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현재_통합_문서" defaultThemeVersion="124226"/>
  <mc:AlternateContent xmlns:mc="http://schemas.openxmlformats.org/markup-compatibility/2006">
    <mc:Choice Requires="x15">
      <x15ac:absPath xmlns:x15ac="http://schemas.microsoft.com/office/spreadsheetml/2010/11/ac" url="C:\Users\X1 GEN9\Desktop\책 집필\OneDrive-2023-07-25\"/>
    </mc:Choice>
  </mc:AlternateContent>
  <xr:revisionPtr revIDLastSave="0" documentId="13_ncr:1_{94509848-D2D4-49B3-92A1-CA68F148C6A5}" xr6:coauthVersionLast="47" xr6:coauthVersionMax="47" xr10:uidLastSave="{00000000-0000-0000-0000-000000000000}"/>
  <bookViews>
    <workbookView xWindow="13515" yWindow="-16320" windowWidth="29040" windowHeight="15990" tabRatio="838" firstSheet="1" activeTab="1" xr2:uid="{00000000-000D-0000-FFFF-FFFF00000000}"/>
  </bookViews>
  <sheets>
    <sheet name="보고서" sheetId="48" state="hidden" r:id="rId1"/>
    <sheet name="이항모형(Call&amp;Put)" sheetId="31" r:id="rId2"/>
    <sheet name="Sheet1" sheetId="49" r:id="rId3"/>
    <sheet name="주가_" sheetId="34" state="hidden" r:id="rId4"/>
    <sheet name="행사가격" sheetId="39" state="hidden" r:id="rId5"/>
    <sheet name="전환권평가_(이항=블랙)" sheetId="18" state="hidden" r:id="rId6"/>
  </sheets>
  <externalReferences>
    <externalReference r:id="rId7"/>
  </externalReferences>
  <definedNames>
    <definedName name="_10s13_" hidden="1">{#N/A,#N/A,FALSE,"UNIT";#N/A,#N/A,FALSE,"UNIT";#N/A,#N/A,FALSE,"계정"}</definedName>
    <definedName name="_12s14_" hidden="1">{#N/A,#N/A,FALSE,"UNIT";#N/A,#N/A,FALSE,"UNIT";#N/A,#N/A,FALSE,"계정"}</definedName>
    <definedName name="_14s16_" hidden="1">{#N/A,#N/A,FALSE,"UNIT";#N/A,#N/A,FALSE,"UNIT";#N/A,#N/A,FALSE,"계정"}</definedName>
    <definedName name="_16s17_" hidden="1">{#N/A,#N/A,FALSE,"UNIT";#N/A,#N/A,FALSE,"UNIT";#N/A,#N/A,FALSE,"계정"}</definedName>
    <definedName name="_18s2_" hidden="1">{#N/A,#N/A,FALSE,"UNIT";#N/A,#N/A,FALSE,"UNIT";#N/A,#N/A,FALSE,"계정"}</definedName>
    <definedName name="_20s3_" hidden="1">{#N/A,#N/A,FALSE,"UNIT";#N/A,#N/A,FALSE,"UNIT";#N/A,#N/A,FALSE,"계정"}</definedName>
    <definedName name="_22s4_" hidden="1">{#N/A,#N/A,FALSE,"UNIT";#N/A,#N/A,FALSE,"UNIT";#N/A,#N/A,FALSE,"계정"}</definedName>
    <definedName name="_24s5_" hidden="1">{#N/A,#N/A,FALSE,"UNIT";#N/A,#N/A,FALSE,"UNIT";#N/A,#N/A,FALSE,"계정"}</definedName>
    <definedName name="_26s6_" hidden="1">{#N/A,#N/A,FALSE,"UNIT";#N/A,#N/A,FALSE,"UNIT";#N/A,#N/A,FALSE,"계정"}</definedName>
    <definedName name="_28s9_" hidden="1">{#N/A,#N/A,FALSE,"UNIT";#N/A,#N/A,FALSE,"UNIT";#N/A,#N/A,FALSE,"계정"}</definedName>
    <definedName name="_2s1_" hidden="1">{#N/A,#N/A,FALSE,"UNIT";#N/A,#N/A,FALSE,"UNIT";#N/A,#N/A,FALSE,"계정"}</definedName>
    <definedName name="_4s10_" hidden="1">{#N/A,#N/A,FALSE,"UNIT";#N/A,#N/A,FALSE,"UNIT";#N/A,#N/A,FALSE,"계정"}</definedName>
    <definedName name="_6s11_" hidden="1">{#N/A,#N/A,FALSE,"UNIT";#N/A,#N/A,FALSE,"UNIT";#N/A,#N/A,FALSE,"계정"}</definedName>
    <definedName name="_8s12_" hidden="1">{#N/A,#N/A,FALSE,"UNIT";#N/A,#N/A,FALSE,"UNIT";#N/A,#N/A,FALSE,"계정"}</definedName>
    <definedName name="_Fill" hidden="1">#REF!</definedName>
    <definedName name="_xlnm._FilterDatabase" localSheetId="4" hidden="1">행사가격!$A$4:$J$4</definedName>
    <definedName name="_Key1" hidden="1">#REF!</definedName>
    <definedName name="_Order1" hidden="1">0</definedName>
    <definedName name="_P">#REF!</definedName>
    <definedName name="_Sort" hidden="1">#REF!</definedName>
    <definedName name="\a">#REF!</definedName>
    <definedName name="\d">#REF!</definedName>
    <definedName name="\f">#REF!</definedName>
    <definedName name="\g">#N/A</definedName>
    <definedName name="\p">#REF!</definedName>
    <definedName name="\x">#REF!</definedName>
    <definedName name="\z">#REF!</definedName>
    <definedName name="A">#REF!</definedName>
    <definedName name="AS2DocOpenMode" hidden="1">"AS2DocumentEdit"</definedName>
    <definedName name="B" hidden="1">{#N/A,#N/A,FALSE,"UNIT";#N/A,#N/A,FALSE,"UNIT";#N/A,#N/A,FALSE,"계정"}</definedName>
    <definedName name="BBB" hidden="1">#REF!</definedName>
    <definedName name="book1" hidden="1">{#N/A,#N/A,FALSE,"UNIT";#N/A,#N/A,FALSE,"UNIT";#N/A,#N/A,FALSE,"계정"}</definedName>
    <definedName name="CIQWBGuid" hidden="1">"f1188797-059d-4f2f-bc46-414ba4996c16"</definedName>
    <definedName name="csDesignMode">1</definedName>
    <definedName name="d" hidden="1">{#N/A,#N/A,FALSE,"UNIT";#N/A,#N/A,FALSE,"UNIT";#N/A,#N/A,FALSE,"계정"}</definedName>
    <definedName name="DATE">#REF!</definedName>
    <definedName name="day">#REF!</definedName>
    <definedName name="dayy">#REF!</definedName>
    <definedName name="DE">#REF!</definedName>
    <definedName name="DividendYield" localSheetId="1">'이항모형(Call&amp;Put)'!$C$16</definedName>
    <definedName name="DividendYield" localSheetId="5">'전환권평가_(이항=블랙)'!$C$18</definedName>
    <definedName name="DividendYield">'[1]옵션(이항,불랙 불일치)'!$C$26</definedName>
    <definedName name="EV__LASTREFTIME__" hidden="1">"2014-07-29 오전 11:00:03"</definedName>
    <definedName name="exercisefactor" localSheetId="1">#REF!</definedName>
    <definedName name="exercisefactor" localSheetId="5">#REF!</definedName>
    <definedName name="exercisefactor">#REF!</definedName>
    <definedName name="exerciseprice" localSheetId="1">#REF!</definedName>
    <definedName name="exerciseprice" localSheetId="5">#REF!</definedName>
    <definedName name="exerciseprice">#REF!</definedName>
    <definedName name="IQ_DNTM" hidden="1">700000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MTD" hidden="1">800000</definedName>
    <definedName name="IQ_NAMES_REVISION_DATE_" hidden="1">"07/04/2016 06:25:24"</definedName>
    <definedName name="IQ_QTD" hidden="1">750000</definedName>
    <definedName name="IQ_TODAY" hidden="1">0</definedName>
    <definedName name="IQ_YTDMONTH" hidden="1">130000</definedName>
    <definedName name="MON">#REF!</definedName>
    <definedName name="MONS">#REF!</definedName>
    <definedName name="months">#REF!</definedName>
    <definedName name="node_offset">OFFSET(#REF!,,,1,#REF!)</definedName>
    <definedName name="nSteps" localSheetId="1">'이항모형(Call&amp;Put)'!$C$15</definedName>
    <definedName name="nSteps" localSheetId="5">'전환권평가_(이항=블랙)'!$C$17</definedName>
    <definedName name="nSteps">'[1]옵션(이항,불랙 불일치)'!$C$25</definedName>
    <definedName name="P_BS">#N/A</definedName>
    <definedName name="p_offset">OFFSET(#REF!,,,1,#REF!)</definedName>
    <definedName name="_xlnm.Print_Area">#REF!</definedName>
    <definedName name="Print_Area_MI">#REF!</definedName>
    <definedName name="_xlnm.Print_Titles" localSheetId="4">행사가격!$1:$4</definedName>
    <definedName name="PRO">#N/A</definedName>
    <definedName name="RiskFreeRate" localSheetId="1">'이항모형(Call&amp;Put)'!$C$12</definedName>
    <definedName name="RiskFreeRate" localSheetId="5">'전환권평가_(이항=블랙)'!$C$14</definedName>
    <definedName name="RiskFreeRate">#REF!</definedName>
    <definedName name="RptMonth">#REF!</definedName>
    <definedName name="rrr" hidden="1">{#N/A,#N/A,FALSE,"UNIT";#N/A,#N/A,FALSE,"UNIT";#N/A,#N/A,FALSE,"계정"}</definedName>
    <definedName name="sheet" hidden="1">{#N/A,#N/A,FALSE,"UNIT";#N/A,#N/A,FALSE,"UNIT";#N/A,#N/A,FALSE,"계정"}</definedName>
    <definedName name="ShortUnitID">#REF!</definedName>
    <definedName name="sigma" localSheetId="1">'이항모형(Call&amp;Put)'!$C$13</definedName>
    <definedName name="sigma" localSheetId="5">'전환권평가_(이항=블랙)'!$C$15</definedName>
    <definedName name="sigma">#REF!</definedName>
    <definedName name="SpotPrice" localSheetId="1">'이항모형(Call&amp;Put)'!$C$10</definedName>
    <definedName name="SpotPrice" localSheetId="5">'전환권평가_(이항=블랙)'!$C$12</definedName>
    <definedName name="SpotPrice">#REF!</definedName>
    <definedName name="StrikePrice" localSheetId="1">'이항모형(Call&amp;Put)'!$C$11</definedName>
    <definedName name="StrikePrice" localSheetId="5">'전환권평가_(이항=블랙)'!$C$13</definedName>
    <definedName name="StrikePrice">#REF!</definedName>
    <definedName name="TextRefCopyRangeCount" hidden="1">1</definedName>
    <definedName name="TimeToMaturity" localSheetId="1">'이항모형(Call&amp;Put)'!$C$14</definedName>
    <definedName name="TimeToMaturity" localSheetId="5">'전환권평가_(이항=블랙)'!$C$16</definedName>
    <definedName name="TimeToMaturity">#REF!</definedName>
    <definedName name="w" hidden="1">{#N/A,#N/A,FALSE,"UNIT";#N/A,#N/A,FALSE,"UNIT";#N/A,#N/A,FALSE,"계정"}</definedName>
    <definedName name="wrn.aa." hidden="1">{#N/A,#N/A,FALSE,"UNIT";#N/A,#N/A,FALSE,"UNIT";#N/A,#N/A,FALSE,"계정"}</definedName>
    <definedName name="Year">#REF!</definedName>
    <definedName name="yy">#REF!</definedName>
    <definedName name="ㄱㄱ" hidden="1">{#N/A,#N/A,FALSE,"UNIT";#N/A,#N/A,FALSE,"UNIT";#N/A,#N/A,FALSE,"계정"}</definedName>
    <definedName name="ㄱㄱㄱ" hidden="1">{#N/A,#N/A,FALSE,"UNIT";#N/A,#N/A,FALSE,"UNIT";#N/A,#N/A,FALSE,"계정"}</definedName>
    <definedName name="ㄱㄱㄱㄱㄱ" hidden="1">{#N/A,#N/A,FALSE,"UNIT";#N/A,#N/A,FALSE,"UNIT";#N/A,#N/A,FALSE,"계정"}</definedName>
    <definedName name="감가">#REF!</definedName>
    <definedName name="감가1">#REF!</definedName>
    <definedName name="거래기">#REF!</definedName>
    <definedName name="거래기간">#REF!</definedName>
    <definedName name="거래처">#REF!</definedName>
    <definedName name="계획" hidden="1">{#N/A,#N/A,FALSE,"UNIT";#N/A,#N/A,FALSE,"UNIT";#N/A,#N/A,FALSE,"계정"}</definedName>
    <definedName name="공고">#REF!</definedName>
    <definedName name="공급가액">#REF!</definedName>
    <definedName name="ㄴㄴ" hidden="1">{#N/A,#N/A,FALSE,"UNIT";#N/A,#N/A,FALSE,"UNIT";#N/A,#N/A,FALSE,"계정"}</definedName>
    <definedName name="ㄷㄷㄷ" hidden="1">{#N/A,#N/A,FALSE,"UNIT";#N/A,#N/A,FALSE,"UNIT";#N/A,#N/A,FALSE,"계정"}</definedName>
    <definedName name="대련" hidden="1">{#N/A,#N/A,FALSE,"UNIT";#N/A,#N/A,FALSE,"UNIT";#N/A,#N/A,FALSE,"계정"}</definedName>
    <definedName name="대손율">#REF!</definedName>
    <definedName name="ㄺㄹ" hidden="1">{#N/A,#N/A,FALSE,"UNIT";#N/A,#N/A,FALSE,"UNIT";#N/A,#N/A,FALSE,"계정"}</definedName>
    <definedName name="ㅁ" hidden="1">{#N/A,#N/A,FALSE,"UNIT";#N/A,#N/A,FALSE,"UNIT";#N/A,#N/A,FALSE,"계정"}</definedName>
    <definedName name="ㅁㄴ" hidden="1">{#N/A,#N/A,FALSE,"UNIT";#N/A,#N/A,FALSE,"UNIT";#N/A,#N/A,FALSE,"계정"}</definedName>
    <definedName name="ㅁㅁㅁ" hidden="1">{#N/A,#N/A,FALSE,"UNIT";#N/A,#N/A,FALSE,"UNIT";#N/A,#N/A,FALSE,"계정"}</definedName>
    <definedName name="ㅁㅁㅁㅁ" hidden="1">{#N/A,#N/A,FALSE,"UNIT";#N/A,#N/A,FALSE,"UNIT";#N/A,#N/A,FALSE,"계정"}</definedName>
    <definedName name="ㅁㅁㅁㅁㅁ" hidden="1">{#N/A,#N/A,FALSE,"UNIT";#N/A,#N/A,FALSE,"UNIT";#N/A,#N/A,FALSE,"계정"}</definedName>
    <definedName name="매출">#REF!</definedName>
    <definedName name="매출계획" hidden="1">{#N/A,#N/A,FALSE,"UNIT";#N/A,#N/A,FALSE,"UNIT";#N/A,#N/A,FALSE,"계정"}</definedName>
    <definedName name="물품1">#REF!</definedName>
    <definedName name="물품원1">#REF!</definedName>
    <definedName name="미지" hidden="1">{#N/A,#N/A,FALSE,"UNIT";#N/A,#N/A,FALSE,"UNIT";#N/A,#N/A,FALSE,"계정"}</definedName>
    <definedName name="ㅂㅈㄷㄷㄱㄱ" hidden="1">{#N/A,#N/A,FALSE,"UNIT";#N/A,#N/A,FALSE,"UNIT";#N/A,#N/A,FALSE,"계정"}</definedName>
    <definedName name="발행가">#REF!</definedName>
    <definedName name="법인세주석사항정리" hidden="1">{#N/A,#N/A,FALSE,"UNIT";#N/A,#N/A,FALSE,"UNIT";#N/A,#N/A,FALSE,"계정"}</definedName>
    <definedName name="보고" hidden="1">{#N/A,#N/A,FALSE,"UNIT";#N/A,#N/A,FALSE,"UNIT";#N/A,#N/A,FALSE,"계정"}</definedName>
    <definedName name="보고기준" hidden="1">{#N/A,#N/A,FALSE,"UNIT";#N/A,#N/A,FALSE,"UNIT";#N/A,#N/A,FALSE,"계정"}</definedName>
    <definedName name="보장이자율">#REF!</definedName>
    <definedName name="부매출">#REF!</definedName>
    <definedName name="부서">#REF!</definedName>
    <definedName name="ㅅㅅㅅㅅ" hidden="1">{#N/A,#N/A,FALSE,"UNIT";#N/A,#N/A,FALSE,"UNIT";#N/A,#N/A,FALSE,"계정"}</definedName>
    <definedName name="ㅅㅅㅅㅅㅅㅅㅅ" hidden="1">{#N/A,#N/A,FALSE,"UNIT";#N/A,#N/A,FALSE,"UNIT";#N/A,#N/A,FALSE,"계정"}</definedName>
    <definedName name="사업코드">#REF!</definedName>
    <definedName name="사업활성" hidden="1">{#N/A,#N/A,FALSE,"UNIT";#N/A,#N/A,FALSE,"UNIT";#N/A,#N/A,FALSE,"계정"}</definedName>
    <definedName name="상">#REF!</definedName>
    <definedName name="상품">#REF!</definedName>
    <definedName name="새로운이름" hidden="1">{#N/A,#N/A,FALSE,"UNIT";#N/A,#N/A,FALSE,"UNIT";#N/A,#N/A,FALSE,"계정"}</definedName>
    <definedName name="설계2팀" hidden="1">{#N/A,#N/A,FALSE,"UNIT";#N/A,#N/A,FALSE,"UNIT";#N/A,#N/A,FALSE,"계정"}</definedName>
    <definedName name="성" hidden="1">{#N/A,#N/A,FALSE,"UNIT";#N/A,#N/A,FALSE,"UNIT";#N/A,#N/A,FALSE,"계정"}</definedName>
    <definedName name="소득금액" hidden="1">{#N/A,#N/A,FALSE,"UNIT";#N/A,#N/A,FALSE,"UNIT";#N/A,#N/A,FALSE,"계정"}</definedName>
    <definedName name="소득금액2000" hidden="1">{#N/A,#N/A,FALSE,"UNIT";#N/A,#N/A,FALSE,"UNIT";#N/A,#N/A,FALSE,"계정"}</definedName>
    <definedName name="손익3" hidden="1">{#N/A,#N/A,FALSE,"UNIT";#N/A,#N/A,FALSE,"UNIT";#N/A,#N/A,FALSE,"계정"}</definedName>
    <definedName name="손익예상" hidden="1">{#N/A,#N/A,FALSE,"UNIT";#N/A,#N/A,FALSE,"UNIT";#N/A,#N/A,FALSE,"계정"}</definedName>
    <definedName name="신고일">#REF!</definedName>
    <definedName name="실적4월" hidden="1">{#N/A,#N/A,FALSE,"UNIT";#N/A,#N/A,FALSE,"UNIT";#N/A,#N/A,FALSE,"계정"}</definedName>
    <definedName name="실적6월" hidden="1">{#N/A,#N/A,FALSE,"UNIT";#N/A,#N/A,FALSE,"UNIT";#N/A,#N/A,FALSE,"계정"}</definedName>
    <definedName name="ㅇㄴㅇㅇ" hidden="1">{#N/A,#N/A,FALSE,"UNIT";#N/A,#N/A,FALSE,"UNIT";#N/A,#N/A,FALSE,"계정"}</definedName>
    <definedName name="ㅇㅇ" hidden="1">{#N/A,#N/A,FALSE,"UNIT";#N/A,#N/A,FALSE,"UNIT";#N/A,#N/A,FALSE,"계정"}</definedName>
    <definedName name="ㅇㅇㅇㅇㅇ" hidden="1">{#N/A,#N/A,FALSE,"UNIT";#N/A,#N/A,FALSE,"UNIT";#N/A,#N/A,FALSE,"계정"}</definedName>
    <definedName name="ㅇㅇㅇㅇㅇㅇ" hidden="1">{#N/A,#N/A,FALSE,"UNIT";#N/A,#N/A,FALSE,"UNIT";#N/A,#N/A,FALSE,"계정"}</definedName>
    <definedName name="아조하아" hidden="1">{#N/A,#N/A,FALSE,"UNIT";#N/A,#N/A,FALSE,"UNIT";#N/A,#N/A,FALSE,"계정"}</definedName>
    <definedName name="아ㅏ아아아아아" hidden="1">{#N/A,#N/A,FALSE,"UNIT";#N/A,#N/A,FALSE,"UNIT";#N/A,#N/A,FALSE,"계정"}</definedName>
    <definedName name="연간예상" hidden="1">{#N/A,#N/A,FALSE,"UNIT";#N/A,#N/A,FALSE,"UNIT";#N/A,#N/A,FALSE,"계정"}</definedName>
    <definedName name="연말손익" hidden="1">{#N/A,#N/A,FALSE,"UNIT";#N/A,#N/A,FALSE,"UNIT";#N/A,#N/A,FALSE,"계정"}</definedName>
    <definedName name="오" hidden="1">{#N/A,#N/A,FALSE,"UNIT";#N/A,#N/A,FALSE,"UNIT";#N/A,#N/A,FALSE,"계정"}</definedName>
    <definedName name="오." hidden="1">{#N/A,#N/A,FALSE,"UNIT";#N/A,#N/A,FALSE,"UNIT";#N/A,#N/A,FALSE,"계정"}</definedName>
    <definedName name="오.." hidden="1">{#N/A,#N/A,FALSE,"UNIT";#N/A,#N/A,FALSE,"UNIT";#N/A,#N/A,FALSE,"계정"}</definedName>
    <definedName name="원">#REF!</definedName>
    <definedName name="원재료">#REF!:#REF!</definedName>
    <definedName name="월별제품별매출현황Q">#REF!</definedName>
    <definedName name="이름충돌" hidden="1">{#N/A,#N/A,FALSE,"UNIT";#N/A,#N/A,FALSE,"UNIT";#N/A,#N/A,FALSE,"계정"}</definedName>
    <definedName name="일반">#REF!</definedName>
    <definedName name="자" hidden="1">{#N/A,#N/A,FALSE,"UNIT";#N/A,#N/A,FALSE,"UNIT";#N/A,#N/A,FALSE,"계정"}</definedName>
    <definedName name="자." hidden="1">{#N/A,#N/A,FALSE,"UNIT";#N/A,#N/A,FALSE,"UNIT";#N/A,#N/A,FALSE,"계정"}</definedName>
    <definedName name="자.." hidden="1">{#N/A,#N/A,FALSE,"UNIT";#N/A,#N/A,FALSE,"UNIT";#N/A,#N/A,FALSE,"계정"}</definedName>
    <definedName name="장VP" hidden="1">{#N/A,#N/A,FALSE,"UNIT";#N/A,#N/A,FALSE,"UNIT";#N/A,#N/A,FALSE,"계정"}</definedName>
    <definedName name="재" hidden="1">{#N/A,#N/A,FALSE,"UNIT";#N/A,#N/A,FALSE,"UNIT";#N/A,#N/A,FALSE,"계정"}</definedName>
    <definedName name="재공품">#REF!</definedName>
    <definedName name="저저" hidden="1">{#N/A,#N/A,FALSE,"UNIT";#N/A,#N/A,FALSE,"UNIT";#N/A,#N/A,FALSE,"계정"}</definedName>
    <definedName name="정" hidden="1">{#N/A,#N/A,FALSE,"UNIT";#N/A,#N/A,FALSE,"UNIT";#N/A,#N/A,FALSE,"계정"}</definedName>
    <definedName name="정문" hidden="1">{#N/A,#N/A,FALSE,"UNIT";#N/A,#N/A,FALSE,"UNIT";#N/A,#N/A,FALSE,"계정"}</definedName>
    <definedName name="정문식" hidden="1">{#N/A,#N/A,FALSE,"UNIT";#N/A,#N/A,FALSE,"UNIT";#N/A,#N/A,FALSE,"계정"}</definedName>
    <definedName name="제출일">#REF!</definedName>
    <definedName name="제품별사업전략" hidden="1">{#N/A,#N/A,FALSE,"UNIT";#N/A,#N/A,FALSE,"UNIT";#N/A,#N/A,FALSE,"계정"}</definedName>
    <definedName name="주차계획" hidden="1">{#N/A,#N/A,FALSE,"UNIT";#N/A,#N/A,FALSE,"UNIT";#N/A,#N/A,FALSE,"계정"}</definedName>
    <definedName name="진" hidden="1">{#N/A,#N/A,FALSE,"UNIT";#N/A,#N/A,FALSE,"UNIT";#N/A,#N/A,FALSE,"계정"}</definedName>
    <definedName name="차." hidden="1">{#N/A,#N/A,FALSE,"UNIT";#N/A,#N/A,FALSE,"UNIT";#N/A,#N/A,FALSE,"계정"}</definedName>
    <definedName name="차량SVC" hidden="1">{#N/A,#N/A,FALSE,"UNIT";#N/A,#N/A,FALSE,"UNIT";#N/A,#N/A,FALSE,"계정"}</definedName>
    <definedName name="투자계획1" hidden="1">{#N/A,#N/A,FALSE,"UNIT";#N/A,#N/A,FALSE,"UNIT";#N/A,#N/A,FALSE,"계정"}</definedName>
    <definedName name="팀별계획" hidden="1">{#N/A,#N/A,FALSE,"UNIT";#N/A,#N/A,FALSE,"UNIT";#N/A,#N/A,FALSE,"계정"}</definedName>
    <definedName name="ㅍㅍㅍㅍ" hidden="1">{#N/A,#N/A,FALSE,"UNIT";#N/A,#N/A,FALSE,"UNIT";#N/A,#N/A,FALSE,"계정"}</definedName>
    <definedName name="판매">#REF!</definedName>
    <definedName name="표준원가">#REF!</definedName>
    <definedName name="해외">#REF!</definedName>
    <definedName name="현">#REF!</definedName>
    <definedName name="현금">#REF!</definedName>
    <definedName name="호" hidden="1">{#N/A,#N/A,FALSE,"UNIT";#N/A,#N/A,FALSE,"UNIT";#N/A,#N/A,FALSE,"계정"}</definedName>
    <definedName name="확대3" hidden="1">{#N/A,#N/A,FALSE,"UNIT";#N/A,#N/A,FALSE,"UNIT";#N/A,#N/A,FALSE,"계정"}</definedName>
    <definedName name="ㅓㅏ리앙" hidden="1">{#N/A,#N/A,FALSE,"UNIT";#N/A,#N/A,FALSE,"UNIT";#N/A,#N/A,FALSE,"계정"}</definedName>
    <definedName name="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ㅛ" hidden="1">{#N/A,#N/A,FALSE,"UNIT";#N/A,#N/A,FALSE,"UNIT";#N/A,#N/A,FALSE,"계정"}</definedName>
  </definedNames>
  <calcPr calcId="191028"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49" l="1"/>
  <c r="B16" i="49" s="1"/>
  <c r="D11" i="49"/>
  <c r="E11" i="49" s="1"/>
  <c r="F11" i="49" s="1"/>
  <c r="B7" i="49"/>
  <c r="B8" i="49" s="1"/>
  <c r="D3" i="49"/>
  <c r="E3" i="49" s="1"/>
  <c r="F3" i="49" s="1"/>
  <c r="D30" i="31"/>
  <c r="E30" i="31" s="1"/>
  <c r="D28" i="31"/>
  <c r="B74" i="31"/>
  <c r="B75" i="31" s="1"/>
  <c r="B76" i="31" s="1"/>
  <c r="B77" i="31" s="1"/>
  <c r="B78" i="31" s="1"/>
  <c r="B79" i="31" s="1"/>
  <c r="B80" i="31" s="1"/>
  <c r="B81" i="31" s="1"/>
  <c r="B82" i="31" s="1"/>
  <c r="D68" i="31"/>
  <c r="E68" i="31" s="1"/>
  <c r="F68" i="31" s="1"/>
  <c r="G68" i="31" s="1"/>
  <c r="H68" i="31" s="1"/>
  <c r="I68" i="31" s="1"/>
  <c r="J68" i="31" s="1"/>
  <c r="K68" i="31" s="1"/>
  <c r="L68" i="31" s="1"/>
  <c r="M68" i="31" s="1"/>
  <c r="C25" i="31"/>
  <c r="C29" i="31" s="1"/>
  <c r="F30" i="31" l="1"/>
  <c r="G30" i="31" s="1"/>
  <c r="H30" i="31" s="1"/>
  <c r="I30" i="31" s="1"/>
  <c r="J30" i="31" s="1"/>
  <c r="K30" i="31" s="1"/>
  <c r="L30" i="31" s="1"/>
  <c r="M30" i="31" s="1"/>
  <c r="E29" i="31"/>
  <c r="D25" i="31"/>
  <c r="E25" i="31" s="1"/>
  <c r="F25" i="31" s="1"/>
  <c r="G25" i="31" s="1"/>
  <c r="H25" i="31" s="1"/>
  <c r="I25" i="31" s="1"/>
  <c r="J25" i="31" s="1"/>
  <c r="K25" i="31" s="1"/>
  <c r="L25" i="31" s="1"/>
  <c r="M25" i="31" s="1"/>
  <c r="D51" i="31"/>
  <c r="E51" i="31" s="1"/>
  <c r="F51" i="31" s="1"/>
  <c r="G51" i="31" s="1"/>
  <c r="H51" i="31" s="1"/>
  <c r="I51" i="31" s="1"/>
  <c r="J51" i="31" s="1"/>
  <c r="K51" i="31" s="1"/>
  <c r="L51" i="31" s="1"/>
  <c r="M51" i="31" s="1"/>
  <c r="D29" i="31" l="1"/>
  <c r="E28" i="31"/>
  <c r="D26" i="31"/>
  <c r="D35" i="31" s="1"/>
  <c r="E26" i="31" l="1"/>
  <c r="E35" i="31" s="1"/>
  <c r="F26" i="31"/>
  <c r="F28" i="31" l="1"/>
  <c r="F29" i="31"/>
  <c r="G29" i="31" l="1"/>
  <c r="H28" i="31"/>
  <c r="G28" i="31"/>
  <c r="G26" i="31"/>
  <c r="H29" i="31" l="1"/>
  <c r="H26" i="31"/>
  <c r="I29" i="31" l="1"/>
  <c r="J28" i="31"/>
  <c r="I26" i="31"/>
  <c r="I28" i="31"/>
  <c r="J29" i="31" l="1"/>
  <c r="K28" i="31"/>
  <c r="J26" i="31"/>
  <c r="K29" i="31" l="1"/>
  <c r="L28" i="31"/>
  <c r="K26" i="31"/>
  <c r="L29" i="31" l="1"/>
  <c r="L26" i="31"/>
  <c r="M29" i="31" l="1"/>
  <c r="M26" i="31"/>
  <c r="M28" i="31"/>
  <c r="D31" i="31" l="1"/>
  <c r="D52" i="31" l="1"/>
  <c r="D69" i="31" s="1"/>
  <c r="E31" i="31" l="1"/>
  <c r="E52" i="31" s="1"/>
  <c r="E69" i="31" s="1"/>
  <c r="F31" i="31" l="1"/>
  <c r="F52" i="31" s="1"/>
  <c r="F69" i="31" s="1"/>
  <c r="G31" i="31" l="1"/>
  <c r="G52" i="31" s="1"/>
  <c r="G69" i="31" s="1"/>
  <c r="H31" i="31" l="1"/>
  <c r="H52" i="31" s="1"/>
  <c r="H69" i="31" s="1"/>
  <c r="I31" i="31" l="1"/>
  <c r="I52" i="31" s="1"/>
  <c r="I69" i="31" s="1"/>
  <c r="J31" i="31" l="1"/>
  <c r="J52" i="31" s="1"/>
  <c r="J69" i="31" s="1"/>
  <c r="K31" i="31" l="1"/>
  <c r="K52" i="31" s="1"/>
  <c r="K69" i="31" s="1"/>
  <c r="L31" i="31" l="1"/>
  <c r="L52" i="31" s="1"/>
  <c r="L69" i="31" s="1"/>
  <c r="M31" i="31" l="1"/>
  <c r="M52" i="31" s="1"/>
  <c r="M69" i="31" s="1"/>
  <c r="F35" i="31" l="1"/>
  <c r="H35" i="31"/>
  <c r="H36" i="31" s="1"/>
  <c r="H33" i="31" s="1"/>
  <c r="K35" i="31"/>
  <c r="K36" i="31" s="1"/>
  <c r="K33" i="31" s="1"/>
  <c r="G35" i="31"/>
  <c r="G36" i="31" s="1"/>
  <c r="G33" i="31" s="1"/>
  <c r="J35" i="31"/>
  <c r="J36" i="31" s="1"/>
  <c r="J33" i="31" s="1"/>
  <c r="I35" i="31"/>
  <c r="I36" i="31" s="1"/>
  <c r="I33" i="31" s="1"/>
  <c r="M35" i="31"/>
  <c r="M36" i="31" s="1"/>
  <c r="M33" i="31" s="1"/>
  <c r="L35" i="31"/>
  <c r="L36" i="31" s="1"/>
  <c r="L33" i="31" s="1"/>
  <c r="B57" i="31"/>
  <c r="B58" i="31" s="1"/>
  <c r="B59" i="31" s="1"/>
  <c r="B60" i="31" s="1"/>
  <c r="B61" i="31" s="1"/>
  <c r="B62" i="31" s="1"/>
  <c r="B63" i="31" s="1"/>
  <c r="B64" i="31" s="1"/>
  <c r="B65" i="31" s="1"/>
  <c r="B40" i="31"/>
  <c r="B41" i="31" s="1"/>
  <c r="B42" i="31" s="1"/>
  <c r="B43" i="31" s="1"/>
  <c r="B44" i="31" s="1"/>
  <c r="B45" i="31" s="1"/>
  <c r="B46" i="31" s="1"/>
  <c r="B47" i="31" s="1"/>
  <c r="B48" i="31" s="1"/>
  <c r="F36" i="31" l="1"/>
  <c r="E36" i="31"/>
  <c r="D36" i="31"/>
  <c r="M34" i="31"/>
  <c r="M53" i="31"/>
  <c r="M70" i="31" s="1"/>
  <c r="I34" i="31"/>
  <c r="I53" i="31"/>
  <c r="I70" i="31" s="1"/>
  <c r="J34" i="31"/>
  <c r="J53" i="31"/>
  <c r="J70" i="31" s="1"/>
  <c r="G34" i="31"/>
  <c r="G53" i="31"/>
  <c r="G70" i="31" s="1"/>
  <c r="K53" i="31"/>
  <c r="K70" i="31" s="1"/>
  <c r="K34" i="31"/>
  <c r="H53" i="31"/>
  <c r="H70" i="31" s="1"/>
  <c r="H34" i="31"/>
  <c r="L53" i="31"/>
  <c r="L70" i="31" s="1"/>
  <c r="L34" i="31"/>
  <c r="D33" i="31" l="1"/>
  <c r="E33" i="31"/>
  <c r="F33" i="31"/>
  <c r="D53" i="31" l="1"/>
  <c r="F34" i="31"/>
  <c r="F53" i="31"/>
  <c r="F70" i="31" s="1"/>
  <c r="E34" i="31"/>
  <c r="E53" i="31"/>
  <c r="E70" i="31" s="1"/>
  <c r="D70" i="31" l="1"/>
  <c r="F21" i="39"/>
  <c r="E21" i="39"/>
  <c r="D21" i="39"/>
  <c r="F20" i="39"/>
  <c r="E20" i="39"/>
  <c r="D20" i="39"/>
  <c r="F19" i="39"/>
  <c r="E19" i="39"/>
  <c r="D19" i="39"/>
  <c r="F18" i="39"/>
  <c r="E18" i="39"/>
  <c r="D18" i="39"/>
  <c r="F17" i="39"/>
  <c r="E17" i="39"/>
  <c r="D17" i="39"/>
  <c r="F16" i="39"/>
  <c r="E16" i="39"/>
  <c r="D16" i="39"/>
  <c r="F15" i="39"/>
  <c r="E15" i="39"/>
  <c r="D15" i="39"/>
  <c r="F14" i="39"/>
  <c r="E14" i="39"/>
  <c r="D14" i="39"/>
  <c r="F13" i="39"/>
  <c r="E13" i="39"/>
  <c r="D13" i="39"/>
  <c r="F12" i="39"/>
  <c r="E12" i="39"/>
  <c r="D12" i="39"/>
  <c r="F11" i="39"/>
  <c r="E11" i="39"/>
  <c r="D11" i="39"/>
  <c r="F10" i="39"/>
  <c r="E10" i="39"/>
  <c r="D10" i="39"/>
  <c r="F9" i="39"/>
  <c r="E9" i="39"/>
  <c r="D9" i="39"/>
  <c r="F8" i="39"/>
  <c r="E8" i="39"/>
  <c r="D8" i="39"/>
  <c r="F7" i="39"/>
  <c r="E7" i="39"/>
  <c r="D7" i="39"/>
  <c r="F6" i="39"/>
  <c r="E6" i="39"/>
  <c r="D6" i="39"/>
  <c r="F5" i="39"/>
  <c r="E5" i="39"/>
  <c r="D5" i="39"/>
  <c r="G53" i="39" l="1"/>
  <c r="G28" i="39"/>
  <c r="G32" i="39"/>
  <c r="G48" i="39"/>
  <c r="G56" i="39"/>
  <c r="G24" i="39"/>
  <c r="G40" i="39"/>
  <c r="G52" i="39"/>
  <c r="G60" i="39"/>
  <c r="G36" i="39"/>
  <c r="G44" i="39"/>
  <c r="G8" i="39"/>
  <c r="G12" i="39"/>
  <c r="G16" i="39"/>
  <c r="G20" i="39"/>
  <c r="G5" i="39"/>
  <c r="G9" i="39"/>
  <c r="G13" i="39"/>
  <c r="G17" i="39"/>
  <c r="G21" i="39"/>
  <c r="G45" i="39"/>
  <c r="G49" i="39"/>
  <c r="G65" i="39"/>
  <c r="G31" i="39"/>
  <c r="G35" i="39"/>
  <c r="G59" i="39"/>
  <c r="G63" i="39"/>
  <c r="G39" i="39"/>
  <c r="G25" i="39"/>
  <c r="G29" i="39"/>
  <c r="G33" i="39"/>
  <c r="G37" i="39"/>
  <c r="G41" i="39"/>
  <c r="G7" i="39"/>
  <c r="G11" i="39"/>
  <c r="G15" i="39"/>
  <c r="G19" i="39"/>
  <c r="G6" i="39"/>
  <c r="G10" i="39"/>
  <c r="G14" i="39"/>
  <c r="G18" i="39"/>
  <c r="G23" i="39"/>
  <c r="G22" i="39"/>
  <c r="G26" i="39"/>
  <c r="G30" i="39"/>
  <c r="G34" i="39"/>
  <c r="G38" i="39"/>
  <c r="G42" i="39"/>
  <c r="G46" i="39"/>
  <c r="G50" i="39"/>
  <c r="G54" i="39"/>
  <c r="G58" i="39"/>
  <c r="G62" i="39"/>
  <c r="G57" i="39"/>
  <c r="G61" i="39"/>
  <c r="G64" i="39"/>
  <c r="G27" i="39"/>
  <c r="G43" i="39"/>
  <c r="G47" i="39"/>
  <c r="G51" i="39"/>
  <c r="G55" i="39"/>
  <c r="G68" i="39" l="1"/>
  <c r="G67" i="39"/>
  <c r="G66" i="39"/>
  <c r="G69" i="39" s="1"/>
  <c r="G71" i="39" s="1"/>
  <c r="C4" i="34" l="1"/>
  <c r="A4" i="34" l="1"/>
  <c r="Q413" i="34" l="1"/>
  <c r="N413" i="34"/>
  <c r="K413" i="34"/>
  <c r="H413" i="34"/>
  <c r="E413" i="34"/>
  <c r="Q412" i="34"/>
  <c r="N412" i="34"/>
  <c r="K412" i="34"/>
  <c r="H412" i="34"/>
  <c r="E412" i="34"/>
  <c r="Q411" i="34"/>
  <c r="N411" i="34"/>
  <c r="K411" i="34"/>
  <c r="H411" i="34"/>
  <c r="E411" i="34"/>
  <c r="Q410" i="34"/>
  <c r="N410" i="34"/>
  <c r="K410" i="34"/>
  <c r="H410" i="34"/>
  <c r="E410" i="34"/>
  <c r="Q409" i="34"/>
  <c r="N409" i="34"/>
  <c r="K409" i="34"/>
  <c r="H409" i="34"/>
  <c r="E409" i="34"/>
  <c r="Q408" i="34"/>
  <c r="N408" i="34"/>
  <c r="K408" i="34"/>
  <c r="H408" i="34"/>
  <c r="E408" i="34"/>
  <c r="Q407" i="34"/>
  <c r="N407" i="34"/>
  <c r="K407" i="34"/>
  <c r="H407" i="34"/>
  <c r="E407" i="34"/>
  <c r="Q406" i="34"/>
  <c r="N406" i="34"/>
  <c r="K406" i="34"/>
  <c r="H406" i="34"/>
  <c r="E406" i="34"/>
  <c r="Q405" i="34"/>
  <c r="N405" i="34"/>
  <c r="K405" i="34"/>
  <c r="H405" i="34"/>
  <c r="E405" i="34"/>
  <c r="Q404" i="34"/>
  <c r="N404" i="34"/>
  <c r="K404" i="34"/>
  <c r="H404" i="34"/>
  <c r="E404" i="34"/>
  <c r="Q403" i="34"/>
  <c r="N403" i="34"/>
  <c r="K403" i="34"/>
  <c r="H403" i="34"/>
  <c r="E403" i="34"/>
  <c r="Q402" i="34"/>
  <c r="N402" i="34"/>
  <c r="K402" i="34"/>
  <c r="H402" i="34"/>
  <c r="E402" i="34"/>
  <c r="Q401" i="34"/>
  <c r="N401" i="34"/>
  <c r="K401" i="34"/>
  <c r="H401" i="34"/>
  <c r="E401" i="34"/>
  <c r="Q400" i="34"/>
  <c r="N400" i="34"/>
  <c r="K400" i="34"/>
  <c r="H400" i="34"/>
  <c r="E400" i="34"/>
  <c r="Q399" i="34"/>
  <c r="N399" i="34"/>
  <c r="K399" i="34"/>
  <c r="H399" i="34"/>
  <c r="E399" i="34"/>
  <c r="Q398" i="34"/>
  <c r="N398" i="34"/>
  <c r="K398" i="34"/>
  <c r="H398" i="34"/>
  <c r="E398" i="34"/>
  <c r="Q397" i="34"/>
  <c r="N397" i="34"/>
  <c r="K397" i="34"/>
  <c r="H397" i="34"/>
  <c r="E397" i="34"/>
  <c r="Q396" i="34"/>
  <c r="N396" i="34"/>
  <c r="K396" i="34"/>
  <c r="H396" i="34"/>
  <c r="E396" i="34"/>
  <c r="Q395" i="34"/>
  <c r="N395" i="34"/>
  <c r="K395" i="34"/>
  <c r="H395" i="34"/>
  <c r="E395" i="34"/>
  <c r="Q394" i="34"/>
  <c r="N394" i="34"/>
  <c r="K394" i="34"/>
  <c r="H394" i="34"/>
  <c r="E394" i="34"/>
  <c r="Q393" i="34"/>
  <c r="N393" i="34"/>
  <c r="K393" i="34"/>
  <c r="H393" i="34"/>
  <c r="E393" i="34"/>
  <c r="Q392" i="34"/>
  <c r="N392" i="34"/>
  <c r="K392" i="34"/>
  <c r="H392" i="34"/>
  <c r="E392" i="34"/>
  <c r="Q391" i="34"/>
  <c r="N391" i="34"/>
  <c r="K391" i="34"/>
  <c r="H391" i="34"/>
  <c r="E391" i="34"/>
  <c r="Q390" i="34"/>
  <c r="N390" i="34"/>
  <c r="K390" i="34"/>
  <c r="H390" i="34"/>
  <c r="E390" i="34"/>
  <c r="Q389" i="34"/>
  <c r="N389" i="34"/>
  <c r="K389" i="34"/>
  <c r="H389" i="34"/>
  <c r="E389" i="34"/>
  <c r="Q388" i="34"/>
  <c r="N388" i="34"/>
  <c r="K388" i="34"/>
  <c r="H388" i="34"/>
  <c r="E388" i="34"/>
  <c r="Q387" i="34"/>
  <c r="N387" i="34"/>
  <c r="K387" i="34"/>
  <c r="H387" i="34"/>
  <c r="E387" i="34"/>
  <c r="Q386" i="34"/>
  <c r="N386" i="34"/>
  <c r="K386" i="34"/>
  <c r="H386" i="34"/>
  <c r="E386" i="34"/>
  <c r="Q385" i="34"/>
  <c r="N385" i="34"/>
  <c r="K385" i="34"/>
  <c r="H385" i="34"/>
  <c r="E385" i="34"/>
  <c r="Q384" i="34"/>
  <c r="N384" i="34"/>
  <c r="K384" i="34"/>
  <c r="H384" i="34"/>
  <c r="E384" i="34"/>
  <c r="Q383" i="34"/>
  <c r="N383" i="34"/>
  <c r="K383" i="34"/>
  <c r="H383" i="34"/>
  <c r="E383" i="34"/>
  <c r="Q382" i="34"/>
  <c r="N382" i="34"/>
  <c r="K382" i="34"/>
  <c r="H382" i="34"/>
  <c r="E382" i="34"/>
  <c r="Q381" i="34"/>
  <c r="N381" i="34"/>
  <c r="K381" i="34"/>
  <c r="H381" i="34"/>
  <c r="E381" i="34"/>
  <c r="Q380" i="34"/>
  <c r="N380" i="34"/>
  <c r="K380" i="34"/>
  <c r="H380" i="34"/>
  <c r="E380" i="34"/>
  <c r="Q379" i="34"/>
  <c r="N379" i="34"/>
  <c r="K379" i="34"/>
  <c r="H379" i="34"/>
  <c r="E379" i="34"/>
  <c r="Q378" i="34"/>
  <c r="N378" i="34"/>
  <c r="K378" i="34"/>
  <c r="H378" i="34"/>
  <c r="E378" i="34"/>
  <c r="Q377" i="34"/>
  <c r="N377" i="34"/>
  <c r="K377" i="34"/>
  <c r="H377" i="34"/>
  <c r="E377" i="34"/>
  <c r="Q376" i="34"/>
  <c r="N376" i="34"/>
  <c r="K376" i="34"/>
  <c r="H376" i="34"/>
  <c r="E376" i="34"/>
  <c r="Q375" i="34"/>
  <c r="N375" i="34"/>
  <c r="K375" i="34"/>
  <c r="H375" i="34"/>
  <c r="E375" i="34"/>
  <c r="Q374" i="34"/>
  <c r="N374" i="34"/>
  <c r="K374" i="34"/>
  <c r="H374" i="34"/>
  <c r="E374" i="34"/>
  <c r="Q373" i="34"/>
  <c r="N373" i="34"/>
  <c r="K373" i="34"/>
  <c r="H373" i="34"/>
  <c r="E373" i="34"/>
  <c r="Q372" i="34"/>
  <c r="N372" i="34"/>
  <c r="K372" i="34"/>
  <c r="H372" i="34"/>
  <c r="E372" i="34"/>
  <c r="Q371" i="34"/>
  <c r="N371" i="34"/>
  <c r="K371" i="34"/>
  <c r="H371" i="34"/>
  <c r="E371" i="34"/>
  <c r="Q370" i="34"/>
  <c r="N370" i="34"/>
  <c r="K370" i="34"/>
  <c r="H370" i="34"/>
  <c r="E370" i="34"/>
  <c r="Q369" i="34"/>
  <c r="N369" i="34"/>
  <c r="K369" i="34"/>
  <c r="H369" i="34"/>
  <c r="E369" i="34"/>
  <c r="Q368" i="34"/>
  <c r="N368" i="34"/>
  <c r="K368" i="34"/>
  <c r="H368" i="34"/>
  <c r="E368" i="34"/>
  <c r="Q367" i="34"/>
  <c r="N367" i="34"/>
  <c r="K367" i="34"/>
  <c r="H367" i="34"/>
  <c r="E367" i="34"/>
  <c r="Q366" i="34"/>
  <c r="N366" i="34"/>
  <c r="K366" i="34"/>
  <c r="H366" i="34"/>
  <c r="E366" i="34"/>
  <c r="Q365" i="34"/>
  <c r="N365" i="34"/>
  <c r="K365" i="34"/>
  <c r="H365" i="34"/>
  <c r="E365" i="34"/>
  <c r="Q364" i="34"/>
  <c r="N364" i="34"/>
  <c r="K364" i="34"/>
  <c r="H364" i="34"/>
  <c r="E364" i="34"/>
  <c r="Q363" i="34"/>
  <c r="N363" i="34"/>
  <c r="K363" i="34"/>
  <c r="H363" i="34"/>
  <c r="E363" i="34"/>
  <c r="Q362" i="34"/>
  <c r="N362" i="34"/>
  <c r="K362" i="34"/>
  <c r="H362" i="34"/>
  <c r="E362" i="34"/>
  <c r="Q361" i="34"/>
  <c r="N361" i="34"/>
  <c r="K361" i="34"/>
  <c r="H361" i="34"/>
  <c r="E361" i="34"/>
  <c r="Q360" i="34"/>
  <c r="N360" i="34"/>
  <c r="K360" i="34"/>
  <c r="H360" i="34"/>
  <c r="E360" i="34"/>
  <c r="Q359" i="34"/>
  <c r="N359" i="34"/>
  <c r="K359" i="34"/>
  <c r="H359" i="34"/>
  <c r="E359" i="34"/>
  <c r="Q358" i="34"/>
  <c r="N358" i="34"/>
  <c r="K358" i="34"/>
  <c r="H358" i="34"/>
  <c r="E358" i="34"/>
  <c r="Q357" i="34"/>
  <c r="N357" i="34"/>
  <c r="K357" i="34"/>
  <c r="H357" i="34"/>
  <c r="E357" i="34"/>
  <c r="Q356" i="34"/>
  <c r="N356" i="34"/>
  <c r="K356" i="34"/>
  <c r="H356" i="34"/>
  <c r="E356" i="34"/>
  <c r="Q355" i="34"/>
  <c r="N355" i="34"/>
  <c r="K355" i="34"/>
  <c r="H355" i="34"/>
  <c r="E355" i="34"/>
  <c r="Q354" i="34"/>
  <c r="N354" i="34"/>
  <c r="K354" i="34"/>
  <c r="H354" i="34"/>
  <c r="E354" i="34"/>
  <c r="Q352" i="34"/>
  <c r="N352" i="34"/>
  <c r="K352" i="34"/>
  <c r="H352" i="34"/>
  <c r="E352" i="34"/>
  <c r="Q351" i="34"/>
  <c r="N351" i="34"/>
  <c r="K351" i="34"/>
  <c r="H351" i="34"/>
  <c r="E351" i="34"/>
  <c r="Q350" i="34"/>
  <c r="N350" i="34"/>
  <c r="K350" i="34"/>
  <c r="H350" i="34"/>
  <c r="E350" i="34"/>
  <c r="Q349" i="34"/>
  <c r="N349" i="34"/>
  <c r="K349" i="34"/>
  <c r="H349" i="34"/>
  <c r="E349" i="34"/>
  <c r="Q348" i="34"/>
  <c r="N348" i="34"/>
  <c r="K348" i="34"/>
  <c r="H348" i="34"/>
  <c r="E348" i="34"/>
  <c r="Q347" i="34"/>
  <c r="N347" i="34"/>
  <c r="K347" i="34"/>
  <c r="H347" i="34"/>
  <c r="E347" i="34"/>
  <c r="Q346" i="34"/>
  <c r="N346" i="34"/>
  <c r="K346" i="34"/>
  <c r="H346" i="34"/>
  <c r="E346" i="34"/>
  <c r="Q345" i="34"/>
  <c r="N345" i="34"/>
  <c r="K345" i="34"/>
  <c r="H345" i="34"/>
  <c r="E345" i="34"/>
  <c r="Q344" i="34"/>
  <c r="N344" i="34"/>
  <c r="K344" i="34"/>
  <c r="H344" i="34"/>
  <c r="E344" i="34"/>
  <c r="Q343" i="34"/>
  <c r="N343" i="34"/>
  <c r="K343" i="34"/>
  <c r="H343" i="34"/>
  <c r="E343" i="34"/>
  <c r="Q342" i="34"/>
  <c r="N342" i="34"/>
  <c r="K342" i="34"/>
  <c r="H342" i="34"/>
  <c r="E342" i="34"/>
  <c r="Q341" i="34"/>
  <c r="N341" i="34"/>
  <c r="K341" i="34"/>
  <c r="H341" i="34"/>
  <c r="E341" i="34"/>
  <c r="Q340" i="34"/>
  <c r="N340" i="34"/>
  <c r="K340" i="34"/>
  <c r="H340" i="34"/>
  <c r="E340" i="34"/>
  <c r="Q339" i="34"/>
  <c r="N339" i="34"/>
  <c r="K339" i="34"/>
  <c r="H339" i="34"/>
  <c r="E339" i="34"/>
  <c r="Q338" i="34"/>
  <c r="N338" i="34"/>
  <c r="K338" i="34"/>
  <c r="H338" i="34"/>
  <c r="E338" i="34"/>
  <c r="Q337" i="34"/>
  <c r="N337" i="34"/>
  <c r="K337" i="34"/>
  <c r="H337" i="34"/>
  <c r="E337" i="34"/>
  <c r="Q336" i="34"/>
  <c r="N336" i="34"/>
  <c r="K336" i="34"/>
  <c r="H336" i="34"/>
  <c r="E336" i="34"/>
  <c r="Q335" i="34"/>
  <c r="N335" i="34"/>
  <c r="K335" i="34"/>
  <c r="H335" i="34"/>
  <c r="E335" i="34"/>
  <c r="Q334" i="34"/>
  <c r="N334" i="34"/>
  <c r="K334" i="34"/>
  <c r="H334" i="34"/>
  <c r="E334" i="34"/>
  <c r="Q333" i="34"/>
  <c r="N333" i="34"/>
  <c r="K333" i="34"/>
  <c r="H333" i="34"/>
  <c r="E333" i="34"/>
  <c r="Q332" i="34"/>
  <c r="N332" i="34"/>
  <c r="K332" i="34"/>
  <c r="H332" i="34"/>
  <c r="E332" i="34"/>
  <c r="Q331" i="34"/>
  <c r="N331" i="34"/>
  <c r="K331" i="34"/>
  <c r="H331" i="34"/>
  <c r="E331" i="34"/>
  <c r="Q330" i="34"/>
  <c r="N330" i="34"/>
  <c r="K330" i="34"/>
  <c r="H330" i="34"/>
  <c r="E330" i="34"/>
  <c r="Q329" i="34"/>
  <c r="N329" i="34"/>
  <c r="K329" i="34"/>
  <c r="H329" i="34"/>
  <c r="E329" i="34"/>
  <c r="Q328" i="34"/>
  <c r="N328" i="34"/>
  <c r="K328" i="34"/>
  <c r="H328" i="34"/>
  <c r="E328" i="34"/>
  <c r="Q327" i="34"/>
  <c r="N327" i="34"/>
  <c r="K327" i="34"/>
  <c r="H327" i="34"/>
  <c r="E327" i="34"/>
  <c r="Q326" i="34"/>
  <c r="N326" i="34"/>
  <c r="K326" i="34"/>
  <c r="H326" i="34"/>
  <c r="E326" i="34"/>
  <c r="Q325" i="34"/>
  <c r="N325" i="34"/>
  <c r="K325" i="34"/>
  <c r="H325" i="34"/>
  <c r="E325" i="34"/>
  <c r="Q324" i="34"/>
  <c r="N324" i="34"/>
  <c r="K324" i="34"/>
  <c r="H324" i="34"/>
  <c r="E324" i="34"/>
  <c r="Q323" i="34"/>
  <c r="N323" i="34"/>
  <c r="K323" i="34"/>
  <c r="H323" i="34"/>
  <c r="E323" i="34"/>
  <c r="Q322" i="34"/>
  <c r="N322" i="34"/>
  <c r="K322" i="34"/>
  <c r="H322" i="34"/>
  <c r="E322" i="34"/>
  <c r="Q321" i="34"/>
  <c r="N321" i="34"/>
  <c r="K321" i="34"/>
  <c r="H321" i="34"/>
  <c r="E321" i="34"/>
  <c r="Q320" i="34"/>
  <c r="N320" i="34"/>
  <c r="K320" i="34"/>
  <c r="H320" i="34"/>
  <c r="E320" i="34"/>
  <c r="Q319" i="34"/>
  <c r="N319" i="34"/>
  <c r="K319" i="34"/>
  <c r="H319" i="34"/>
  <c r="E319" i="34"/>
  <c r="Q318" i="34"/>
  <c r="N318" i="34"/>
  <c r="K318" i="34"/>
  <c r="H318" i="34"/>
  <c r="E318" i="34"/>
  <c r="Q317" i="34"/>
  <c r="N317" i="34"/>
  <c r="K317" i="34"/>
  <c r="H317" i="34"/>
  <c r="E317" i="34"/>
  <c r="Q316" i="34"/>
  <c r="N316" i="34"/>
  <c r="K316" i="34"/>
  <c r="H316" i="34"/>
  <c r="E316" i="34"/>
  <c r="Q315" i="34"/>
  <c r="N315" i="34"/>
  <c r="K315" i="34"/>
  <c r="H315" i="34"/>
  <c r="E315" i="34"/>
  <c r="Q314" i="34"/>
  <c r="N314" i="34"/>
  <c r="K314" i="34"/>
  <c r="H314" i="34"/>
  <c r="E314" i="34"/>
  <c r="Q313" i="34"/>
  <c r="N313" i="34"/>
  <c r="K313" i="34"/>
  <c r="H313" i="34"/>
  <c r="E313" i="34"/>
  <c r="A313" i="34"/>
  <c r="Q312" i="34"/>
  <c r="N312" i="34"/>
  <c r="K312" i="34"/>
  <c r="H312" i="34"/>
  <c r="E312" i="34"/>
  <c r="Q311" i="34"/>
  <c r="N311" i="34"/>
  <c r="K311" i="34"/>
  <c r="H311" i="34"/>
  <c r="E311" i="34"/>
  <c r="Q310" i="34"/>
  <c r="N310" i="34"/>
  <c r="K310" i="34"/>
  <c r="H310" i="34"/>
  <c r="E310" i="34"/>
  <c r="Q309" i="34"/>
  <c r="N309" i="34"/>
  <c r="K309" i="34"/>
  <c r="H309" i="34"/>
  <c r="E309" i="34"/>
  <c r="Q308" i="34"/>
  <c r="N308" i="34"/>
  <c r="K308" i="34"/>
  <c r="H308" i="34"/>
  <c r="E308" i="34"/>
  <c r="Q307" i="34"/>
  <c r="N307" i="34"/>
  <c r="K307" i="34"/>
  <c r="H307" i="34"/>
  <c r="E307" i="34"/>
  <c r="Q306" i="34"/>
  <c r="N306" i="34"/>
  <c r="K306" i="34"/>
  <c r="H306" i="34"/>
  <c r="E306" i="34"/>
  <c r="Q305" i="34"/>
  <c r="N305" i="34"/>
  <c r="K305" i="34"/>
  <c r="H305" i="34"/>
  <c r="E305" i="34"/>
  <c r="Q304" i="34"/>
  <c r="N304" i="34"/>
  <c r="K304" i="34"/>
  <c r="H304" i="34"/>
  <c r="E304" i="34"/>
  <c r="Q303" i="34"/>
  <c r="N303" i="34"/>
  <c r="K303" i="34"/>
  <c r="H303" i="34"/>
  <c r="E303" i="34"/>
  <c r="Q302" i="34"/>
  <c r="N302" i="34"/>
  <c r="K302" i="34"/>
  <c r="H302" i="34"/>
  <c r="E302" i="34"/>
  <c r="Q301" i="34"/>
  <c r="N301" i="34"/>
  <c r="K301" i="34"/>
  <c r="H301" i="34"/>
  <c r="E301" i="34"/>
  <c r="Q300" i="34"/>
  <c r="N300" i="34"/>
  <c r="K300" i="34"/>
  <c r="H300" i="34"/>
  <c r="E300" i="34"/>
  <c r="Q299" i="34"/>
  <c r="N299" i="34"/>
  <c r="K299" i="34"/>
  <c r="H299" i="34"/>
  <c r="E299" i="34"/>
  <c r="Q298" i="34"/>
  <c r="N298" i="34"/>
  <c r="K298" i="34"/>
  <c r="H298" i="34"/>
  <c r="E298" i="34"/>
  <c r="Q297" i="34"/>
  <c r="N297" i="34"/>
  <c r="K297" i="34"/>
  <c r="H297" i="34"/>
  <c r="E297" i="34"/>
  <c r="Q296" i="34"/>
  <c r="N296" i="34"/>
  <c r="K296" i="34"/>
  <c r="H296" i="34"/>
  <c r="E296" i="34"/>
  <c r="Q295" i="34"/>
  <c r="N295" i="34"/>
  <c r="K295" i="34"/>
  <c r="H295" i="34"/>
  <c r="E295" i="34"/>
  <c r="Q294" i="34"/>
  <c r="N294" i="34"/>
  <c r="K294" i="34"/>
  <c r="H294" i="34"/>
  <c r="E294" i="34"/>
  <c r="Q293" i="34"/>
  <c r="N293" i="34"/>
  <c r="K293" i="34"/>
  <c r="H293" i="34"/>
  <c r="E293" i="34"/>
  <c r="Q292" i="34"/>
  <c r="N292" i="34"/>
  <c r="K292" i="34"/>
  <c r="H292" i="34"/>
  <c r="E292" i="34"/>
  <c r="Q291" i="34"/>
  <c r="N291" i="34"/>
  <c r="K291" i="34"/>
  <c r="H291" i="34"/>
  <c r="E291" i="34"/>
  <c r="A291" i="34"/>
  <c r="Q290" i="34"/>
  <c r="N290" i="34"/>
  <c r="K290" i="34"/>
  <c r="H290" i="34"/>
  <c r="E290" i="34"/>
  <c r="Q289" i="34"/>
  <c r="N289" i="34"/>
  <c r="K289" i="34"/>
  <c r="H289" i="34"/>
  <c r="E289" i="34"/>
  <c r="Q288" i="34"/>
  <c r="N288" i="34"/>
  <c r="K288" i="34"/>
  <c r="H288" i="34"/>
  <c r="E288" i="34"/>
  <c r="Q287" i="34"/>
  <c r="N287" i="34"/>
  <c r="K287" i="34"/>
  <c r="H287" i="34"/>
  <c r="E287" i="34"/>
  <c r="Q286" i="34"/>
  <c r="N286" i="34"/>
  <c r="K286" i="34"/>
  <c r="H286" i="34"/>
  <c r="E286" i="34"/>
  <c r="Q285" i="34"/>
  <c r="N285" i="34"/>
  <c r="K285" i="34"/>
  <c r="H285" i="34"/>
  <c r="E285" i="34"/>
  <c r="Q284" i="34"/>
  <c r="N284" i="34"/>
  <c r="K284" i="34"/>
  <c r="H284" i="34"/>
  <c r="E284" i="34"/>
  <c r="Q283" i="34"/>
  <c r="N283" i="34"/>
  <c r="K283" i="34"/>
  <c r="H283" i="34"/>
  <c r="E283" i="34"/>
  <c r="Q282" i="34"/>
  <c r="N282" i="34"/>
  <c r="K282" i="34"/>
  <c r="H282" i="34"/>
  <c r="E282" i="34"/>
  <c r="Q281" i="34"/>
  <c r="N281" i="34"/>
  <c r="K281" i="34"/>
  <c r="H281" i="34"/>
  <c r="E281" i="34"/>
  <c r="Q280" i="34"/>
  <c r="N280" i="34"/>
  <c r="K280" i="34"/>
  <c r="H280" i="34"/>
  <c r="E280" i="34"/>
  <c r="Q279" i="34"/>
  <c r="N279" i="34"/>
  <c r="K279" i="34"/>
  <c r="H279" i="34"/>
  <c r="E279" i="34"/>
  <c r="Q278" i="34"/>
  <c r="N278" i="34"/>
  <c r="K278" i="34"/>
  <c r="H278" i="34"/>
  <c r="E278" i="34"/>
  <c r="Q277" i="34"/>
  <c r="N277" i="34"/>
  <c r="K277" i="34"/>
  <c r="H277" i="34"/>
  <c r="E277" i="34"/>
  <c r="Q276" i="34"/>
  <c r="N276" i="34"/>
  <c r="K276" i="34"/>
  <c r="H276" i="34"/>
  <c r="E276" i="34"/>
  <c r="Q275" i="34"/>
  <c r="N275" i="34"/>
  <c r="K275" i="34"/>
  <c r="H275" i="34"/>
  <c r="E275" i="34"/>
  <c r="Q274" i="34"/>
  <c r="N274" i="34"/>
  <c r="K274" i="34"/>
  <c r="H274" i="34"/>
  <c r="E274" i="34"/>
  <c r="Q273" i="34"/>
  <c r="N273" i="34"/>
  <c r="K273" i="34"/>
  <c r="H273" i="34"/>
  <c r="E273" i="34"/>
  <c r="Q272" i="34"/>
  <c r="N272" i="34"/>
  <c r="K272" i="34"/>
  <c r="H272" i="34"/>
  <c r="E272" i="34"/>
  <c r="Q271" i="34"/>
  <c r="N271" i="34"/>
  <c r="K271" i="34"/>
  <c r="H271" i="34"/>
  <c r="E271" i="34"/>
  <c r="Q270" i="34"/>
  <c r="N270" i="34"/>
  <c r="K270" i="34"/>
  <c r="H270" i="34"/>
  <c r="E270" i="34"/>
  <c r="Q269" i="34"/>
  <c r="N269" i="34"/>
  <c r="K269" i="34"/>
  <c r="H269" i="34"/>
  <c r="E269" i="34"/>
  <c r="Q268" i="34"/>
  <c r="N268" i="34"/>
  <c r="K268" i="34"/>
  <c r="H268" i="34"/>
  <c r="E268" i="34"/>
  <c r="Q267" i="34"/>
  <c r="N267" i="34"/>
  <c r="K267" i="34"/>
  <c r="H267" i="34"/>
  <c r="E267" i="34"/>
  <c r="Q266" i="34"/>
  <c r="N266" i="34"/>
  <c r="K266" i="34"/>
  <c r="H266" i="34"/>
  <c r="E266" i="34"/>
  <c r="Q265" i="34"/>
  <c r="N265" i="34"/>
  <c r="K265" i="34"/>
  <c r="H265" i="34"/>
  <c r="E265" i="34"/>
  <c r="Q264" i="34"/>
  <c r="N264" i="34"/>
  <c r="K264" i="34"/>
  <c r="H264" i="34"/>
  <c r="E264" i="34"/>
  <c r="Q263" i="34"/>
  <c r="N263" i="34"/>
  <c r="K263" i="34"/>
  <c r="H263" i="34"/>
  <c r="E263" i="34"/>
  <c r="Q262" i="34"/>
  <c r="N262" i="34"/>
  <c r="K262" i="34"/>
  <c r="H262" i="34"/>
  <c r="E262" i="34"/>
  <c r="Q261" i="34"/>
  <c r="N261" i="34"/>
  <c r="K261" i="34"/>
  <c r="H261" i="34"/>
  <c r="E261" i="34"/>
  <c r="Q260" i="34"/>
  <c r="N260" i="34"/>
  <c r="K260" i="34"/>
  <c r="H260" i="34"/>
  <c r="E260" i="34"/>
  <c r="Q259" i="34"/>
  <c r="N259" i="34"/>
  <c r="K259" i="34"/>
  <c r="H259" i="34"/>
  <c r="E259" i="34"/>
  <c r="Q258" i="34"/>
  <c r="N258" i="34"/>
  <c r="K258" i="34"/>
  <c r="H258" i="34"/>
  <c r="E258" i="34"/>
  <c r="Q257" i="34"/>
  <c r="N257" i="34"/>
  <c r="K257" i="34"/>
  <c r="H257" i="34"/>
  <c r="E257" i="34"/>
  <c r="Q256" i="34"/>
  <c r="N256" i="34"/>
  <c r="K256" i="34"/>
  <c r="H256" i="34"/>
  <c r="E256" i="34"/>
  <c r="Q255" i="34"/>
  <c r="N255" i="34"/>
  <c r="K255" i="34"/>
  <c r="H255" i="34"/>
  <c r="E255" i="34"/>
  <c r="Q254" i="34"/>
  <c r="N254" i="34"/>
  <c r="K254" i="34"/>
  <c r="H254" i="34"/>
  <c r="E254" i="34"/>
  <c r="Q253" i="34"/>
  <c r="N253" i="34"/>
  <c r="K253" i="34"/>
  <c r="H253" i="34"/>
  <c r="E253" i="34"/>
  <c r="Q252" i="34"/>
  <c r="N252" i="34"/>
  <c r="K252" i="34"/>
  <c r="H252" i="34"/>
  <c r="E252" i="34"/>
  <c r="Q251" i="34"/>
  <c r="N251" i="34"/>
  <c r="K251" i="34"/>
  <c r="H251" i="34"/>
  <c r="E251" i="34"/>
  <c r="Q250" i="34"/>
  <c r="N250" i="34"/>
  <c r="K250" i="34"/>
  <c r="H250" i="34"/>
  <c r="E250" i="34"/>
  <c r="Q249" i="34"/>
  <c r="N249" i="34"/>
  <c r="K249" i="34"/>
  <c r="H249" i="34"/>
  <c r="E249" i="34"/>
  <c r="Q248" i="34"/>
  <c r="N248" i="34"/>
  <c r="K248" i="34"/>
  <c r="H248" i="34"/>
  <c r="E248" i="34"/>
  <c r="Q247" i="34"/>
  <c r="N247" i="34"/>
  <c r="K247" i="34"/>
  <c r="H247" i="34"/>
  <c r="E247" i="34"/>
  <c r="Q246" i="34"/>
  <c r="N246" i="34"/>
  <c r="K246" i="34"/>
  <c r="H246" i="34"/>
  <c r="E246" i="34"/>
  <c r="Q245" i="34"/>
  <c r="N245" i="34"/>
  <c r="K245" i="34"/>
  <c r="H245" i="34"/>
  <c r="E245" i="34"/>
  <c r="Q244" i="34"/>
  <c r="N244" i="34"/>
  <c r="K244" i="34"/>
  <c r="H244" i="34"/>
  <c r="E244" i="34"/>
  <c r="Q243" i="34"/>
  <c r="N243" i="34"/>
  <c r="K243" i="34"/>
  <c r="H243" i="34"/>
  <c r="E243" i="34"/>
  <c r="Q242" i="34"/>
  <c r="N242" i="34"/>
  <c r="K242" i="34"/>
  <c r="H242" i="34"/>
  <c r="E242" i="34"/>
  <c r="Q241" i="34"/>
  <c r="N241" i="34"/>
  <c r="K241" i="34"/>
  <c r="H241" i="34"/>
  <c r="E241" i="34"/>
  <c r="Q240" i="34"/>
  <c r="N240" i="34"/>
  <c r="K240" i="34"/>
  <c r="H240" i="34"/>
  <c r="E240" i="34"/>
  <c r="Q239" i="34"/>
  <c r="N239" i="34"/>
  <c r="K239" i="34"/>
  <c r="H239" i="34"/>
  <c r="E239" i="34"/>
  <c r="Q238" i="34"/>
  <c r="N238" i="34"/>
  <c r="K238" i="34"/>
  <c r="H238" i="34"/>
  <c r="E238" i="34"/>
  <c r="Q237" i="34"/>
  <c r="N237" i="34"/>
  <c r="K237" i="34"/>
  <c r="H237" i="34"/>
  <c r="E237" i="34"/>
  <c r="Q236" i="34"/>
  <c r="N236" i="34"/>
  <c r="K236" i="34"/>
  <c r="H236" i="34"/>
  <c r="E236" i="34"/>
  <c r="Q235" i="34"/>
  <c r="N235" i="34"/>
  <c r="K235" i="34"/>
  <c r="H235" i="34"/>
  <c r="E235" i="34"/>
  <c r="Q234" i="34"/>
  <c r="N234" i="34"/>
  <c r="K234" i="34"/>
  <c r="H234" i="34"/>
  <c r="E234" i="34"/>
  <c r="Q233" i="34"/>
  <c r="N233" i="34"/>
  <c r="K233" i="34"/>
  <c r="H233" i="34"/>
  <c r="E233" i="34"/>
  <c r="Q232" i="34"/>
  <c r="N232" i="34"/>
  <c r="K232" i="34"/>
  <c r="H232" i="34"/>
  <c r="E232" i="34"/>
  <c r="Q231" i="34"/>
  <c r="N231" i="34"/>
  <c r="K231" i="34"/>
  <c r="H231" i="34"/>
  <c r="E231" i="34"/>
  <c r="Q230" i="34"/>
  <c r="N230" i="34"/>
  <c r="K230" i="34"/>
  <c r="H230" i="34"/>
  <c r="E230" i="34"/>
  <c r="A230" i="34"/>
  <c r="Q229" i="34"/>
  <c r="N229" i="34"/>
  <c r="K229" i="34"/>
  <c r="H229" i="34"/>
  <c r="E229" i="34"/>
  <c r="Q228" i="34"/>
  <c r="N228" i="34"/>
  <c r="K228" i="34"/>
  <c r="H228" i="34"/>
  <c r="E228" i="34"/>
  <c r="Q227" i="34"/>
  <c r="N227" i="34"/>
  <c r="K227" i="34"/>
  <c r="H227" i="34"/>
  <c r="E227" i="34"/>
  <c r="Q226" i="34"/>
  <c r="N226" i="34"/>
  <c r="K226" i="34"/>
  <c r="H226" i="34"/>
  <c r="E226" i="34"/>
  <c r="Q225" i="34"/>
  <c r="N225" i="34"/>
  <c r="K225" i="34"/>
  <c r="H225" i="34"/>
  <c r="E225" i="34"/>
  <c r="Q224" i="34"/>
  <c r="N224" i="34"/>
  <c r="K224" i="34"/>
  <c r="H224" i="34"/>
  <c r="E224" i="34"/>
  <c r="Q223" i="34"/>
  <c r="N223" i="34"/>
  <c r="K223" i="34"/>
  <c r="H223" i="34"/>
  <c r="E223" i="34"/>
  <c r="Q222" i="34"/>
  <c r="N222" i="34"/>
  <c r="K222" i="34"/>
  <c r="H222" i="34"/>
  <c r="E222" i="34"/>
  <c r="Q221" i="34"/>
  <c r="N221" i="34"/>
  <c r="K221" i="34"/>
  <c r="H221" i="34"/>
  <c r="E221" i="34"/>
  <c r="Q220" i="34"/>
  <c r="N220" i="34"/>
  <c r="K220" i="34"/>
  <c r="H220" i="34"/>
  <c r="E220" i="34"/>
  <c r="Q219" i="34"/>
  <c r="N219" i="34"/>
  <c r="K219" i="34"/>
  <c r="H219" i="34"/>
  <c r="E219" i="34"/>
  <c r="Q218" i="34"/>
  <c r="N218" i="34"/>
  <c r="K218" i="34"/>
  <c r="H218" i="34"/>
  <c r="E218" i="34"/>
  <c r="Q217" i="34"/>
  <c r="N217" i="34"/>
  <c r="K217" i="34"/>
  <c r="H217" i="34"/>
  <c r="E217" i="34"/>
  <c r="Q216" i="34"/>
  <c r="N216" i="34"/>
  <c r="K216" i="34"/>
  <c r="H216" i="34"/>
  <c r="E216" i="34"/>
  <c r="Q215" i="34"/>
  <c r="N215" i="34"/>
  <c r="K215" i="34"/>
  <c r="H215" i="34"/>
  <c r="E215" i="34"/>
  <c r="Q214" i="34"/>
  <c r="N214" i="34"/>
  <c r="K214" i="34"/>
  <c r="H214" i="34"/>
  <c r="E214" i="34"/>
  <c r="Q213" i="34"/>
  <c r="N213" i="34"/>
  <c r="K213" i="34"/>
  <c r="H213" i="34"/>
  <c r="E213" i="34"/>
  <c r="Q212" i="34"/>
  <c r="N212" i="34"/>
  <c r="K212" i="34"/>
  <c r="H212" i="34"/>
  <c r="E212" i="34"/>
  <c r="Q211" i="34"/>
  <c r="N211" i="34"/>
  <c r="K211" i="34"/>
  <c r="H211" i="34"/>
  <c r="E211" i="34"/>
  <c r="Q210" i="34"/>
  <c r="N210" i="34"/>
  <c r="K210" i="34"/>
  <c r="H210" i="34"/>
  <c r="E210" i="34"/>
  <c r="Q209" i="34"/>
  <c r="N209" i="34"/>
  <c r="K209" i="34"/>
  <c r="H209" i="34"/>
  <c r="E209" i="34"/>
  <c r="Q208" i="34"/>
  <c r="N208" i="34"/>
  <c r="K208" i="34"/>
  <c r="H208" i="34"/>
  <c r="E208" i="34"/>
  <c r="Q207" i="34"/>
  <c r="N207" i="34"/>
  <c r="K207" i="34"/>
  <c r="H207" i="34"/>
  <c r="E207" i="34"/>
  <c r="Q206" i="34"/>
  <c r="N206" i="34"/>
  <c r="K206" i="34"/>
  <c r="H206" i="34"/>
  <c r="E206" i="34"/>
  <c r="Q205" i="34"/>
  <c r="N205" i="34"/>
  <c r="K205" i="34"/>
  <c r="H205" i="34"/>
  <c r="E205" i="34"/>
  <c r="Q204" i="34"/>
  <c r="N204" i="34"/>
  <c r="K204" i="34"/>
  <c r="H204" i="34"/>
  <c r="E204" i="34"/>
  <c r="Q203" i="34"/>
  <c r="N203" i="34"/>
  <c r="K203" i="34"/>
  <c r="H203" i="34"/>
  <c r="E203" i="34"/>
  <c r="Q202" i="34"/>
  <c r="N202" i="34"/>
  <c r="K202" i="34"/>
  <c r="H202" i="34"/>
  <c r="E202" i="34"/>
  <c r="Q201" i="34"/>
  <c r="N201" i="34"/>
  <c r="K201" i="34"/>
  <c r="H201" i="34"/>
  <c r="E201" i="34"/>
  <c r="Q200" i="34"/>
  <c r="N200" i="34"/>
  <c r="K200" i="34"/>
  <c r="H200" i="34"/>
  <c r="E200" i="34"/>
  <c r="Q199" i="34"/>
  <c r="N199" i="34"/>
  <c r="K199" i="34"/>
  <c r="H199" i="34"/>
  <c r="E199" i="34"/>
  <c r="Q198" i="34"/>
  <c r="N198" i="34"/>
  <c r="K198" i="34"/>
  <c r="H198" i="34"/>
  <c r="E198" i="34"/>
  <c r="Q197" i="34"/>
  <c r="N197" i="34"/>
  <c r="K197" i="34"/>
  <c r="H197" i="34"/>
  <c r="E197" i="34"/>
  <c r="Q196" i="34"/>
  <c r="N196" i="34"/>
  <c r="K196" i="34"/>
  <c r="H196" i="34"/>
  <c r="E196" i="34"/>
  <c r="Q195" i="34"/>
  <c r="N195" i="34"/>
  <c r="K195" i="34"/>
  <c r="H195" i="34"/>
  <c r="E195" i="34"/>
  <c r="Q194" i="34"/>
  <c r="N194" i="34"/>
  <c r="K194" i="34"/>
  <c r="H194" i="34"/>
  <c r="E194" i="34"/>
  <c r="Q193" i="34"/>
  <c r="N193" i="34"/>
  <c r="K193" i="34"/>
  <c r="H193" i="34"/>
  <c r="E193" i="34"/>
  <c r="Q192" i="34"/>
  <c r="N192" i="34"/>
  <c r="K192" i="34"/>
  <c r="H192" i="34"/>
  <c r="E192" i="34"/>
  <c r="Q191" i="34"/>
  <c r="N191" i="34"/>
  <c r="K191" i="34"/>
  <c r="H191" i="34"/>
  <c r="E191" i="34"/>
  <c r="Q190" i="34"/>
  <c r="N190" i="34"/>
  <c r="K190" i="34"/>
  <c r="H190" i="34"/>
  <c r="E190" i="34"/>
  <c r="Q189" i="34"/>
  <c r="N189" i="34"/>
  <c r="K189" i="34"/>
  <c r="H189" i="34"/>
  <c r="E189" i="34"/>
  <c r="Q188" i="34"/>
  <c r="N188" i="34"/>
  <c r="K188" i="34"/>
  <c r="H188" i="34"/>
  <c r="E188" i="34"/>
  <c r="Q187" i="34"/>
  <c r="N187" i="34"/>
  <c r="K187" i="34"/>
  <c r="H187" i="34"/>
  <c r="E187" i="34"/>
  <c r="Q186" i="34"/>
  <c r="N186" i="34"/>
  <c r="K186" i="34"/>
  <c r="H186" i="34"/>
  <c r="E186" i="34"/>
  <c r="Q185" i="34"/>
  <c r="N185" i="34"/>
  <c r="K185" i="34"/>
  <c r="H185" i="34"/>
  <c r="E185" i="34"/>
  <c r="Q184" i="34"/>
  <c r="N184" i="34"/>
  <c r="K184" i="34"/>
  <c r="H184" i="34"/>
  <c r="E184" i="34"/>
  <c r="Q183" i="34"/>
  <c r="N183" i="34"/>
  <c r="K183" i="34"/>
  <c r="H183" i="34"/>
  <c r="E183" i="34"/>
  <c r="Q182" i="34"/>
  <c r="N182" i="34"/>
  <c r="K182" i="34"/>
  <c r="H182" i="34"/>
  <c r="E182" i="34"/>
  <c r="Q181" i="34"/>
  <c r="N181" i="34"/>
  <c r="K181" i="34"/>
  <c r="H181" i="34"/>
  <c r="E181" i="34"/>
  <c r="Q180" i="34"/>
  <c r="N180" i="34"/>
  <c r="K180" i="34"/>
  <c r="H180" i="34"/>
  <c r="E180" i="34"/>
  <c r="Q179" i="34"/>
  <c r="N179" i="34"/>
  <c r="K179" i="34"/>
  <c r="H179" i="34"/>
  <c r="E179" i="34"/>
  <c r="Q178" i="34"/>
  <c r="N178" i="34"/>
  <c r="K178" i="34"/>
  <c r="H178" i="34"/>
  <c r="E178" i="34"/>
  <c r="Q177" i="34"/>
  <c r="N177" i="34"/>
  <c r="K177" i="34"/>
  <c r="H177" i="34"/>
  <c r="E177" i="34"/>
  <c r="Q176" i="34"/>
  <c r="N176" i="34"/>
  <c r="K176" i="34"/>
  <c r="H176" i="34"/>
  <c r="E176" i="34"/>
  <c r="Q175" i="34"/>
  <c r="N175" i="34"/>
  <c r="K175" i="34"/>
  <c r="H175" i="34"/>
  <c r="E175" i="34"/>
  <c r="Q174" i="34"/>
  <c r="N174" i="34"/>
  <c r="K174" i="34"/>
  <c r="H174" i="34"/>
  <c r="E174" i="34"/>
  <c r="Q173" i="34"/>
  <c r="N173" i="34"/>
  <c r="K173" i="34"/>
  <c r="H173" i="34"/>
  <c r="E173" i="34"/>
  <c r="Q172" i="34"/>
  <c r="N172" i="34"/>
  <c r="K172" i="34"/>
  <c r="H172" i="34"/>
  <c r="E172" i="34"/>
  <c r="Q171" i="34"/>
  <c r="N171" i="34"/>
  <c r="K171" i="34"/>
  <c r="H171" i="34"/>
  <c r="E171" i="34"/>
  <c r="Q170" i="34"/>
  <c r="N170" i="34"/>
  <c r="K170" i="34"/>
  <c r="H170" i="34"/>
  <c r="E170" i="34"/>
  <c r="Q169" i="34"/>
  <c r="N169" i="34"/>
  <c r="K169" i="34"/>
  <c r="H169" i="34"/>
  <c r="E169" i="34"/>
  <c r="Q168" i="34"/>
  <c r="N168" i="34"/>
  <c r="K168" i="34"/>
  <c r="H168" i="34"/>
  <c r="E168" i="34"/>
  <c r="Q167" i="34"/>
  <c r="N167" i="34"/>
  <c r="K167" i="34"/>
  <c r="H167" i="34"/>
  <c r="E167" i="34"/>
  <c r="Q165" i="34"/>
  <c r="N165" i="34"/>
  <c r="K165" i="34"/>
  <c r="H165" i="34"/>
  <c r="E165" i="34"/>
  <c r="Q164" i="34"/>
  <c r="N164" i="34"/>
  <c r="K164" i="34"/>
  <c r="H164" i="34"/>
  <c r="E164" i="34"/>
  <c r="Q163" i="34"/>
  <c r="N163" i="34"/>
  <c r="K163" i="34"/>
  <c r="H163" i="34"/>
  <c r="E163" i="34"/>
  <c r="Q162" i="34"/>
  <c r="N162" i="34"/>
  <c r="K162" i="34"/>
  <c r="H162" i="34"/>
  <c r="E162" i="34"/>
  <c r="Q161" i="34"/>
  <c r="N161" i="34"/>
  <c r="K161" i="34"/>
  <c r="H161" i="34"/>
  <c r="E161" i="34"/>
  <c r="Q160" i="34"/>
  <c r="N160" i="34"/>
  <c r="K160" i="34"/>
  <c r="H160" i="34"/>
  <c r="E160" i="34"/>
  <c r="Q159" i="34"/>
  <c r="N159" i="34"/>
  <c r="K159" i="34"/>
  <c r="H159" i="34"/>
  <c r="E159" i="34"/>
  <c r="Q158" i="34"/>
  <c r="N158" i="34"/>
  <c r="K158" i="34"/>
  <c r="H158" i="34"/>
  <c r="E158" i="34"/>
  <c r="Q157" i="34"/>
  <c r="N157" i="34"/>
  <c r="K157" i="34"/>
  <c r="H157" i="34"/>
  <c r="E157" i="34"/>
  <c r="Q156" i="34"/>
  <c r="N156" i="34"/>
  <c r="K156" i="34"/>
  <c r="H156" i="34"/>
  <c r="E156" i="34"/>
  <c r="Q155" i="34"/>
  <c r="N155" i="34"/>
  <c r="K155" i="34"/>
  <c r="H155" i="34"/>
  <c r="E155" i="34"/>
  <c r="Q154" i="34"/>
  <c r="N154" i="34"/>
  <c r="K154" i="34"/>
  <c r="H154" i="34"/>
  <c r="E154" i="34"/>
  <c r="Q153" i="34"/>
  <c r="N153" i="34"/>
  <c r="K153" i="34"/>
  <c r="H153" i="34"/>
  <c r="E153" i="34"/>
  <c r="Q152" i="34"/>
  <c r="N152" i="34"/>
  <c r="K152" i="34"/>
  <c r="H152" i="34"/>
  <c r="E152" i="34"/>
  <c r="Q151" i="34"/>
  <c r="N151" i="34"/>
  <c r="K151" i="34"/>
  <c r="H151" i="34"/>
  <c r="E151" i="34"/>
  <c r="Q150" i="34"/>
  <c r="N150" i="34"/>
  <c r="K150" i="34"/>
  <c r="H150" i="34"/>
  <c r="E150" i="34"/>
  <c r="Q149" i="34"/>
  <c r="N149" i="34"/>
  <c r="K149" i="34"/>
  <c r="H149" i="34"/>
  <c r="E149" i="34"/>
  <c r="Q148" i="34"/>
  <c r="N148" i="34"/>
  <c r="K148" i="34"/>
  <c r="H148" i="34"/>
  <c r="E148" i="34"/>
  <c r="Q147" i="34"/>
  <c r="N147" i="34"/>
  <c r="K147" i="34"/>
  <c r="H147" i="34"/>
  <c r="E147" i="34"/>
  <c r="Q146" i="34"/>
  <c r="N146" i="34"/>
  <c r="K146" i="34"/>
  <c r="H146" i="34"/>
  <c r="E146" i="34"/>
  <c r="Q145" i="34"/>
  <c r="N145" i="34"/>
  <c r="K145" i="34"/>
  <c r="H145" i="34"/>
  <c r="E145" i="34"/>
  <c r="Q144" i="34"/>
  <c r="N144" i="34"/>
  <c r="K144" i="34"/>
  <c r="H144" i="34"/>
  <c r="E144" i="34"/>
  <c r="Q143" i="34"/>
  <c r="N143" i="34"/>
  <c r="K143" i="34"/>
  <c r="H143" i="34"/>
  <c r="E143" i="34"/>
  <c r="Q142" i="34"/>
  <c r="N142" i="34"/>
  <c r="K142" i="34"/>
  <c r="H142" i="34"/>
  <c r="E142" i="34"/>
  <c r="Q141" i="34"/>
  <c r="N141" i="34"/>
  <c r="K141" i="34"/>
  <c r="H141" i="34"/>
  <c r="E141" i="34"/>
  <c r="Q140" i="34"/>
  <c r="N140" i="34"/>
  <c r="K140" i="34"/>
  <c r="H140" i="34"/>
  <c r="E140" i="34"/>
  <c r="Q139" i="34"/>
  <c r="N139" i="34"/>
  <c r="K139" i="34"/>
  <c r="H139" i="34"/>
  <c r="E139" i="34"/>
  <c r="Q138" i="34"/>
  <c r="N138" i="34"/>
  <c r="K138" i="34"/>
  <c r="H138" i="34"/>
  <c r="E138" i="34"/>
  <c r="Q137" i="34"/>
  <c r="N137" i="34"/>
  <c r="K137" i="34"/>
  <c r="H137" i="34"/>
  <c r="E137" i="34"/>
  <c r="Q136" i="34"/>
  <c r="N136" i="34"/>
  <c r="K136" i="34"/>
  <c r="H136" i="34"/>
  <c r="E136" i="34"/>
  <c r="Q135" i="34"/>
  <c r="N135" i="34"/>
  <c r="K135" i="34"/>
  <c r="H135" i="34"/>
  <c r="E135" i="34"/>
  <c r="Q134" i="34"/>
  <c r="N134" i="34"/>
  <c r="K134" i="34"/>
  <c r="H134" i="34"/>
  <c r="E134" i="34"/>
  <c r="Q133" i="34"/>
  <c r="N133" i="34"/>
  <c r="K133" i="34"/>
  <c r="H133" i="34"/>
  <c r="E133" i="34"/>
  <c r="Q132" i="34"/>
  <c r="N132" i="34"/>
  <c r="K132" i="34"/>
  <c r="H132" i="34"/>
  <c r="E132" i="34"/>
  <c r="Q131" i="34"/>
  <c r="N131" i="34"/>
  <c r="K131" i="34"/>
  <c r="H131" i="34"/>
  <c r="E131" i="34"/>
  <c r="Q130" i="34"/>
  <c r="N130" i="34"/>
  <c r="K130" i="34"/>
  <c r="H130" i="34"/>
  <c r="E130" i="34"/>
  <c r="Q129" i="34"/>
  <c r="N129" i="34"/>
  <c r="K129" i="34"/>
  <c r="H129" i="34"/>
  <c r="E129" i="34"/>
  <c r="Q128" i="34"/>
  <c r="N128" i="34"/>
  <c r="K128" i="34"/>
  <c r="H128" i="34"/>
  <c r="E128" i="34"/>
  <c r="Q127" i="34"/>
  <c r="N127" i="34"/>
  <c r="K127" i="34"/>
  <c r="H127" i="34"/>
  <c r="E127" i="34"/>
  <c r="Q126" i="34"/>
  <c r="N126" i="34"/>
  <c r="K126" i="34"/>
  <c r="H126" i="34"/>
  <c r="E126" i="34"/>
  <c r="Q125" i="34"/>
  <c r="N125" i="34"/>
  <c r="K125" i="34"/>
  <c r="H125" i="34"/>
  <c r="E125" i="34"/>
  <c r="Q124" i="34"/>
  <c r="N124" i="34"/>
  <c r="K124" i="34"/>
  <c r="H124" i="34"/>
  <c r="E124" i="34"/>
  <c r="Q123" i="34"/>
  <c r="N123" i="34"/>
  <c r="K123" i="34"/>
  <c r="H123" i="34"/>
  <c r="E123" i="34"/>
  <c r="Q122" i="34"/>
  <c r="N122" i="34"/>
  <c r="K122" i="34"/>
  <c r="H122" i="34"/>
  <c r="E122" i="34"/>
  <c r="Q121" i="34"/>
  <c r="N121" i="34"/>
  <c r="K121" i="34"/>
  <c r="H121" i="34"/>
  <c r="E121" i="34"/>
  <c r="Q120" i="34"/>
  <c r="N120" i="34"/>
  <c r="K120" i="34"/>
  <c r="H120" i="34"/>
  <c r="E120" i="34"/>
  <c r="Q119" i="34"/>
  <c r="N119" i="34"/>
  <c r="K119" i="34"/>
  <c r="H119" i="34"/>
  <c r="E119" i="34"/>
  <c r="Q118" i="34"/>
  <c r="N118" i="34"/>
  <c r="K118" i="34"/>
  <c r="H118" i="34"/>
  <c r="E118" i="34"/>
  <c r="Q117" i="34"/>
  <c r="N117" i="34"/>
  <c r="K117" i="34"/>
  <c r="H117" i="34"/>
  <c r="E117" i="34"/>
  <c r="Q116" i="34"/>
  <c r="N116" i="34"/>
  <c r="K116" i="34"/>
  <c r="H116" i="34"/>
  <c r="E116" i="34"/>
  <c r="Q115" i="34"/>
  <c r="N115" i="34"/>
  <c r="K115" i="34"/>
  <c r="H115" i="34"/>
  <c r="E115" i="34"/>
  <c r="Q114" i="34"/>
  <c r="N114" i="34"/>
  <c r="K114" i="34"/>
  <c r="H114" i="34"/>
  <c r="E114" i="34"/>
  <c r="Q113" i="34"/>
  <c r="N113" i="34"/>
  <c r="K113" i="34"/>
  <c r="H113" i="34"/>
  <c r="E113" i="34"/>
  <c r="Q112" i="34"/>
  <c r="N112" i="34"/>
  <c r="K112" i="34"/>
  <c r="H112" i="34"/>
  <c r="E112" i="34"/>
  <c r="Q111" i="34"/>
  <c r="N111" i="34"/>
  <c r="K111" i="34"/>
  <c r="H111" i="34"/>
  <c r="E111" i="34"/>
  <c r="Q110" i="34"/>
  <c r="N110" i="34"/>
  <c r="K110" i="34"/>
  <c r="H110" i="34"/>
  <c r="E110" i="34"/>
  <c r="Q109" i="34"/>
  <c r="N109" i="34"/>
  <c r="K109" i="34"/>
  <c r="H109" i="34"/>
  <c r="E109" i="34"/>
  <c r="Q108" i="34"/>
  <c r="N108" i="34"/>
  <c r="K108" i="34"/>
  <c r="H108" i="34"/>
  <c r="E108" i="34"/>
  <c r="Q107" i="34"/>
  <c r="N107" i="34"/>
  <c r="K107" i="34"/>
  <c r="H107" i="34"/>
  <c r="E107" i="34"/>
  <c r="Q106" i="34"/>
  <c r="N106" i="34"/>
  <c r="K106" i="34"/>
  <c r="H106" i="34"/>
  <c r="E106" i="34"/>
  <c r="Q105" i="34"/>
  <c r="N105" i="34"/>
  <c r="K105" i="34"/>
  <c r="H105" i="34"/>
  <c r="E105" i="34"/>
  <c r="Q104" i="34"/>
  <c r="N104" i="34"/>
  <c r="K104" i="34"/>
  <c r="H104" i="34"/>
  <c r="E104" i="34"/>
  <c r="Q103" i="34"/>
  <c r="N103" i="34"/>
  <c r="K103" i="34"/>
  <c r="H103" i="34"/>
  <c r="E103" i="34"/>
  <c r="Q102" i="34"/>
  <c r="N102" i="34"/>
  <c r="K102" i="34"/>
  <c r="H102" i="34"/>
  <c r="E102" i="34"/>
  <c r="Q101" i="34"/>
  <c r="N101" i="34"/>
  <c r="K101" i="34"/>
  <c r="H101" i="34"/>
  <c r="E101" i="34"/>
  <c r="Q100" i="34"/>
  <c r="N100" i="34"/>
  <c r="K100" i="34"/>
  <c r="H100" i="34"/>
  <c r="E100" i="34"/>
  <c r="Q99" i="34"/>
  <c r="N99" i="34"/>
  <c r="K99" i="34"/>
  <c r="H99" i="34"/>
  <c r="E99" i="34"/>
  <c r="Q98" i="34"/>
  <c r="N98" i="34"/>
  <c r="K98" i="34"/>
  <c r="H98" i="34"/>
  <c r="E98" i="34"/>
  <c r="Q97" i="34"/>
  <c r="N97" i="34"/>
  <c r="K97" i="34"/>
  <c r="H97" i="34"/>
  <c r="E97" i="34"/>
  <c r="Q96" i="34"/>
  <c r="N96" i="34"/>
  <c r="K96" i="34"/>
  <c r="H96" i="34"/>
  <c r="E96" i="34"/>
  <c r="Q95" i="34"/>
  <c r="N95" i="34"/>
  <c r="K95" i="34"/>
  <c r="H95" i="34"/>
  <c r="E95" i="34"/>
  <c r="Q94" i="34"/>
  <c r="N94" i="34"/>
  <c r="K94" i="34"/>
  <c r="H94" i="34"/>
  <c r="E94" i="34"/>
  <c r="Q93" i="34"/>
  <c r="N93" i="34"/>
  <c r="K93" i="34"/>
  <c r="H93" i="34"/>
  <c r="E93" i="34"/>
  <c r="Q92" i="34"/>
  <c r="N92" i="34"/>
  <c r="K92" i="34"/>
  <c r="H92" i="34"/>
  <c r="E92" i="34"/>
  <c r="Q91" i="34"/>
  <c r="N91" i="34"/>
  <c r="K91" i="34"/>
  <c r="H91" i="34"/>
  <c r="E91" i="34"/>
  <c r="Q90" i="34"/>
  <c r="N90" i="34"/>
  <c r="K90" i="34"/>
  <c r="H90" i="34"/>
  <c r="E90" i="34"/>
  <c r="Q89" i="34"/>
  <c r="N89" i="34"/>
  <c r="K89" i="34"/>
  <c r="H89" i="34"/>
  <c r="E89" i="34"/>
  <c r="Q88" i="34"/>
  <c r="N88" i="34"/>
  <c r="K88" i="34"/>
  <c r="H88" i="34"/>
  <c r="E88" i="34"/>
  <c r="Q87" i="34"/>
  <c r="N87" i="34"/>
  <c r="K87" i="34"/>
  <c r="H87" i="34"/>
  <c r="E87" i="34"/>
  <c r="Q86" i="34"/>
  <c r="N86" i="34"/>
  <c r="K86" i="34"/>
  <c r="H86" i="34"/>
  <c r="E86" i="34"/>
  <c r="Q85" i="34"/>
  <c r="N85" i="34"/>
  <c r="K85" i="34"/>
  <c r="H85" i="34"/>
  <c r="E85" i="34"/>
  <c r="Q84" i="34"/>
  <c r="N84" i="34"/>
  <c r="K84" i="34"/>
  <c r="H84" i="34"/>
  <c r="E84" i="34"/>
  <c r="Q83" i="34"/>
  <c r="N83" i="34"/>
  <c r="K83" i="34"/>
  <c r="H83" i="34"/>
  <c r="E83" i="34"/>
  <c r="Q82" i="34"/>
  <c r="N82" i="34"/>
  <c r="K82" i="34"/>
  <c r="H82" i="34"/>
  <c r="E82" i="34"/>
  <c r="Q81" i="34"/>
  <c r="N81" i="34"/>
  <c r="K81" i="34"/>
  <c r="H81" i="34"/>
  <c r="E81" i="34"/>
  <c r="Q80" i="34"/>
  <c r="N80" i="34"/>
  <c r="K80" i="34"/>
  <c r="H80" i="34"/>
  <c r="E80" i="34"/>
  <c r="Q79" i="34"/>
  <c r="N79" i="34"/>
  <c r="K79" i="34"/>
  <c r="H79" i="34"/>
  <c r="E79" i="34"/>
  <c r="Q78" i="34"/>
  <c r="N78" i="34"/>
  <c r="K78" i="34"/>
  <c r="H78" i="34"/>
  <c r="E78" i="34"/>
  <c r="Q77" i="34"/>
  <c r="N77" i="34"/>
  <c r="K77" i="34"/>
  <c r="H77" i="34"/>
  <c r="E77" i="34"/>
  <c r="Q76" i="34"/>
  <c r="N76" i="34"/>
  <c r="K76" i="34"/>
  <c r="H76" i="34"/>
  <c r="E76" i="34"/>
  <c r="Q75" i="34"/>
  <c r="N75" i="34"/>
  <c r="K75" i="34"/>
  <c r="H75" i="34"/>
  <c r="E75" i="34"/>
  <c r="Q74" i="34"/>
  <c r="N74" i="34"/>
  <c r="K74" i="34"/>
  <c r="H74" i="34"/>
  <c r="E74" i="34"/>
  <c r="Q73" i="34"/>
  <c r="N73" i="34"/>
  <c r="K73" i="34"/>
  <c r="H73" i="34"/>
  <c r="E73" i="34"/>
  <c r="Q72" i="34"/>
  <c r="N72" i="34"/>
  <c r="K72" i="34"/>
  <c r="H72" i="34"/>
  <c r="E72" i="34"/>
  <c r="Q71" i="34"/>
  <c r="N71" i="34"/>
  <c r="K71" i="34"/>
  <c r="H71" i="34"/>
  <c r="E71" i="34"/>
  <c r="Q70" i="34"/>
  <c r="N70" i="34"/>
  <c r="K70" i="34"/>
  <c r="H70" i="34"/>
  <c r="E70" i="34"/>
  <c r="Q69" i="34"/>
  <c r="N69" i="34"/>
  <c r="K69" i="34"/>
  <c r="H69" i="34"/>
  <c r="E69" i="34"/>
  <c r="Q68" i="34"/>
  <c r="N68" i="34"/>
  <c r="K68" i="34"/>
  <c r="H68" i="34"/>
  <c r="E68" i="34"/>
  <c r="Q67" i="34"/>
  <c r="N67" i="34"/>
  <c r="K67" i="34"/>
  <c r="H67" i="34"/>
  <c r="E67" i="34"/>
  <c r="Q66" i="34"/>
  <c r="N66" i="34"/>
  <c r="K66" i="34"/>
  <c r="H66" i="34"/>
  <c r="E66" i="34"/>
  <c r="Q65" i="34"/>
  <c r="N65" i="34"/>
  <c r="K65" i="34"/>
  <c r="H65" i="34"/>
  <c r="E65" i="34"/>
  <c r="Q64" i="34"/>
  <c r="N64" i="34"/>
  <c r="K64" i="34"/>
  <c r="H64" i="34"/>
  <c r="E64" i="34"/>
  <c r="Q63" i="34"/>
  <c r="N63" i="34"/>
  <c r="K63" i="34"/>
  <c r="H63" i="34"/>
  <c r="E63" i="34"/>
  <c r="Q62" i="34"/>
  <c r="N62" i="34"/>
  <c r="K62" i="34"/>
  <c r="H62" i="34"/>
  <c r="E62" i="34"/>
  <c r="Q61" i="34"/>
  <c r="N61" i="34"/>
  <c r="K61" i="34"/>
  <c r="H61" i="34"/>
  <c r="E61" i="34"/>
  <c r="Q60" i="34"/>
  <c r="N60" i="34"/>
  <c r="K60" i="34"/>
  <c r="H60" i="34"/>
  <c r="E60" i="34"/>
  <c r="Q59" i="34"/>
  <c r="N59" i="34"/>
  <c r="K59" i="34"/>
  <c r="H59" i="34"/>
  <c r="E59" i="34"/>
  <c r="Q58" i="34"/>
  <c r="N58" i="34"/>
  <c r="K58" i="34"/>
  <c r="H58" i="34"/>
  <c r="E58" i="34"/>
  <c r="Q57" i="34"/>
  <c r="N57" i="34"/>
  <c r="K57" i="34"/>
  <c r="H57" i="34"/>
  <c r="E57" i="34"/>
  <c r="Q56" i="34"/>
  <c r="N56" i="34"/>
  <c r="K56" i="34"/>
  <c r="H56" i="34"/>
  <c r="E56" i="34"/>
  <c r="Q55" i="34"/>
  <c r="N55" i="34"/>
  <c r="K55" i="34"/>
  <c r="H55" i="34"/>
  <c r="E55" i="34"/>
  <c r="Q54" i="34"/>
  <c r="N54" i="34"/>
  <c r="K54" i="34"/>
  <c r="H54" i="34"/>
  <c r="E54" i="34"/>
  <c r="Q53" i="34"/>
  <c r="N53" i="34"/>
  <c r="K53" i="34"/>
  <c r="H53" i="34"/>
  <c r="E53" i="34"/>
  <c r="Q52" i="34"/>
  <c r="N52" i="34"/>
  <c r="K52" i="34"/>
  <c r="H52" i="34"/>
  <c r="E52" i="34"/>
  <c r="Q51" i="34"/>
  <c r="N51" i="34"/>
  <c r="K51" i="34"/>
  <c r="H51" i="34"/>
  <c r="E51" i="34"/>
  <c r="Q50" i="34"/>
  <c r="N50" i="34"/>
  <c r="K50" i="34"/>
  <c r="H50" i="34"/>
  <c r="E50" i="34"/>
  <c r="Q49" i="34"/>
  <c r="N49" i="34"/>
  <c r="K49" i="34"/>
  <c r="H49" i="34"/>
  <c r="E49" i="34"/>
  <c r="Q48" i="34"/>
  <c r="N48" i="34"/>
  <c r="K48" i="34"/>
  <c r="H48" i="34"/>
  <c r="E48" i="34"/>
  <c r="Q47" i="34"/>
  <c r="N47" i="34"/>
  <c r="K47" i="34"/>
  <c r="H47" i="34"/>
  <c r="E47" i="34"/>
  <c r="Q46" i="34"/>
  <c r="N46" i="34"/>
  <c r="K46" i="34"/>
  <c r="H46" i="34"/>
  <c r="E46" i="34"/>
  <c r="Q45" i="34"/>
  <c r="N45" i="34"/>
  <c r="K45" i="34"/>
  <c r="H45" i="34"/>
  <c r="E45" i="34"/>
  <c r="D24" i="31" l="1"/>
  <c r="C38" i="31"/>
  <c r="E24" i="31" l="1"/>
  <c r="D39" i="31"/>
  <c r="D38" i="31"/>
  <c r="M11" i="31"/>
  <c r="O11" i="31" s="1"/>
  <c r="L12" i="31" s="1"/>
  <c r="F24" i="31" l="1"/>
  <c r="E40" i="31"/>
  <c r="E39" i="31"/>
  <c r="E38" i="31"/>
  <c r="C20" i="31"/>
  <c r="C21" i="31" s="1"/>
  <c r="Q11" i="31"/>
  <c r="K13" i="31" s="1"/>
  <c r="L13" i="31" s="1"/>
  <c r="K12" i="31"/>
  <c r="N11" i="31"/>
  <c r="P11" i="31" s="1"/>
  <c r="K11" i="31" s="1"/>
  <c r="M6" i="31" s="1"/>
  <c r="G24" i="31" l="1"/>
  <c r="H24" i="31" s="1"/>
  <c r="I24" i="31" s="1"/>
  <c r="J24" i="31" s="1"/>
  <c r="K24" i="31" s="1"/>
  <c r="L24" i="31" s="1"/>
  <c r="M24" i="31" s="1"/>
  <c r="F40" i="31"/>
  <c r="F41" i="31"/>
  <c r="F38" i="31"/>
  <c r="F39" i="31"/>
  <c r="K14" i="31"/>
  <c r="L14" i="31" s="1"/>
  <c r="L11" i="31"/>
  <c r="M7" i="31" s="1"/>
  <c r="K15" i="31"/>
  <c r="L15" i="31"/>
  <c r="G41" i="31" l="1"/>
  <c r="H42" i="31" s="1"/>
  <c r="I43" i="31" s="1"/>
  <c r="J44" i="31" s="1"/>
  <c r="K45" i="31" s="1"/>
  <c r="L46" i="31" s="1"/>
  <c r="M47" i="31" s="1"/>
  <c r="G40" i="31"/>
  <c r="H41" i="31" s="1"/>
  <c r="I42" i="31" s="1"/>
  <c r="J43" i="31" s="1"/>
  <c r="K44" i="31" s="1"/>
  <c r="L45" i="31" s="1"/>
  <c r="M46" i="31" s="1"/>
  <c r="G42" i="31"/>
  <c r="H43" i="31" s="1"/>
  <c r="I44" i="31" s="1"/>
  <c r="J45" i="31" s="1"/>
  <c r="K46" i="31" s="1"/>
  <c r="L47" i="31" s="1"/>
  <c r="M48" i="31" s="1"/>
  <c r="G38" i="31"/>
  <c r="G39" i="31"/>
  <c r="H40" i="31" s="1"/>
  <c r="I41" i="31" s="1"/>
  <c r="J42" i="31" s="1"/>
  <c r="K43" i="31" s="1"/>
  <c r="L44" i="31" s="1"/>
  <c r="M45" i="31" s="1"/>
  <c r="C22" i="31"/>
  <c r="M82" i="31" l="1"/>
  <c r="M65" i="31"/>
  <c r="H38" i="31"/>
  <c r="H39" i="31"/>
  <c r="I40" i="31" s="1"/>
  <c r="J41" i="31" s="1"/>
  <c r="K42" i="31" s="1"/>
  <c r="L43" i="31" s="1"/>
  <c r="M44" i="31" s="1"/>
  <c r="I38" i="31" l="1"/>
  <c r="I39" i="31"/>
  <c r="J40" i="31" s="1"/>
  <c r="K41" i="31" s="1"/>
  <c r="L42" i="31" s="1"/>
  <c r="M43" i="31" s="1"/>
  <c r="J38" i="31" l="1"/>
  <c r="J39" i="31"/>
  <c r="K40" i="31" s="1"/>
  <c r="L41" i="31" s="1"/>
  <c r="M42" i="31" s="1"/>
  <c r="K38" i="31" l="1"/>
  <c r="K39" i="31"/>
  <c r="L40" i="31" s="1"/>
  <c r="M41" i="31" s="1"/>
  <c r="L38" i="31" l="1"/>
  <c r="L39" i="31"/>
  <c r="M40" i="31" s="1"/>
  <c r="M38" i="31" l="1"/>
  <c r="M39" i="31"/>
  <c r="C16" i="18"/>
  <c r="C13" i="18"/>
  <c r="D4" i="18"/>
  <c r="E5" i="18"/>
  <c r="DY161" i="18"/>
  <c r="DY32" i="18"/>
  <c r="DY33" i="18" s="1"/>
  <c r="DY34" i="18" s="1"/>
  <c r="DY35" i="18" s="1"/>
  <c r="DY36" i="18" s="1"/>
  <c r="DY37" i="18" s="1"/>
  <c r="DY38" i="18" s="1"/>
  <c r="DY39" i="18" s="1"/>
  <c r="DY40" i="18" s="1"/>
  <c r="DY41" i="18" s="1"/>
  <c r="DY42" i="18" s="1"/>
  <c r="DY43" i="18" s="1"/>
  <c r="DY44" i="18" s="1"/>
  <c r="DY45" i="18" s="1"/>
  <c r="DY46" i="18" s="1"/>
  <c r="DY47" i="18" s="1"/>
  <c r="DY48" i="18" s="1"/>
  <c r="DY49" i="18" s="1"/>
  <c r="DY50" i="18" s="1"/>
  <c r="DY51" i="18" s="1"/>
  <c r="DY52" i="18" s="1"/>
  <c r="DY53" i="18" s="1"/>
  <c r="DY54" i="18" s="1"/>
  <c r="DY55" i="18" s="1"/>
  <c r="DY56" i="18" s="1"/>
  <c r="DY57" i="18" s="1"/>
  <c r="DY58" i="18" s="1"/>
  <c r="DY59" i="18" s="1"/>
  <c r="DY60" i="18" s="1"/>
  <c r="DY61" i="18" s="1"/>
  <c r="DY62" i="18" s="1"/>
  <c r="DY63" i="18" s="1"/>
  <c r="DY64" i="18" s="1"/>
  <c r="DY65" i="18" s="1"/>
  <c r="DY66" i="18" s="1"/>
  <c r="DY67" i="18" s="1"/>
  <c r="DY68" i="18" s="1"/>
  <c r="DY69" i="18" s="1"/>
  <c r="DY70" i="18" s="1"/>
  <c r="DY71" i="18" s="1"/>
  <c r="DY72" i="18" s="1"/>
  <c r="DY73" i="18" s="1"/>
  <c r="DY74" i="18" s="1"/>
  <c r="DY75" i="18" s="1"/>
  <c r="DY76" i="18" s="1"/>
  <c r="DY77" i="18" s="1"/>
  <c r="DY78" i="18" s="1"/>
  <c r="DY79" i="18" s="1"/>
  <c r="DY80" i="18" s="1"/>
  <c r="DY81" i="18" s="1"/>
  <c r="DY82" i="18" s="1"/>
  <c r="DY83" i="18" s="1"/>
  <c r="DY84" i="18" s="1"/>
  <c r="DY85" i="18" s="1"/>
  <c r="DY86" i="18" s="1"/>
  <c r="DY87" i="18" s="1"/>
  <c r="DY88" i="18" s="1"/>
  <c r="DY89" i="18" s="1"/>
  <c r="DY90" i="18" s="1"/>
  <c r="DY91" i="18" s="1"/>
  <c r="DY92" i="18" s="1"/>
  <c r="DY93" i="18" s="1"/>
  <c r="DY94" i="18" s="1"/>
  <c r="DY95" i="18" s="1"/>
  <c r="DY96" i="18" s="1"/>
  <c r="DY97" i="18" s="1"/>
  <c r="DY98" i="18" s="1"/>
  <c r="DY99" i="18" s="1"/>
  <c r="DY100" i="18" s="1"/>
  <c r="DY101" i="18" s="1"/>
  <c r="DY102" i="18" s="1"/>
  <c r="DY103" i="18" s="1"/>
  <c r="DY104" i="18" s="1"/>
  <c r="DY105" i="18" s="1"/>
  <c r="DY106" i="18" s="1"/>
  <c r="DY107" i="18" s="1"/>
  <c r="DY108" i="18" s="1"/>
  <c r="DY109" i="18" s="1"/>
  <c r="DY110" i="18" s="1"/>
  <c r="DY111" i="18" s="1"/>
  <c r="DY112" i="18" s="1"/>
  <c r="DY113" i="18" s="1"/>
  <c r="DY114" i="18" s="1"/>
  <c r="DY115" i="18" s="1"/>
  <c r="DY116" i="18" s="1"/>
  <c r="DY117" i="18" s="1"/>
  <c r="DY118" i="18" s="1"/>
  <c r="DY119" i="18" s="1"/>
  <c r="DY120" i="18" s="1"/>
  <c r="DY121" i="18" s="1"/>
  <c r="DY122" i="18" s="1"/>
  <c r="DY123" i="18" s="1"/>
  <c r="DY124" i="18" s="1"/>
  <c r="DY125" i="18" s="1"/>
  <c r="DY126" i="18" s="1"/>
  <c r="DY127" i="18" s="1"/>
  <c r="DY128" i="18" s="1"/>
  <c r="DY129" i="18" s="1"/>
  <c r="DY130" i="18" s="1"/>
  <c r="DY131" i="18" s="1"/>
  <c r="DY132" i="18" s="1"/>
  <c r="DY133" i="18" s="1"/>
  <c r="DY134" i="18" s="1"/>
  <c r="DY135" i="18" s="1"/>
  <c r="DY136" i="18" s="1"/>
  <c r="DY137" i="18" s="1"/>
  <c r="DY138" i="18" s="1"/>
  <c r="DY139" i="18" s="1"/>
  <c r="DY140" i="18" s="1"/>
  <c r="DY141" i="18" s="1"/>
  <c r="DY142" i="18" s="1"/>
  <c r="DY143" i="18" s="1"/>
  <c r="DY144" i="18" s="1"/>
  <c r="DY145" i="18" s="1"/>
  <c r="DY146" i="18" s="1"/>
  <c r="DY147" i="18" s="1"/>
  <c r="DY148" i="18" s="1"/>
  <c r="DY149" i="18" s="1"/>
  <c r="DY150" i="18" s="1"/>
  <c r="DY151" i="18" s="1"/>
  <c r="DY152" i="18" s="1"/>
  <c r="DY153" i="18" s="1"/>
  <c r="DY154" i="18" s="1"/>
  <c r="DY155" i="18" s="1"/>
  <c r="DY156" i="18" s="1"/>
  <c r="D28" i="18"/>
  <c r="E28" i="18" s="1"/>
  <c r="F28" i="18" s="1"/>
  <c r="G28" i="18" s="1"/>
  <c r="H28" i="18" s="1"/>
  <c r="I28" i="18" s="1"/>
  <c r="J28" i="18" s="1"/>
  <c r="K28" i="18" s="1"/>
  <c r="L28" i="18" s="1"/>
  <c r="M28" i="18" s="1"/>
  <c r="N28" i="18" s="1"/>
  <c r="O28" i="18" s="1"/>
  <c r="P28" i="18" s="1"/>
  <c r="Q28" i="18" s="1"/>
  <c r="R28" i="18" s="1"/>
  <c r="S28" i="18" s="1"/>
  <c r="T28" i="18" s="1"/>
  <c r="U28" i="18" s="1"/>
  <c r="V28" i="18" s="1"/>
  <c r="W28" i="18" s="1"/>
  <c r="X28" i="18" s="1"/>
  <c r="Y28" i="18" s="1"/>
  <c r="Z28" i="18" s="1"/>
  <c r="AA28" i="18" s="1"/>
  <c r="AB28" i="18" s="1"/>
  <c r="AC28" i="18" s="1"/>
  <c r="AD28" i="18" s="1"/>
  <c r="AE28" i="18" s="1"/>
  <c r="AF28" i="18" s="1"/>
  <c r="AG28" i="18" s="1"/>
  <c r="AH28" i="18" s="1"/>
  <c r="AI28" i="18" s="1"/>
  <c r="AJ28" i="18" s="1"/>
  <c r="AK28" i="18" s="1"/>
  <c r="AL28" i="18" s="1"/>
  <c r="AM28" i="18" s="1"/>
  <c r="AN28" i="18" s="1"/>
  <c r="AO28" i="18" s="1"/>
  <c r="AP28" i="18" s="1"/>
  <c r="AQ28" i="18" s="1"/>
  <c r="AR28" i="18" s="1"/>
  <c r="AS28" i="18" s="1"/>
  <c r="AT28" i="18" s="1"/>
  <c r="AU28" i="18" s="1"/>
  <c r="AV28" i="18" s="1"/>
  <c r="AW28" i="18" s="1"/>
  <c r="AX28" i="18" s="1"/>
  <c r="AY28" i="18" s="1"/>
  <c r="AZ28" i="18" s="1"/>
  <c r="BA28" i="18" s="1"/>
  <c r="BB28" i="18" s="1"/>
  <c r="BC28" i="18" s="1"/>
  <c r="BD28" i="18" s="1"/>
  <c r="BE28" i="18" s="1"/>
  <c r="BF28" i="18" s="1"/>
  <c r="BG28" i="18" s="1"/>
  <c r="BH28" i="18" s="1"/>
  <c r="BI28" i="18" s="1"/>
  <c r="BJ28" i="18" s="1"/>
  <c r="BK28" i="18" s="1"/>
  <c r="BL28" i="18" s="1"/>
  <c r="BM28" i="18" s="1"/>
  <c r="BN28" i="18" s="1"/>
  <c r="BO28" i="18" s="1"/>
  <c r="BP28" i="18" s="1"/>
  <c r="BQ28" i="18" s="1"/>
  <c r="BR28" i="18" s="1"/>
  <c r="BS28" i="18" s="1"/>
  <c r="BT28" i="18" s="1"/>
  <c r="BU28" i="18" s="1"/>
  <c r="BV28" i="18" s="1"/>
  <c r="BW28" i="18" s="1"/>
  <c r="BX28" i="18" s="1"/>
  <c r="BY28" i="18" s="1"/>
  <c r="BZ28" i="18" s="1"/>
  <c r="CA28" i="18" s="1"/>
  <c r="CB28" i="18" s="1"/>
  <c r="CC28" i="18" s="1"/>
  <c r="CD28" i="18" s="1"/>
  <c r="CE28" i="18" s="1"/>
  <c r="CF28" i="18" s="1"/>
  <c r="CG28" i="18" s="1"/>
  <c r="CH28" i="18" s="1"/>
  <c r="CI28" i="18" s="1"/>
  <c r="CJ28" i="18" s="1"/>
  <c r="CK28" i="18" s="1"/>
  <c r="CL28" i="18" s="1"/>
  <c r="CM28" i="18" s="1"/>
  <c r="CN28" i="18" s="1"/>
  <c r="CO28" i="18" s="1"/>
  <c r="CP28" i="18" s="1"/>
  <c r="CQ28" i="18" s="1"/>
  <c r="CR28" i="18" s="1"/>
  <c r="CS28" i="18" s="1"/>
  <c r="CT28" i="18" s="1"/>
  <c r="CU28" i="18" s="1"/>
  <c r="CV28" i="18" s="1"/>
  <c r="CW28" i="18" s="1"/>
  <c r="CX28" i="18" s="1"/>
  <c r="CY28" i="18" s="1"/>
  <c r="CZ28" i="18" s="1"/>
  <c r="DA28" i="18" s="1"/>
  <c r="DB28" i="18" s="1"/>
  <c r="DC28" i="18" s="1"/>
  <c r="DD28" i="18" s="1"/>
  <c r="DE28" i="18" s="1"/>
  <c r="DF28" i="18" s="1"/>
  <c r="DG28" i="18" s="1"/>
  <c r="DH28" i="18" s="1"/>
  <c r="DI28" i="18" s="1"/>
  <c r="DJ28" i="18" s="1"/>
  <c r="DK28" i="18" s="1"/>
  <c r="DL28" i="18" s="1"/>
  <c r="DM28" i="18" s="1"/>
  <c r="DN28" i="18" s="1"/>
  <c r="DO28" i="18" s="1"/>
  <c r="DP28" i="18" s="1"/>
  <c r="DQ28" i="18" s="1"/>
  <c r="DR28" i="18" s="1"/>
  <c r="DS28" i="18" s="1"/>
  <c r="DT28" i="18" s="1"/>
  <c r="DU28" i="18" s="1"/>
  <c r="DV28" i="18" s="1"/>
  <c r="DW28" i="18" s="1"/>
  <c r="DX28" i="18" s="1"/>
  <c r="H17" i="18"/>
  <c r="C14" i="18" s="1"/>
  <c r="EB161" i="18" l="1"/>
  <c r="DZ161" i="18"/>
  <c r="DY162" i="18"/>
  <c r="C17" i="18"/>
  <c r="C21" i="18" s="1"/>
  <c r="DZ162" i="18" l="1"/>
  <c r="EB162" i="18"/>
  <c r="G14" i="18"/>
  <c r="G12" i="18"/>
  <c r="DY163" i="18"/>
  <c r="C25" i="18"/>
  <c r="M64" i="31" l="1"/>
  <c r="L64" i="31" s="1"/>
  <c r="DZ163" i="18"/>
  <c r="EB163" i="18"/>
  <c r="DY164" i="18"/>
  <c r="C12" i="18"/>
  <c r="M81" i="31" l="1"/>
  <c r="L81" i="31" s="1"/>
  <c r="M63" i="31"/>
  <c r="L63" i="31" s="1"/>
  <c r="K63" i="31" s="1"/>
  <c r="M80" i="31"/>
  <c r="DZ164" i="18"/>
  <c r="EB164" i="18" s="1"/>
  <c r="G13" i="18"/>
  <c r="C31" i="18"/>
  <c r="DY165" i="18"/>
  <c r="L80" i="31" l="1"/>
  <c r="K80" i="31" s="1"/>
  <c r="M62" i="31"/>
  <c r="L62" i="31" s="1"/>
  <c r="K62" i="31" s="1"/>
  <c r="J62" i="31" s="1"/>
  <c r="M79" i="31"/>
  <c r="L79" i="31" s="1"/>
  <c r="DZ165" i="18"/>
  <c r="EB165" i="18" s="1"/>
  <c r="DY166" i="18"/>
  <c r="K79" i="31" l="1"/>
  <c r="J79" i="31" s="1"/>
  <c r="M61" i="31"/>
  <c r="L61" i="31" s="1"/>
  <c r="K61" i="31" s="1"/>
  <c r="J61" i="31" s="1"/>
  <c r="I61" i="31" s="1"/>
  <c r="M78" i="31"/>
  <c r="L78" i="31" s="1"/>
  <c r="K78" i="31" s="1"/>
  <c r="DZ166" i="18"/>
  <c r="EB166" i="18" s="1"/>
  <c r="DY167" i="18"/>
  <c r="J78" i="31" l="1"/>
  <c r="I78" i="31" s="1"/>
  <c r="M60" i="31"/>
  <c r="L60" i="31" s="1"/>
  <c r="K60" i="31" s="1"/>
  <c r="J60" i="31" s="1"/>
  <c r="I60" i="31" s="1"/>
  <c r="H60" i="31" s="1"/>
  <c r="M77" i="31"/>
  <c r="L77" i="31" s="1"/>
  <c r="K77" i="31" s="1"/>
  <c r="J77" i="31" s="1"/>
  <c r="I77" i="31" s="1"/>
  <c r="H77" i="31" s="1"/>
  <c r="DZ167" i="18"/>
  <c r="EB167" i="18" s="1"/>
  <c r="DY168" i="18"/>
  <c r="M59" i="31" l="1"/>
  <c r="L59" i="31" s="1"/>
  <c r="K59" i="31" s="1"/>
  <c r="J59" i="31" s="1"/>
  <c r="I59" i="31" s="1"/>
  <c r="H59" i="31" s="1"/>
  <c r="G59" i="31" s="1"/>
  <c r="M76" i="31"/>
  <c r="L76" i="31" s="1"/>
  <c r="K76" i="31" s="1"/>
  <c r="J76" i="31" s="1"/>
  <c r="I76" i="31" s="1"/>
  <c r="H76" i="31" s="1"/>
  <c r="G76" i="31" s="1"/>
  <c r="DZ168" i="18"/>
  <c r="EB168" i="18" s="1"/>
  <c r="DY169" i="18"/>
  <c r="G15" i="18"/>
  <c r="C15" i="18" s="1"/>
  <c r="M58" i="31" l="1"/>
  <c r="L58" i="31" s="1"/>
  <c r="K58" i="31" s="1"/>
  <c r="J58" i="31" s="1"/>
  <c r="I58" i="31" s="1"/>
  <c r="H58" i="31" s="1"/>
  <c r="G58" i="31" s="1"/>
  <c r="F58" i="31" s="1"/>
  <c r="M75" i="31"/>
  <c r="L75" i="31" s="1"/>
  <c r="K75" i="31" s="1"/>
  <c r="J75" i="31" s="1"/>
  <c r="I75" i="31" s="1"/>
  <c r="H75" i="31" s="1"/>
  <c r="G75" i="31" s="1"/>
  <c r="F75" i="31" s="1"/>
  <c r="DZ169" i="18"/>
  <c r="EB169" i="18"/>
  <c r="DY170" i="18"/>
  <c r="M13" i="18"/>
  <c r="C22" i="18"/>
  <c r="M57" i="31" l="1"/>
  <c r="L57" i="31" s="1"/>
  <c r="K57" i="31" s="1"/>
  <c r="J57" i="31" s="1"/>
  <c r="I57" i="31" s="1"/>
  <c r="H57" i="31" s="1"/>
  <c r="G57" i="31" s="1"/>
  <c r="F57" i="31" s="1"/>
  <c r="E57" i="31" s="1"/>
  <c r="M74" i="31"/>
  <c r="L74" i="31" s="1"/>
  <c r="K74" i="31" s="1"/>
  <c r="J74" i="31" s="1"/>
  <c r="I74" i="31" s="1"/>
  <c r="H74" i="31" s="1"/>
  <c r="G74" i="31" s="1"/>
  <c r="F74" i="31" s="1"/>
  <c r="E74" i="31" s="1"/>
  <c r="DZ170" i="18"/>
  <c r="EB170" i="18"/>
  <c r="DY171" i="18"/>
  <c r="D31" i="18"/>
  <c r="C23" i="18"/>
  <c r="Q13" i="18"/>
  <c r="O13" i="18"/>
  <c r="N13" i="18"/>
  <c r="M73" i="31" l="1"/>
  <c r="L73" i="31" s="1"/>
  <c r="K73" i="31" s="1"/>
  <c r="J73" i="31" s="1"/>
  <c r="I73" i="31" s="1"/>
  <c r="H73" i="31" s="1"/>
  <c r="G73" i="31" s="1"/>
  <c r="F73" i="31" s="1"/>
  <c r="E73" i="31" s="1"/>
  <c r="D73" i="31" s="1"/>
  <c r="M72" i="31"/>
  <c r="M56" i="31"/>
  <c r="L56" i="31" s="1"/>
  <c r="K56" i="31" s="1"/>
  <c r="J56" i="31" s="1"/>
  <c r="I56" i="31" s="1"/>
  <c r="H56" i="31" s="1"/>
  <c r="G56" i="31" s="1"/>
  <c r="F56" i="31" s="1"/>
  <c r="E56" i="31" s="1"/>
  <c r="D56" i="31" s="1"/>
  <c r="DZ171" i="18"/>
  <c r="EB171" i="18"/>
  <c r="DY172" i="18"/>
  <c r="P13" i="18"/>
  <c r="K13" i="18" s="1"/>
  <c r="L6" i="18" s="1"/>
  <c r="L13" i="18"/>
  <c r="L14" i="18"/>
  <c r="K14" i="18"/>
  <c r="K15" i="18"/>
  <c r="L15" i="18" s="1"/>
  <c r="K16" i="18"/>
  <c r="L16" i="18" s="1"/>
  <c r="L17" i="18"/>
  <c r="C24" i="18"/>
  <c r="EE160" i="18" s="1"/>
  <c r="D32" i="18"/>
  <c r="E33" i="18" s="1"/>
  <c r="F34" i="18" s="1"/>
  <c r="G35" i="18" s="1"/>
  <c r="H36" i="18" s="1"/>
  <c r="I37" i="18" s="1"/>
  <c r="J38" i="18" s="1"/>
  <c r="K39" i="18" s="1"/>
  <c r="L40" i="18" s="1"/>
  <c r="M41" i="18" s="1"/>
  <c r="N42" i="18" s="1"/>
  <c r="O43" i="18" s="1"/>
  <c r="P44" i="18" s="1"/>
  <c r="Q45" i="18" s="1"/>
  <c r="R46" i="18" s="1"/>
  <c r="S47" i="18" s="1"/>
  <c r="T48" i="18" s="1"/>
  <c r="U49" i="18" s="1"/>
  <c r="V50" i="18" s="1"/>
  <c r="W51" i="18" s="1"/>
  <c r="X52" i="18" s="1"/>
  <c r="Y53" i="18" s="1"/>
  <c r="Z54" i="18" s="1"/>
  <c r="AA55" i="18" s="1"/>
  <c r="AB56" i="18" s="1"/>
  <c r="AC57" i="18" s="1"/>
  <c r="AD58" i="18" s="1"/>
  <c r="AE59" i="18" s="1"/>
  <c r="AF60" i="18" s="1"/>
  <c r="AG61" i="18" s="1"/>
  <c r="AH62" i="18" s="1"/>
  <c r="AI63" i="18" s="1"/>
  <c r="AJ64" i="18" s="1"/>
  <c r="AK65" i="18" s="1"/>
  <c r="AL66" i="18" s="1"/>
  <c r="AM67" i="18" s="1"/>
  <c r="AN68" i="18" s="1"/>
  <c r="AO69" i="18" s="1"/>
  <c r="AP70" i="18" s="1"/>
  <c r="AQ71" i="18" s="1"/>
  <c r="AR72" i="18" s="1"/>
  <c r="AS73" i="18" s="1"/>
  <c r="AT74" i="18" s="1"/>
  <c r="AU75" i="18" s="1"/>
  <c r="AV76" i="18" s="1"/>
  <c r="AW77" i="18" s="1"/>
  <c r="AX78" i="18" s="1"/>
  <c r="AY79" i="18" s="1"/>
  <c r="AZ80" i="18" s="1"/>
  <c r="BA81" i="18" s="1"/>
  <c r="BB82" i="18" s="1"/>
  <c r="BC83" i="18" s="1"/>
  <c r="BD84" i="18" s="1"/>
  <c r="BE85" i="18" s="1"/>
  <c r="BF86" i="18" s="1"/>
  <c r="BG87" i="18" s="1"/>
  <c r="BH88" i="18" s="1"/>
  <c r="BI89" i="18" s="1"/>
  <c r="BJ90" i="18" s="1"/>
  <c r="BK91" i="18" s="1"/>
  <c r="BL92" i="18" s="1"/>
  <c r="BM93" i="18" s="1"/>
  <c r="BN94" i="18" s="1"/>
  <c r="BO95" i="18" s="1"/>
  <c r="BP96" i="18" s="1"/>
  <c r="BQ97" i="18" s="1"/>
  <c r="BR98" i="18" s="1"/>
  <c r="BS99" i="18" s="1"/>
  <c r="BT100" i="18" s="1"/>
  <c r="BU101" i="18" s="1"/>
  <c r="BV102" i="18" s="1"/>
  <c r="BW103" i="18" s="1"/>
  <c r="BX104" i="18" s="1"/>
  <c r="BY105" i="18" s="1"/>
  <c r="BZ106" i="18" s="1"/>
  <c r="CA107" i="18" s="1"/>
  <c r="CB108" i="18" s="1"/>
  <c r="CC109" i="18" s="1"/>
  <c r="CD110" i="18" s="1"/>
  <c r="CE111" i="18" s="1"/>
  <c r="CF112" i="18" s="1"/>
  <c r="CG113" i="18" s="1"/>
  <c r="CH114" i="18" s="1"/>
  <c r="CI115" i="18" s="1"/>
  <c r="CJ116" i="18" s="1"/>
  <c r="CK117" i="18" s="1"/>
  <c r="CL118" i="18" s="1"/>
  <c r="CM119" i="18" s="1"/>
  <c r="CN120" i="18" s="1"/>
  <c r="CO121" i="18" s="1"/>
  <c r="CP122" i="18" s="1"/>
  <c r="CQ123" i="18" s="1"/>
  <c r="CR124" i="18" s="1"/>
  <c r="CS125" i="18" s="1"/>
  <c r="CT126" i="18" s="1"/>
  <c r="CU127" i="18" s="1"/>
  <c r="CV128" i="18" s="1"/>
  <c r="CW129" i="18" s="1"/>
  <c r="CX130" i="18" s="1"/>
  <c r="CY131" i="18" s="1"/>
  <c r="CZ132" i="18" s="1"/>
  <c r="DA133" i="18" s="1"/>
  <c r="DB134" i="18" s="1"/>
  <c r="DC135" i="18" s="1"/>
  <c r="DD136" i="18" s="1"/>
  <c r="DE137" i="18" s="1"/>
  <c r="DF138" i="18" s="1"/>
  <c r="DG139" i="18" s="1"/>
  <c r="DH140" i="18" s="1"/>
  <c r="DI141" i="18" s="1"/>
  <c r="DJ142" i="18" s="1"/>
  <c r="DK143" i="18" s="1"/>
  <c r="DL144" i="18" s="1"/>
  <c r="DM145" i="18" s="1"/>
  <c r="DN146" i="18" s="1"/>
  <c r="DO147" i="18" s="1"/>
  <c r="DP148" i="18" s="1"/>
  <c r="DQ149" i="18" s="1"/>
  <c r="DR150" i="18" s="1"/>
  <c r="DS151" i="18" s="1"/>
  <c r="DT152" i="18" s="1"/>
  <c r="DU153" i="18" s="1"/>
  <c r="DV154" i="18" s="1"/>
  <c r="DW155" i="18" s="1"/>
  <c r="DX156" i="18" s="1"/>
  <c r="DX285" i="18" s="1"/>
  <c r="E31" i="18"/>
  <c r="E32" i="18"/>
  <c r="F33" i="18" s="1"/>
  <c r="G34" i="18" s="1"/>
  <c r="H35" i="18" s="1"/>
  <c r="I36" i="18" s="1"/>
  <c r="J37" i="18" s="1"/>
  <c r="K38" i="18" s="1"/>
  <c r="L39" i="18" s="1"/>
  <c r="M40" i="18" s="1"/>
  <c r="N41" i="18" s="1"/>
  <c r="O42" i="18" s="1"/>
  <c r="P43" i="18" s="1"/>
  <c r="Q44" i="18" s="1"/>
  <c r="R45" i="18" s="1"/>
  <c r="S46" i="18" s="1"/>
  <c r="T47" i="18" s="1"/>
  <c r="U48" i="18" s="1"/>
  <c r="V49" i="18" s="1"/>
  <c r="W50" i="18" s="1"/>
  <c r="X51" i="18" s="1"/>
  <c r="Y52" i="18" s="1"/>
  <c r="Z53" i="18" s="1"/>
  <c r="AA54" i="18" s="1"/>
  <c r="AB55" i="18" s="1"/>
  <c r="AC56" i="18" s="1"/>
  <c r="AD57" i="18" s="1"/>
  <c r="AE58" i="18" s="1"/>
  <c r="AF59" i="18" s="1"/>
  <c r="AG60" i="18" s="1"/>
  <c r="AH61" i="18" s="1"/>
  <c r="AI62" i="18" s="1"/>
  <c r="AJ63" i="18" s="1"/>
  <c r="AK64" i="18" s="1"/>
  <c r="AL65" i="18" s="1"/>
  <c r="AM66" i="18" s="1"/>
  <c r="AN67" i="18" s="1"/>
  <c r="AO68" i="18" s="1"/>
  <c r="AP69" i="18" s="1"/>
  <c r="AQ70" i="18" s="1"/>
  <c r="AR71" i="18" s="1"/>
  <c r="AS72" i="18" s="1"/>
  <c r="AT73" i="18" s="1"/>
  <c r="AU74" i="18" s="1"/>
  <c r="AV75" i="18" s="1"/>
  <c r="AW76" i="18" s="1"/>
  <c r="AX77" i="18" s="1"/>
  <c r="AY78" i="18" s="1"/>
  <c r="AZ79" i="18" s="1"/>
  <c r="BA80" i="18" s="1"/>
  <c r="BB81" i="18" s="1"/>
  <c r="BC82" i="18" s="1"/>
  <c r="BD83" i="18" s="1"/>
  <c r="BE84" i="18" s="1"/>
  <c r="BF85" i="18" s="1"/>
  <c r="BG86" i="18" s="1"/>
  <c r="BH87" i="18" s="1"/>
  <c r="BI88" i="18" s="1"/>
  <c r="BJ89" i="18" s="1"/>
  <c r="BK90" i="18" s="1"/>
  <c r="BL91" i="18" s="1"/>
  <c r="BM92" i="18" s="1"/>
  <c r="BN93" i="18" s="1"/>
  <c r="BO94" i="18" s="1"/>
  <c r="BP95" i="18" s="1"/>
  <c r="BQ96" i="18" s="1"/>
  <c r="BR97" i="18" s="1"/>
  <c r="BS98" i="18" s="1"/>
  <c r="BT99" i="18" s="1"/>
  <c r="BU100" i="18" s="1"/>
  <c r="BV101" i="18" s="1"/>
  <c r="BW102" i="18" s="1"/>
  <c r="BX103" i="18" s="1"/>
  <c r="BY104" i="18" s="1"/>
  <c r="BZ105" i="18" s="1"/>
  <c r="CA106" i="18" s="1"/>
  <c r="CB107" i="18" s="1"/>
  <c r="CC108" i="18" s="1"/>
  <c r="CD109" i="18" s="1"/>
  <c r="CE110" i="18" s="1"/>
  <c r="CF111" i="18" s="1"/>
  <c r="CG112" i="18" s="1"/>
  <c r="CH113" i="18" s="1"/>
  <c r="CI114" i="18" s="1"/>
  <c r="CJ115" i="18" s="1"/>
  <c r="CK116" i="18" s="1"/>
  <c r="CL117" i="18" s="1"/>
  <c r="CM118" i="18" s="1"/>
  <c r="CN119" i="18" s="1"/>
  <c r="CO120" i="18" s="1"/>
  <c r="CP121" i="18" s="1"/>
  <c r="CQ122" i="18" s="1"/>
  <c r="CR123" i="18" s="1"/>
  <c r="CS124" i="18" s="1"/>
  <c r="CT125" i="18" s="1"/>
  <c r="CU126" i="18" s="1"/>
  <c r="CV127" i="18" s="1"/>
  <c r="CW128" i="18" s="1"/>
  <c r="CX129" i="18" s="1"/>
  <c r="CY130" i="18" s="1"/>
  <c r="CZ131" i="18" s="1"/>
  <c r="DA132" i="18" s="1"/>
  <c r="DB133" i="18" s="1"/>
  <c r="DC134" i="18" s="1"/>
  <c r="DD135" i="18" s="1"/>
  <c r="DE136" i="18" s="1"/>
  <c r="DF137" i="18" s="1"/>
  <c r="DG138" i="18" s="1"/>
  <c r="DH139" i="18" s="1"/>
  <c r="DI140" i="18" s="1"/>
  <c r="DJ141" i="18" s="1"/>
  <c r="DK142" i="18" s="1"/>
  <c r="DL143" i="18" s="1"/>
  <c r="DM144" i="18" s="1"/>
  <c r="DN145" i="18" s="1"/>
  <c r="DO146" i="18" s="1"/>
  <c r="DP147" i="18" s="1"/>
  <c r="DQ148" i="18" s="1"/>
  <c r="DR149" i="18" s="1"/>
  <c r="DS150" i="18" s="1"/>
  <c r="DT151" i="18" s="1"/>
  <c r="DU152" i="18" s="1"/>
  <c r="DV153" i="18" s="1"/>
  <c r="DW154" i="18" s="1"/>
  <c r="DX155" i="18" s="1"/>
  <c r="DX284" i="18" s="1"/>
  <c r="L72" i="31" l="1"/>
  <c r="K72" i="31" s="1"/>
  <c r="J72" i="31" s="1"/>
  <c r="I72" i="31" s="1"/>
  <c r="H72" i="31" s="1"/>
  <c r="G72" i="31" s="1"/>
  <c r="F72" i="31" s="1"/>
  <c r="E72" i="31" s="1"/>
  <c r="D72" i="31" s="1"/>
  <c r="C72" i="31" s="1"/>
  <c r="M55" i="31"/>
  <c r="L55" i="31" s="1"/>
  <c r="K55" i="31" s="1"/>
  <c r="J55" i="31" s="1"/>
  <c r="I55" i="31" s="1"/>
  <c r="H55" i="31" s="1"/>
  <c r="G55" i="31" s="1"/>
  <c r="F55" i="31" s="1"/>
  <c r="E55" i="31" s="1"/>
  <c r="DZ172" i="18"/>
  <c r="EB172" i="18"/>
  <c r="EE161" i="18"/>
  <c r="DY173" i="18"/>
  <c r="DW284" i="18"/>
  <c r="K17" i="18"/>
  <c r="F32" i="18"/>
  <c r="G33" i="18" s="1"/>
  <c r="H34" i="18" s="1"/>
  <c r="I35" i="18" s="1"/>
  <c r="J36" i="18" s="1"/>
  <c r="K37" i="18" s="1"/>
  <c r="L38" i="18" s="1"/>
  <c r="M39" i="18" s="1"/>
  <c r="N40" i="18" s="1"/>
  <c r="O41" i="18" s="1"/>
  <c r="P42" i="18" s="1"/>
  <c r="Q43" i="18" s="1"/>
  <c r="R44" i="18" s="1"/>
  <c r="S45" i="18" s="1"/>
  <c r="T46" i="18" s="1"/>
  <c r="U47" i="18" s="1"/>
  <c r="V48" i="18" s="1"/>
  <c r="W49" i="18" s="1"/>
  <c r="X50" i="18" s="1"/>
  <c r="Y51" i="18" s="1"/>
  <c r="Z52" i="18" s="1"/>
  <c r="AA53" i="18" s="1"/>
  <c r="AB54" i="18" s="1"/>
  <c r="AC55" i="18" s="1"/>
  <c r="AD56" i="18" s="1"/>
  <c r="AE57" i="18" s="1"/>
  <c r="AF58" i="18" s="1"/>
  <c r="AG59" i="18" s="1"/>
  <c r="AH60" i="18" s="1"/>
  <c r="AI61" i="18" s="1"/>
  <c r="AJ62" i="18" s="1"/>
  <c r="AK63" i="18" s="1"/>
  <c r="AL64" i="18" s="1"/>
  <c r="AM65" i="18" s="1"/>
  <c r="AN66" i="18" s="1"/>
  <c r="AO67" i="18" s="1"/>
  <c r="AP68" i="18" s="1"/>
  <c r="AQ69" i="18" s="1"/>
  <c r="AR70" i="18" s="1"/>
  <c r="AS71" i="18" s="1"/>
  <c r="AT72" i="18" s="1"/>
  <c r="AU73" i="18" s="1"/>
  <c r="AV74" i="18" s="1"/>
  <c r="AW75" i="18" s="1"/>
  <c r="AX76" i="18" s="1"/>
  <c r="AY77" i="18" s="1"/>
  <c r="AZ78" i="18" s="1"/>
  <c r="BA79" i="18" s="1"/>
  <c r="BB80" i="18" s="1"/>
  <c r="BC81" i="18" s="1"/>
  <c r="BD82" i="18" s="1"/>
  <c r="BE83" i="18" s="1"/>
  <c r="BF84" i="18" s="1"/>
  <c r="BG85" i="18" s="1"/>
  <c r="BH86" i="18" s="1"/>
  <c r="BI87" i="18" s="1"/>
  <c r="BJ88" i="18" s="1"/>
  <c r="BK89" i="18" s="1"/>
  <c r="BL90" i="18" s="1"/>
  <c r="BM91" i="18" s="1"/>
  <c r="BN92" i="18" s="1"/>
  <c r="BO93" i="18" s="1"/>
  <c r="BP94" i="18" s="1"/>
  <c r="BQ95" i="18" s="1"/>
  <c r="BR96" i="18" s="1"/>
  <c r="BS97" i="18" s="1"/>
  <c r="BT98" i="18" s="1"/>
  <c r="BU99" i="18" s="1"/>
  <c r="BV100" i="18" s="1"/>
  <c r="BW101" i="18" s="1"/>
  <c r="BX102" i="18" s="1"/>
  <c r="BY103" i="18" s="1"/>
  <c r="BZ104" i="18" s="1"/>
  <c r="CA105" i="18" s="1"/>
  <c r="CB106" i="18" s="1"/>
  <c r="CC107" i="18" s="1"/>
  <c r="CD108" i="18" s="1"/>
  <c r="CE109" i="18" s="1"/>
  <c r="CF110" i="18" s="1"/>
  <c r="CG111" i="18" s="1"/>
  <c r="CH112" i="18" s="1"/>
  <c r="CI113" i="18" s="1"/>
  <c r="CJ114" i="18" s="1"/>
  <c r="CK115" i="18" s="1"/>
  <c r="CL116" i="18" s="1"/>
  <c r="CM117" i="18" s="1"/>
  <c r="CN118" i="18" s="1"/>
  <c r="CO119" i="18" s="1"/>
  <c r="CP120" i="18" s="1"/>
  <c r="CQ121" i="18" s="1"/>
  <c r="CR122" i="18" s="1"/>
  <c r="CS123" i="18" s="1"/>
  <c r="CT124" i="18" s="1"/>
  <c r="CU125" i="18" s="1"/>
  <c r="CV126" i="18" s="1"/>
  <c r="CW127" i="18" s="1"/>
  <c r="CX128" i="18" s="1"/>
  <c r="CY129" i="18" s="1"/>
  <c r="CZ130" i="18" s="1"/>
  <c r="DA131" i="18" s="1"/>
  <c r="DB132" i="18" s="1"/>
  <c r="DC133" i="18" s="1"/>
  <c r="DD134" i="18" s="1"/>
  <c r="DE135" i="18" s="1"/>
  <c r="DF136" i="18" s="1"/>
  <c r="DG137" i="18" s="1"/>
  <c r="DH138" i="18" s="1"/>
  <c r="DI139" i="18" s="1"/>
  <c r="DJ140" i="18" s="1"/>
  <c r="DK141" i="18" s="1"/>
  <c r="DL142" i="18" s="1"/>
  <c r="DM143" i="18" s="1"/>
  <c r="DN144" i="18" s="1"/>
  <c r="DO145" i="18" s="1"/>
  <c r="DP146" i="18" s="1"/>
  <c r="DQ147" i="18" s="1"/>
  <c r="DR148" i="18" s="1"/>
  <c r="DS149" i="18" s="1"/>
  <c r="DT150" i="18" s="1"/>
  <c r="DU151" i="18" s="1"/>
  <c r="DV152" i="18" s="1"/>
  <c r="DW153" i="18" s="1"/>
  <c r="DX154" i="18" s="1"/>
  <c r="DX283" i="18" s="1"/>
  <c r="DW283" i="18" s="1"/>
  <c r="F31" i="18"/>
  <c r="E6" i="31" l="1"/>
  <c r="L7" i="31"/>
  <c r="N7" i="31"/>
  <c r="D55" i="31"/>
  <c r="C55" i="31" s="1"/>
  <c r="DZ173" i="18"/>
  <c r="EB173" i="18"/>
  <c r="EA173" i="18" s="1"/>
  <c r="DV283" i="18"/>
  <c r="EA161" i="18"/>
  <c r="EA163" i="18"/>
  <c r="EA169" i="18"/>
  <c r="EA162" i="18"/>
  <c r="EA165" i="18"/>
  <c r="EA160" i="18"/>
  <c r="EA170" i="18"/>
  <c r="EA164" i="18"/>
  <c r="EA168" i="18"/>
  <c r="EA167" i="18"/>
  <c r="EA171" i="18"/>
  <c r="EA166" i="18"/>
  <c r="EA172" i="18"/>
  <c r="DY174" i="18"/>
  <c r="G32" i="18"/>
  <c r="H33" i="18" s="1"/>
  <c r="I34" i="18" s="1"/>
  <c r="J35" i="18" s="1"/>
  <c r="K36" i="18" s="1"/>
  <c r="L37" i="18" s="1"/>
  <c r="M38" i="18" s="1"/>
  <c r="N39" i="18" s="1"/>
  <c r="O40" i="18" s="1"/>
  <c r="P41" i="18" s="1"/>
  <c r="Q42" i="18" s="1"/>
  <c r="R43" i="18" s="1"/>
  <c r="S44" i="18" s="1"/>
  <c r="T45" i="18" s="1"/>
  <c r="U46" i="18" s="1"/>
  <c r="V47" i="18" s="1"/>
  <c r="W48" i="18" s="1"/>
  <c r="X49" i="18" s="1"/>
  <c r="Y50" i="18" s="1"/>
  <c r="Z51" i="18" s="1"/>
  <c r="AA52" i="18" s="1"/>
  <c r="AB53" i="18" s="1"/>
  <c r="AC54" i="18" s="1"/>
  <c r="AD55" i="18" s="1"/>
  <c r="AE56" i="18" s="1"/>
  <c r="AF57" i="18" s="1"/>
  <c r="AG58" i="18" s="1"/>
  <c r="AH59" i="18" s="1"/>
  <c r="AI60" i="18" s="1"/>
  <c r="AJ61" i="18" s="1"/>
  <c r="AK62" i="18" s="1"/>
  <c r="AL63" i="18" s="1"/>
  <c r="AM64" i="18" s="1"/>
  <c r="AN65" i="18" s="1"/>
  <c r="AO66" i="18" s="1"/>
  <c r="AP67" i="18" s="1"/>
  <c r="AQ68" i="18" s="1"/>
  <c r="AR69" i="18" s="1"/>
  <c r="AS70" i="18" s="1"/>
  <c r="AT71" i="18" s="1"/>
  <c r="AU72" i="18" s="1"/>
  <c r="AV73" i="18" s="1"/>
  <c r="AW74" i="18" s="1"/>
  <c r="AX75" i="18" s="1"/>
  <c r="AY76" i="18" s="1"/>
  <c r="AZ77" i="18" s="1"/>
  <c r="BA78" i="18" s="1"/>
  <c r="BB79" i="18" s="1"/>
  <c r="BC80" i="18" s="1"/>
  <c r="BD81" i="18" s="1"/>
  <c r="BE82" i="18" s="1"/>
  <c r="BF83" i="18" s="1"/>
  <c r="BG84" i="18" s="1"/>
  <c r="BH85" i="18" s="1"/>
  <c r="BI86" i="18" s="1"/>
  <c r="BJ87" i="18" s="1"/>
  <c r="BK88" i="18" s="1"/>
  <c r="BL89" i="18" s="1"/>
  <c r="BM90" i="18" s="1"/>
  <c r="BN91" i="18" s="1"/>
  <c r="BO92" i="18" s="1"/>
  <c r="BP93" i="18" s="1"/>
  <c r="BQ94" i="18" s="1"/>
  <c r="BR95" i="18" s="1"/>
  <c r="BS96" i="18" s="1"/>
  <c r="BT97" i="18" s="1"/>
  <c r="BU98" i="18" s="1"/>
  <c r="BV99" i="18" s="1"/>
  <c r="BW100" i="18" s="1"/>
  <c r="BX101" i="18" s="1"/>
  <c r="BY102" i="18" s="1"/>
  <c r="BZ103" i="18" s="1"/>
  <c r="CA104" i="18" s="1"/>
  <c r="CB105" i="18" s="1"/>
  <c r="CC106" i="18" s="1"/>
  <c r="CD107" i="18" s="1"/>
  <c r="CE108" i="18" s="1"/>
  <c r="CF109" i="18" s="1"/>
  <c r="CG110" i="18" s="1"/>
  <c r="CH111" i="18" s="1"/>
  <c r="CI112" i="18" s="1"/>
  <c r="CJ113" i="18" s="1"/>
  <c r="CK114" i="18" s="1"/>
  <c r="CL115" i="18" s="1"/>
  <c r="CM116" i="18" s="1"/>
  <c r="CN117" i="18" s="1"/>
  <c r="CO118" i="18" s="1"/>
  <c r="CP119" i="18" s="1"/>
  <c r="CQ120" i="18" s="1"/>
  <c r="CR121" i="18" s="1"/>
  <c r="CS122" i="18" s="1"/>
  <c r="CT123" i="18" s="1"/>
  <c r="CU124" i="18" s="1"/>
  <c r="CV125" i="18" s="1"/>
  <c r="CW126" i="18" s="1"/>
  <c r="CX127" i="18" s="1"/>
  <c r="CY128" i="18" s="1"/>
  <c r="CZ129" i="18" s="1"/>
  <c r="DA130" i="18" s="1"/>
  <c r="DB131" i="18" s="1"/>
  <c r="DC132" i="18" s="1"/>
  <c r="DD133" i="18" s="1"/>
  <c r="DE134" i="18" s="1"/>
  <c r="DF135" i="18" s="1"/>
  <c r="DG136" i="18" s="1"/>
  <c r="DH137" i="18" s="1"/>
  <c r="DI138" i="18" s="1"/>
  <c r="DJ139" i="18" s="1"/>
  <c r="DK140" i="18" s="1"/>
  <c r="DL141" i="18" s="1"/>
  <c r="DM142" i="18" s="1"/>
  <c r="DN143" i="18" s="1"/>
  <c r="DO144" i="18" s="1"/>
  <c r="DP145" i="18" s="1"/>
  <c r="DQ146" i="18" s="1"/>
  <c r="DR147" i="18" s="1"/>
  <c r="DS148" i="18" s="1"/>
  <c r="DT149" i="18" s="1"/>
  <c r="DU150" i="18" s="1"/>
  <c r="DV151" i="18" s="1"/>
  <c r="DW152" i="18" s="1"/>
  <c r="DX153" i="18" s="1"/>
  <c r="DX282" i="18" s="1"/>
  <c r="DW282" i="18" s="1"/>
  <c r="DV282" i="18" s="1"/>
  <c r="G31" i="18"/>
  <c r="DZ174" i="18" l="1"/>
  <c r="EB174" i="18"/>
  <c r="EA174" i="18" s="1"/>
  <c r="DU282" i="18"/>
  <c r="DY175" i="18"/>
  <c r="H31" i="18"/>
  <c r="H32" i="18"/>
  <c r="I33" i="18" s="1"/>
  <c r="J34" i="18" s="1"/>
  <c r="K35" i="18" s="1"/>
  <c r="L36" i="18" s="1"/>
  <c r="M37" i="18" s="1"/>
  <c r="N38" i="18" s="1"/>
  <c r="O39" i="18" s="1"/>
  <c r="P40" i="18" s="1"/>
  <c r="Q41" i="18" s="1"/>
  <c r="R42" i="18" s="1"/>
  <c r="S43" i="18" s="1"/>
  <c r="T44" i="18" s="1"/>
  <c r="U45" i="18" s="1"/>
  <c r="V46" i="18" s="1"/>
  <c r="W47" i="18" s="1"/>
  <c r="X48" i="18" s="1"/>
  <c r="Y49" i="18" s="1"/>
  <c r="Z50" i="18" s="1"/>
  <c r="AA51" i="18" s="1"/>
  <c r="AB52" i="18" s="1"/>
  <c r="AC53" i="18" s="1"/>
  <c r="AD54" i="18" s="1"/>
  <c r="AE55" i="18" s="1"/>
  <c r="AF56" i="18" s="1"/>
  <c r="AG57" i="18" s="1"/>
  <c r="AH58" i="18" s="1"/>
  <c r="AI59" i="18" s="1"/>
  <c r="AJ60" i="18" s="1"/>
  <c r="AK61" i="18" s="1"/>
  <c r="AL62" i="18" s="1"/>
  <c r="AM63" i="18" s="1"/>
  <c r="AN64" i="18" s="1"/>
  <c r="AO65" i="18" s="1"/>
  <c r="AP66" i="18" s="1"/>
  <c r="AQ67" i="18" s="1"/>
  <c r="AR68" i="18" s="1"/>
  <c r="AS69" i="18" s="1"/>
  <c r="AT70" i="18" s="1"/>
  <c r="AU71" i="18" s="1"/>
  <c r="AV72" i="18" s="1"/>
  <c r="AW73" i="18" s="1"/>
  <c r="AX74" i="18" s="1"/>
  <c r="AY75" i="18" s="1"/>
  <c r="AZ76" i="18" s="1"/>
  <c r="BA77" i="18" s="1"/>
  <c r="BB78" i="18" s="1"/>
  <c r="BC79" i="18" s="1"/>
  <c r="BD80" i="18" s="1"/>
  <c r="BE81" i="18" s="1"/>
  <c r="BF82" i="18" s="1"/>
  <c r="BG83" i="18" s="1"/>
  <c r="BH84" i="18" s="1"/>
  <c r="BI85" i="18" s="1"/>
  <c r="BJ86" i="18" s="1"/>
  <c r="BK87" i="18" s="1"/>
  <c r="BL88" i="18" s="1"/>
  <c r="BM89" i="18" s="1"/>
  <c r="BN90" i="18" s="1"/>
  <c r="BO91" i="18" s="1"/>
  <c r="BP92" i="18" s="1"/>
  <c r="BQ93" i="18" s="1"/>
  <c r="BR94" i="18" s="1"/>
  <c r="BS95" i="18" s="1"/>
  <c r="BT96" i="18" s="1"/>
  <c r="BU97" i="18" s="1"/>
  <c r="BV98" i="18" s="1"/>
  <c r="BW99" i="18" s="1"/>
  <c r="BX100" i="18" s="1"/>
  <c r="BY101" i="18" s="1"/>
  <c r="BZ102" i="18" s="1"/>
  <c r="CA103" i="18" s="1"/>
  <c r="CB104" i="18" s="1"/>
  <c r="CC105" i="18" s="1"/>
  <c r="CD106" i="18" s="1"/>
  <c r="CE107" i="18" s="1"/>
  <c r="CF108" i="18" s="1"/>
  <c r="CG109" i="18" s="1"/>
  <c r="CH110" i="18" s="1"/>
  <c r="CI111" i="18" s="1"/>
  <c r="CJ112" i="18" s="1"/>
  <c r="CK113" i="18" s="1"/>
  <c r="CL114" i="18" s="1"/>
  <c r="CM115" i="18" s="1"/>
  <c r="CN116" i="18" s="1"/>
  <c r="CO117" i="18" s="1"/>
  <c r="CP118" i="18" s="1"/>
  <c r="CQ119" i="18" s="1"/>
  <c r="CR120" i="18" s="1"/>
  <c r="CS121" i="18" s="1"/>
  <c r="CT122" i="18" s="1"/>
  <c r="CU123" i="18" s="1"/>
  <c r="CV124" i="18" s="1"/>
  <c r="CW125" i="18" s="1"/>
  <c r="CX126" i="18" s="1"/>
  <c r="CY127" i="18" s="1"/>
  <c r="CZ128" i="18" s="1"/>
  <c r="DA129" i="18" s="1"/>
  <c r="DB130" i="18" s="1"/>
  <c r="DC131" i="18" s="1"/>
  <c r="DD132" i="18" s="1"/>
  <c r="DE133" i="18" s="1"/>
  <c r="DF134" i="18" s="1"/>
  <c r="DG135" i="18" s="1"/>
  <c r="DH136" i="18" s="1"/>
  <c r="DI137" i="18" s="1"/>
  <c r="DJ138" i="18" s="1"/>
  <c r="DK139" i="18" s="1"/>
  <c r="DL140" i="18" s="1"/>
  <c r="DM141" i="18" s="1"/>
  <c r="DN142" i="18" s="1"/>
  <c r="DO143" i="18" s="1"/>
  <c r="DP144" i="18" s="1"/>
  <c r="DQ145" i="18" s="1"/>
  <c r="DR146" i="18" s="1"/>
  <c r="DS147" i="18" s="1"/>
  <c r="DT148" i="18" s="1"/>
  <c r="DU149" i="18" s="1"/>
  <c r="DV150" i="18" s="1"/>
  <c r="DW151" i="18" s="1"/>
  <c r="DX152" i="18" s="1"/>
  <c r="DX281" i="18" s="1"/>
  <c r="DW281" i="18" s="1"/>
  <c r="DV281" i="18" s="1"/>
  <c r="DU281" i="18" s="1"/>
  <c r="DZ175" i="18" l="1"/>
  <c r="EB175" i="18"/>
  <c r="EA175" i="18"/>
  <c r="DT281" i="18"/>
  <c r="DY176" i="18"/>
  <c r="I31" i="18"/>
  <c r="I32" i="18"/>
  <c r="J33" i="18" s="1"/>
  <c r="K34" i="18" s="1"/>
  <c r="L35" i="18" s="1"/>
  <c r="M36" i="18" s="1"/>
  <c r="N37" i="18" s="1"/>
  <c r="O38" i="18" s="1"/>
  <c r="P39" i="18" s="1"/>
  <c r="Q40" i="18" s="1"/>
  <c r="R41" i="18" s="1"/>
  <c r="S42" i="18" s="1"/>
  <c r="T43" i="18" s="1"/>
  <c r="U44" i="18" s="1"/>
  <c r="V45" i="18" s="1"/>
  <c r="W46" i="18" s="1"/>
  <c r="X47" i="18" s="1"/>
  <c r="Y48" i="18" s="1"/>
  <c r="Z49" i="18" s="1"/>
  <c r="AA50" i="18" s="1"/>
  <c r="AB51" i="18" s="1"/>
  <c r="AC52" i="18" s="1"/>
  <c r="AD53" i="18" s="1"/>
  <c r="AE54" i="18" s="1"/>
  <c r="AF55" i="18" s="1"/>
  <c r="AG56" i="18" s="1"/>
  <c r="AH57" i="18" s="1"/>
  <c r="AI58" i="18" s="1"/>
  <c r="AJ59" i="18" s="1"/>
  <c r="AK60" i="18" s="1"/>
  <c r="AL61" i="18" s="1"/>
  <c r="AM62" i="18" s="1"/>
  <c r="AN63" i="18" s="1"/>
  <c r="AO64" i="18" s="1"/>
  <c r="AP65" i="18" s="1"/>
  <c r="AQ66" i="18" s="1"/>
  <c r="AR67" i="18" s="1"/>
  <c r="AS68" i="18" s="1"/>
  <c r="AT69" i="18" s="1"/>
  <c r="AU70" i="18" s="1"/>
  <c r="AV71" i="18" s="1"/>
  <c r="AW72" i="18" s="1"/>
  <c r="AX73" i="18" s="1"/>
  <c r="AY74" i="18" s="1"/>
  <c r="AZ75" i="18" s="1"/>
  <c r="BA76" i="18" s="1"/>
  <c r="BB77" i="18" s="1"/>
  <c r="BC78" i="18" s="1"/>
  <c r="BD79" i="18" s="1"/>
  <c r="BE80" i="18" s="1"/>
  <c r="BF81" i="18" s="1"/>
  <c r="BG82" i="18" s="1"/>
  <c r="BH83" i="18" s="1"/>
  <c r="BI84" i="18" s="1"/>
  <c r="BJ85" i="18" s="1"/>
  <c r="BK86" i="18" s="1"/>
  <c r="BL87" i="18" s="1"/>
  <c r="BM88" i="18" s="1"/>
  <c r="BN89" i="18" s="1"/>
  <c r="BO90" i="18" s="1"/>
  <c r="BP91" i="18" s="1"/>
  <c r="BQ92" i="18" s="1"/>
  <c r="BR93" i="18" s="1"/>
  <c r="BS94" i="18" s="1"/>
  <c r="BT95" i="18" s="1"/>
  <c r="BU96" i="18" s="1"/>
  <c r="BV97" i="18" s="1"/>
  <c r="BW98" i="18" s="1"/>
  <c r="BX99" i="18" s="1"/>
  <c r="BY100" i="18" s="1"/>
  <c r="BZ101" i="18" s="1"/>
  <c r="CA102" i="18" s="1"/>
  <c r="CB103" i="18" s="1"/>
  <c r="CC104" i="18" s="1"/>
  <c r="CD105" i="18" s="1"/>
  <c r="CE106" i="18" s="1"/>
  <c r="CF107" i="18" s="1"/>
  <c r="CG108" i="18" s="1"/>
  <c r="CH109" i="18" s="1"/>
  <c r="CI110" i="18" s="1"/>
  <c r="CJ111" i="18" s="1"/>
  <c r="CK112" i="18" s="1"/>
  <c r="CL113" i="18" s="1"/>
  <c r="CM114" i="18" s="1"/>
  <c r="CN115" i="18" s="1"/>
  <c r="CO116" i="18" s="1"/>
  <c r="CP117" i="18" s="1"/>
  <c r="CQ118" i="18" s="1"/>
  <c r="CR119" i="18" s="1"/>
  <c r="CS120" i="18" s="1"/>
  <c r="CT121" i="18" s="1"/>
  <c r="CU122" i="18" s="1"/>
  <c r="CV123" i="18" s="1"/>
  <c r="CW124" i="18" s="1"/>
  <c r="CX125" i="18" s="1"/>
  <c r="CY126" i="18" s="1"/>
  <c r="CZ127" i="18" s="1"/>
  <c r="DA128" i="18" s="1"/>
  <c r="DB129" i="18" s="1"/>
  <c r="DC130" i="18" s="1"/>
  <c r="DD131" i="18" s="1"/>
  <c r="DE132" i="18" s="1"/>
  <c r="DF133" i="18" s="1"/>
  <c r="DG134" i="18" s="1"/>
  <c r="DH135" i="18" s="1"/>
  <c r="DI136" i="18" s="1"/>
  <c r="DJ137" i="18" s="1"/>
  <c r="DK138" i="18" s="1"/>
  <c r="DL139" i="18" s="1"/>
  <c r="DM140" i="18" s="1"/>
  <c r="DN141" i="18" s="1"/>
  <c r="DO142" i="18" s="1"/>
  <c r="DP143" i="18" s="1"/>
  <c r="DQ144" i="18" s="1"/>
  <c r="DR145" i="18" s="1"/>
  <c r="DS146" i="18" s="1"/>
  <c r="DT147" i="18" s="1"/>
  <c r="DU148" i="18" s="1"/>
  <c r="DV149" i="18" s="1"/>
  <c r="DW150" i="18" s="1"/>
  <c r="DX151" i="18" s="1"/>
  <c r="DX280" i="18" s="1"/>
  <c r="DW280" i="18" s="1"/>
  <c r="DV280" i="18" s="1"/>
  <c r="DU280" i="18" s="1"/>
  <c r="DT280" i="18" s="1"/>
  <c r="DZ176" i="18" l="1"/>
  <c r="EB176" i="18"/>
  <c r="EA176" i="18"/>
  <c r="DS280" i="18"/>
  <c r="DY177" i="18"/>
  <c r="J32" i="18"/>
  <c r="K33" i="18" s="1"/>
  <c r="L34" i="18" s="1"/>
  <c r="M35" i="18" s="1"/>
  <c r="N36" i="18" s="1"/>
  <c r="O37" i="18" s="1"/>
  <c r="P38" i="18" s="1"/>
  <c r="Q39" i="18" s="1"/>
  <c r="R40" i="18" s="1"/>
  <c r="S41" i="18" s="1"/>
  <c r="T42" i="18" s="1"/>
  <c r="U43" i="18" s="1"/>
  <c r="V44" i="18" s="1"/>
  <c r="W45" i="18" s="1"/>
  <c r="X46" i="18" s="1"/>
  <c r="Y47" i="18" s="1"/>
  <c r="Z48" i="18" s="1"/>
  <c r="AA49" i="18" s="1"/>
  <c r="AB50" i="18" s="1"/>
  <c r="AC51" i="18" s="1"/>
  <c r="AD52" i="18" s="1"/>
  <c r="AE53" i="18" s="1"/>
  <c r="AF54" i="18" s="1"/>
  <c r="AG55" i="18" s="1"/>
  <c r="AH56" i="18" s="1"/>
  <c r="AI57" i="18" s="1"/>
  <c r="AJ58" i="18" s="1"/>
  <c r="AK59" i="18" s="1"/>
  <c r="AL60" i="18" s="1"/>
  <c r="AM61" i="18" s="1"/>
  <c r="AN62" i="18" s="1"/>
  <c r="AO63" i="18" s="1"/>
  <c r="AP64" i="18" s="1"/>
  <c r="AQ65" i="18" s="1"/>
  <c r="AR66" i="18" s="1"/>
  <c r="AS67" i="18" s="1"/>
  <c r="AT68" i="18" s="1"/>
  <c r="AU69" i="18" s="1"/>
  <c r="AV70" i="18" s="1"/>
  <c r="AW71" i="18" s="1"/>
  <c r="AX72" i="18" s="1"/>
  <c r="AY73" i="18" s="1"/>
  <c r="AZ74" i="18" s="1"/>
  <c r="BA75" i="18" s="1"/>
  <c r="BB76" i="18" s="1"/>
  <c r="BC77" i="18" s="1"/>
  <c r="BD78" i="18" s="1"/>
  <c r="BE79" i="18" s="1"/>
  <c r="BF80" i="18" s="1"/>
  <c r="BG81" i="18" s="1"/>
  <c r="BH82" i="18" s="1"/>
  <c r="BI83" i="18" s="1"/>
  <c r="BJ84" i="18" s="1"/>
  <c r="BK85" i="18" s="1"/>
  <c r="BL86" i="18" s="1"/>
  <c r="BM87" i="18" s="1"/>
  <c r="BN88" i="18" s="1"/>
  <c r="BO89" i="18" s="1"/>
  <c r="BP90" i="18" s="1"/>
  <c r="BQ91" i="18" s="1"/>
  <c r="BR92" i="18" s="1"/>
  <c r="BS93" i="18" s="1"/>
  <c r="BT94" i="18" s="1"/>
  <c r="BU95" i="18" s="1"/>
  <c r="BV96" i="18" s="1"/>
  <c r="BW97" i="18" s="1"/>
  <c r="BX98" i="18" s="1"/>
  <c r="BY99" i="18" s="1"/>
  <c r="BZ100" i="18" s="1"/>
  <c r="CA101" i="18" s="1"/>
  <c r="CB102" i="18" s="1"/>
  <c r="CC103" i="18" s="1"/>
  <c r="CD104" i="18" s="1"/>
  <c r="CE105" i="18" s="1"/>
  <c r="CF106" i="18" s="1"/>
  <c r="CG107" i="18" s="1"/>
  <c r="CH108" i="18" s="1"/>
  <c r="CI109" i="18" s="1"/>
  <c r="CJ110" i="18" s="1"/>
  <c r="CK111" i="18" s="1"/>
  <c r="CL112" i="18" s="1"/>
  <c r="CM113" i="18" s="1"/>
  <c r="CN114" i="18" s="1"/>
  <c r="CO115" i="18" s="1"/>
  <c r="CP116" i="18" s="1"/>
  <c r="CQ117" i="18" s="1"/>
  <c r="CR118" i="18" s="1"/>
  <c r="CS119" i="18" s="1"/>
  <c r="CT120" i="18" s="1"/>
  <c r="CU121" i="18" s="1"/>
  <c r="CV122" i="18" s="1"/>
  <c r="CW123" i="18" s="1"/>
  <c r="CX124" i="18" s="1"/>
  <c r="CY125" i="18" s="1"/>
  <c r="CZ126" i="18" s="1"/>
  <c r="DA127" i="18" s="1"/>
  <c r="DB128" i="18" s="1"/>
  <c r="DC129" i="18" s="1"/>
  <c r="DD130" i="18" s="1"/>
  <c r="DE131" i="18" s="1"/>
  <c r="DF132" i="18" s="1"/>
  <c r="DG133" i="18" s="1"/>
  <c r="DH134" i="18" s="1"/>
  <c r="DI135" i="18" s="1"/>
  <c r="DJ136" i="18" s="1"/>
  <c r="DK137" i="18" s="1"/>
  <c r="DL138" i="18" s="1"/>
  <c r="DM139" i="18" s="1"/>
  <c r="DN140" i="18" s="1"/>
  <c r="DO141" i="18" s="1"/>
  <c r="DP142" i="18" s="1"/>
  <c r="DQ143" i="18" s="1"/>
  <c r="DR144" i="18" s="1"/>
  <c r="DS145" i="18" s="1"/>
  <c r="DT146" i="18" s="1"/>
  <c r="DU147" i="18" s="1"/>
  <c r="DV148" i="18" s="1"/>
  <c r="DW149" i="18" s="1"/>
  <c r="DX150" i="18" s="1"/>
  <c r="DX279" i="18" s="1"/>
  <c r="DW279" i="18" s="1"/>
  <c r="DV279" i="18" s="1"/>
  <c r="DU279" i="18" s="1"/>
  <c r="DT279" i="18" s="1"/>
  <c r="DS279" i="18" s="1"/>
  <c r="DR279" i="18" s="1"/>
  <c r="J31" i="18"/>
  <c r="DZ177" i="18" l="1"/>
  <c r="EB177" i="18"/>
  <c r="EA177" i="18"/>
  <c r="DY178" i="18"/>
  <c r="K31" i="18"/>
  <c r="K32" i="18"/>
  <c r="L33" i="18" s="1"/>
  <c r="M34" i="18" s="1"/>
  <c r="N35" i="18" s="1"/>
  <c r="O36" i="18" s="1"/>
  <c r="P37" i="18" s="1"/>
  <c r="Q38" i="18" s="1"/>
  <c r="R39" i="18" s="1"/>
  <c r="S40" i="18" s="1"/>
  <c r="T41" i="18" s="1"/>
  <c r="U42" i="18" s="1"/>
  <c r="V43" i="18" s="1"/>
  <c r="W44" i="18" s="1"/>
  <c r="X45" i="18" s="1"/>
  <c r="Y46" i="18" s="1"/>
  <c r="Z47" i="18" s="1"/>
  <c r="AA48" i="18" s="1"/>
  <c r="AB49" i="18" s="1"/>
  <c r="AC50" i="18" s="1"/>
  <c r="AD51" i="18" s="1"/>
  <c r="AE52" i="18" s="1"/>
  <c r="AF53" i="18" s="1"/>
  <c r="AG54" i="18" s="1"/>
  <c r="AH55" i="18" s="1"/>
  <c r="AI56" i="18" s="1"/>
  <c r="AJ57" i="18" s="1"/>
  <c r="AK58" i="18" s="1"/>
  <c r="AL59" i="18" s="1"/>
  <c r="AM60" i="18" s="1"/>
  <c r="AN61" i="18" s="1"/>
  <c r="AO62" i="18" s="1"/>
  <c r="AP63" i="18" s="1"/>
  <c r="AQ64" i="18" s="1"/>
  <c r="AR65" i="18" s="1"/>
  <c r="AS66" i="18" s="1"/>
  <c r="AT67" i="18" s="1"/>
  <c r="AU68" i="18" s="1"/>
  <c r="AV69" i="18" s="1"/>
  <c r="AW70" i="18" s="1"/>
  <c r="AX71" i="18" s="1"/>
  <c r="AY72" i="18" s="1"/>
  <c r="AZ73" i="18" s="1"/>
  <c r="BA74" i="18" s="1"/>
  <c r="BB75" i="18" s="1"/>
  <c r="BC76" i="18" s="1"/>
  <c r="BD77" i="18" s="1"/>
  <c r="BE78" i="18" s="1"/>
  <c r="BF79" i="18" s="1"/>
  <c r="BG80" i="18" s="1"/>
  <c r="BH81" i="18" s="1"/>
  <c r="BI82" i="18" s="1"/>
  <c r="BJ83" i="18" s="1"/>
  <c r="BK84" i="18" s="1"/>
  <c r="BL85" i="18" s="1"/>
  <c r="BM86" i="18" s="1"/>
  <c r="BN87" i="18" s="1"/>
  <c r="BO88" i="18" s="1"/>
  <c r="BP89" i="18" s="1"/>
  <c r="BQ90" i="18" s="1"/>
  <c r="BR91" i="18" s="1"/>
  <c r="BS92" i="18" s="1"/>
  <c r="BT93" i="18" s="1"/>
  <c r="BU94" i="18" s="1"/>
  <c r="BV95" i="18" s="1"/>
  <c r="BW96" i="18" s="1"/>
  <c r="BX97" i="18" s="1"/>
  <c r="BY98" i="18" s="1"/>
  <c r="BZ99" i="18" s="1"/>
  <c r="CA100" i="18" s="1"/>
  <c r="CB101" i="18" s="1"/>
  <c r="CC102" i="18" s="1"/>
  <c r="CD103" i="18" s="1"/>
  <c r="CE104" i="18" s="1"/>
  <c r="CF105" i="18" s="1"/>
  <c r="CG106" i="18" s="1"/>
  <c r="CH107" i="18" s="1"/>
  <c r="CI108" i="18" s="1"/>
  <c r="CJ109" i="18" s="1"/>
  <c r="CK110" i="18" s="1"/>
  <c r="CL111" i="18" s="1"/>
  <c r="CM112" i="18" s="1"/>
  <c r="CN113" i="18" s="1"/>
  <c r="CO114" i="18" s="1"/>
  <c r="CP115" i="18" s="1"/>
  <c r="CQ116" i="18" s="1"/>
  <c r="CR117" i="18" s="1"/>
  <c r="CS118" i="18" s="1"/>
  <c r="CT119" i="18" s="1"/>
  <c r="CU120" i="18" s="1"/>
  <c r="CV121" i="18" s="1"/>
  <c r="CW122" i="18" s="1"/>
  <c r="CX123" i="18" s="1"/>
  <c r="CY124" i="18" s="1"/>
  <c r="CZ125" i="18" s="1"/>
  <c r="DA126" i="18" s="1"/>
  <c r="DB127" i="18" s="1"/>
  <c r="DC128" i="18" s="1"/>
  <c r="DD129" i="18" s="1"/>
  <c r="DE130" i="18" s="1"/>
  <c r="DF131" i="18" s="1"/>
  <c r="DG132" i="18" s="1"/>
  <c r="DH133" i="18" s="1"/>
  <c r="DI134" i="18" s="1"/>
  <c r="DJ135" i="18" s="1"/>
  <c r="DK136" i="18" s="1"/>
  <c r="DL137" i="18" s="1"/>
  <c r="DM138" i="18" s="1"/>
  <c r="DN139" i="18" s="1"/>
  <c r="DO140" i="18" s="1"/>
  <c r="DP141" i="18" s="1"/>
  <c r="DQ142" i="18" s="1"/>
  <c r="DR143" i="18" s="1"/>
  <c r="DS144" i="18" s="1"/>
  <c r="DT145" i="18" s="1"/>
  <c r="DU146" i="18" s="1"/>
  <c r="DV147" i="18" s="1"/>
  <c r="DW148" i="18" s="1"/>
  <c r="DX149" i="18" s="1"/>
  <c r="DX278" i="18" s="1"/>
  <c r="DW278" i="18" s="1"/>
  <c r="DV278" i="18" s="1"/>
  <c r="DU278" i="18" s="1"/>
  <c r="DT278" i="18" s="1"/>
  <c r="DS278" i="18" s="1"/>
  <c r="DR278" i="18" s="1"/>
  <c r="DQ278" i="18" s="1"/>
  <c r="DZ178" i="18" l="1"/>
  <c r="EB178" i="18"/>
  <c r="EA178" i="18" s="1"/>
  <c r="DY179" i="18"/>
  <c r="L31" i="18"/>
  <c r="L32" i="18"/>
  <c r="M33" i="18" s="1"/>
  <c r="N34" i="18" s="1"/>
  <c r="O35" i="18" s="1"/>
  <c r="P36" i="18" s="1"/>
  <c r="Q37" i="18" s="1"/>
  <c r="R38" i="18" s="1"/>
  <c r="S39" i="18" s="1"/>
  <c r="T40" i="18" s="1"/>
  <c r="U41" i="18" s="1"/>
  <c r="V42" i="18" s="1"/>
  <c r="W43" i="18" s="1"/>
  <c r="X44" i="18" s="1"/>
  <c r="Y45" i="18" s="1"/>
  <c r="Z46" i="18" s="1"/>
  <c r="AA47" i="18" s="1"/>
  <c r="AB48" i="18" s="1"/>
  <c r="AC49" i="18" s="1"/>
  <c r="AD50" i="18" s="1"/>
  <c r="AE51" i="18" s="1"/>
  <c r="AF52" i="18" s="1"/>
  <c r="AG53" i="18" s="1"/>
  <c r="AH54" i="18" s="1"/>
  <c r="AI55" i="18" s="1"/>
  <c r="AJ56" i="18" s="1"/>
  <c r="AK57" i="18" s="1"/>
  <c r="AL58" i="18" s="1"/>
  <c r="AM59" i="18" s="1"/>
  <c r="AN60" i="18" s="1"/>
  <c r="AO61" i="18" s="1"/>
  <c r="AP62" i="18" s="1"/>
  <c r="AQ63" i="18" s="1"/>
  <c r="AR64" i="18" s="1"/>
  <c r="AS65" i="18" s="1"/>
  <c r="AT66" i="18" s="1"/>
  <c r="AU67" i="18" s="1"/>
  <c r="AV68" i="18" s="1"/>
  <c r="AW69" i="18" s="1"/>
  <c r="AX70" i="18" s="1"/>
  <c r="AY71" i="18" s="1"/>
  <c r="AZ72" i="18" s="1"/>
  <c r="BA73" i="18" s="1"/>
  <c r="BB74" i="18" s="1"/>
  <c r="BC75" i="18" s="1"/>
  <c r="BD76" i="18" s="1"/>
  <c r="BE77" i="18" s="1"/>
  <c r="BF78" i="18" s="1"/>
  <c r="BG79" i="18" s="1"/>
  <c r="BH80" i="18" s="1"/>
  <c r="BI81" i="18" s="1"/>
  <c r="BJ82" i="18" s="1"/>
  <c r="BK83" i="18" s="1"/>
  <c r="BL84" i="18" s="1"/>
  <c r="BM85" i="18" s="1"/>
  <c r="BN86" i="18" s="1"/>
  <c r="BO87" i="18" s="1"/>
  <c r="BP88" i="18" s="1"/>
  <c r="BQ89" i="18" s="1"/>
  <c r="BR90" i="18" s="1"/>
  <c r="BS91" i="18" s="1"/>
  <c r="BT92" i="18" s="1"/>
  <c r="BU93" i="18" s="1"/>
  <c r="BV94" i="18" s="1"/>
  <c r="BW95" i="18" s="1"/>
  <c r="BX96" i="18" s="1"/>
  <c r="BY97" i="18" s="1"/>
  <c r="BZ98" i="18" s="1"/>
  <c r="CA99" i="18" s="1"/>
  <c r="CB100" i="18" s="1"/>
  <c r="CC101" i="18" s="1"/>
  <c r="CD102" i="18" s="1"/>
  <c r="CE103" i="18" s="1"/>
  <c r="CF104" i="18" s="1"/>
  <c r="CG105" i="18" s="1"/>
  <c r="CH106" i="18" s="1"/>
  <c r="CI107" i="18" s="1"/>
  <c r="CJ108" i="18" s="1"/>
  <c r="CK109" i="18" s="1"/>
  <c r="CL110" i="18" s="1"/>
  <c r="CM111" i="18" s="1"/>
  <c r="CN112" i="18" s="1"/>
  <c r="CO113" i="18" s="1"/>
  <c r="CP114" i="18" s="1"/>
  <c r="CQ115" i="18" s="1"/>
  <c r="CR116" i="18" s="1"/>
  <c r="CS117" i="18" s="1"/>
  <c r="CT118" i="18" s="1"/>
  <c r="CU119" i="18" s="1"/>
  <c r="CV120" i="18" s="1"/>
  <c r="CW121" i="18" s="1"/>
  <c r="CX122" i="18" s="1"/>
  <c r="CY123" i="18" s="1"/>
  <c r="CZ124" i="18" s="1"/>
  <c r="DA125" i="18" s="1"/>
  <c r="DB126" i="18" s="1"/>
  <c r="DC127" i="18" s="1"/>
  <c r="DD128" i="18" s="1"/>
  <c r="DE129" i="18" s="1"/>
  <c r="DF130" i="18" s="1"/>
  <c r="DG131" i="18" s="1"/>
  <c r="DH132" i="18" s="1"/>
  <c r="DI133" i="18" s="1"/>
  <c r="DJ134" i="18" s="1"/>
  <c r="DK135" i="18" s="1"/>
  <c r="DL136" i="18" s="1"/>
  <c r="DM137" i="18" s="1"/>
  <c r="DN138" i="18" s="1"/>
  <c r="DO139" i="18" s="1"/>
  <c r="DP140" i="18" s="1"/>
  <c r="DQ141" i="18" s="1"/>
  <c r="DR142" i="18" s="1"/>
  <c r="DS143" i="18" s="1"/>
  <c r="DT144" i="18" s="1"/>
  <c r="DU145" i="18" s="1"/>
  <c r="DV146" i="18" s="1"/>
  <c r="DW147" i="18" s="1"/>
  <c r="DX148" i="18" s="1"/>
  <c r="DX277" i="18" s="1"/>
  <c r="DW277" i="18" s="1"/>
  <c r="DV277" i="18" s="1"/>
  <c r="DU277" i="18" s="1"/>
  <c r="DT277" i="18" s="1"/>
  <c r="DS277" i="18" s="1"/>
  <c r="DR277" i="18" s="1"/>
  <c r="DQ277" i="18" s="1"/>
  <c r="DP277" i="18" s="1"/>
  <c r="DZ179" i="18" l="1"/>
  <c r="EB179" i="18" s="1"/>
  <c r="EA179" i="18" s="1"/>
  <c r="DY180" i="18"/>
  <c r="M32" i="18"/>
  <c r="N33" i="18" s="1"/>
  <c r="O34" i="18" s="1"/>
  <c r="P35" i="18" s="1"/>
  <c r="Q36" i="18" s="1"/>
  <c r="R37" i="18" s="1"/>
  <c r="S38" i="18" s="1"/>
  <c r="T39" i="18" s="1"/>
  <c r="U40" i="18" s="1"/>
  <c r="V41" i="18" s="1"/>
  <c r="W42" i="18" s="1"/>
  <c r="X43" i="18" s="1"/>
  <c r="Y44" i="18" s="1"/>
  <c r="Z45" i="18" s="1"/>
  <c r="AA46" i="18" s="1"/>
  <c r="AB47" i="18" s="1"/>
  <c r="AC48" i="18" s="1"/>
  <c r="AD49" i="18" s="1"/>
  <c r="AE50" i="18" s="1"/>
  <c r="AF51" i="18" s="1"/>
  <c r="AG52" i="18" s="1"/>
  <c r="AH53" i="18" s="1"/>
  <c r="AI54" i="18" s="1"/>
  <c r="AJ55" i="18" s="1"/>
  <c r="AK56" i="18" s="1"/>
  <c r="AL57" i="18" s="1"/>
  <c r="AM58" i="18" s="1"/>
  <c r="AN59" i="18" s="1"/>
  <c r="AO60" i="18" s="1"/>
  <c r="AP61" i="18" s="1"/>
  <c r="AQ62" i="18" s="1"/>
  <c r="AR63" i="18" s="1"/>
  <c r="AS64" i="18" s="1"/>
  <c r="AT65" i="18" s="1"/>
  <c r="AU66" i="18" s="1"/>
  <c r="AV67" i="18" s="1"/>
  <c r="AW68" i="18" s="1"/>
  <c r="AX69" i="18" s="1"/>
  <c r="AY70" i="18" s="1"/>
  <c r="AZ71" i="18" s="1"/>
  <c r="BA72" i="18" s="1"/>
  <c r="BB73" i="18" s="1"/>
  <c r="BC74" i="18" s="1"/>
  <c r="BD75" i="18" s="1"/>
  <c r="BE76" i="18" s="1"/>
  <c r="BF77" i="18" s="1"/>
  <c r="BG78" i="18" s="1"/>
  <c r="BH79" i="18" s="1"/>
  <c r="BI80" i="18" s="1"/>
  <c r="BJ81" i="18" s="1"/>
  <c r="BK82" i="18" s="1"/>
  <c r="BL83" i="18" s="1"/>
  <c r="BM84" i="18" s="1"/>
  <c r="BN85" i="18" s="1"/>
  <c r="BO86" i="18" s="1"/>
  <c r="BP87" i="18" s="1"/>
  <c r="BQ88" i="18" s="1"/>
  <c r="BR89" i="18" s="1"/>
  <c r="BS90" i="18" s="1"/>
  <c r="BT91" i="18" s="1"/>
  <c r="BU92" i="18" s="1"/>
  <c r="BV93" i="18" s="1"/>
  <c r="BW94" i="18" s="1"/>
  <c r="BX95" i="18" s="1"/>
  <c r="BY96" i="18" s="1"/>
  <c r="BZ97" i="18" s="1"/>
  <c r="CA98" i="18" s="1"/>
  <c r="CB99" i="18" s="1"/>
  <c r="CC100" i="18" s="1"/>
  <c r="CD101" i="18" s="1"/>
  <c r="CE102" i="18" s="1"/>
  <c r="CF103" i="18" s="1"/>
  <c r="CG104" i="18" s="1"/>
  <c r="CH105" i="18" s="1"/>
  <c r="CI106" i="18" s="1"/>
  <c r="CJ107" i="18" s="1"/>
  <c r="CK108" i="18" s="1"/>
  <c r="CL109" i="18" s="1"/>
  <c r="CM110" i="18" s="1"/>
  <c r="CN111" i="18" s="1"/>
  <c r="CO112" i="18" s="1"/>
  <c r="CP113" i="18" s="1"/>
  <c r="CQ114" i="18" s="1"/>
  <c r="CR115" i="18" s="1"/>
  <c r="CS116" i="18" s="1"/>
  <c r="CT117" i="18" s="1"/>
  <c r="CU118" i="18" s="1"/>
  <c r="CV119" i="18" s="1"/>
  <c r="CW120" i="18" s="1"/>
  <c r="CX121" i="18" s="1"/>
  <c r="CY122" i="18" s="1"/>
  <c r="CZ123" i="18" s="1"/>
  <c r="DA124" i="18" s="1"/>
  <c r="DB125" i="18" s="1"/>
  <c r="DC126" i="18" s="1"/>
  <c r="DD127" i="18" s="1"/>
  <c r="DE128" i="18" s="1"/>
  <c r="DF129" i="18" s="1"/>
  <c r="DG130" i="18" s="1"/>
  <c r="DH131" i="18" s="1"/>
  <c r="DI132" i="18" s="1"/>
  <c r="DJ133" i="18" s="1"/>
  <c r="DK134" i="18" s="1"/>
  <c r="DL135" i="18" s="1"/>
  <c r="DM136" i="18" s="1"/>
  <c r="DN137" i="18" s="1"/>
  <c r="DO138" i="18" s="1"/>
  <c r="DP139" i="18" s="1"/>
  <c r="DQ140" i="18" s="1"/>
  <c r="DR141" i="18" s="1"/>
  <c r="DS142" i="18" s="1"/>
  <c r="DT143" i="18" s="1"/>
  <c r="DU144" i="18" s="1"/>
  <c r="DV145" i="18" s="1"/>
  <c r="DW146" i="18" s="1"/>
  <c r="DX147" i="18" s="1"/>
  <c r="DX276" i="18" s="1"/>
  <c r="DW276" i="18" s="1"/>
  <c r="DV276" i="18" s="1"/>
  <c r="DU276" i="18" s="1"/>
  <c r="DT276" i="18" s="1"/>
  <c r="DS276" i="18" s="1"/>
  <c r="DR276" i="18" s="1"/>
  <c r="DQ276" i="18" s="1"/>
  <c r="DP276" i="18" s="1"/>
  <c r="DO276" i="18" s="1"/>
  <c r="M31" i="18"/>
  <c r="DZ180" i="18" l="1"/>
  <c r="EB180" i="18"/>
  <c r="EA180" i="18" s="1"/>
  <c r="DY181" i="18"/>
  <c r="N32" i="18"/>
  <c r="O33" i="18" s="1"/>
  <c r="P34" i="18" s="1"/>
  <c r="Q35" i="18" s="1"/>
  <c r="R36" i="18" s="1"/>
  <c r="S37" i="18" s="1"/>
  <c r="T38" i="18" s="1"/>
  <c r="U39" i="18" s="1"/>
  <c r="V40" i="18" s="1"/>
  <c r="W41" i="18" s="1"/>
  <c r="X42" i="18" s="1"/>
  <c r="Y43" i="18" s="1"/>
  <c r="Z44" i="18" s="1"/>
  <c r="AA45" i="18" s="1"/>
  <c r="AB46" i="18" s="1"/>
  <c r="AC47" i="18" s="1"/>
  <c r="AD48" i="18" s="1"/>
  <c r="AE49" i="18" s="1"/>
  <c r="AF50" i="18" s="1"/>
  <c r="AG51" i="18" s="1"/>
  <c r="AH52" i="18" s="1"/>
  <c r="AI53" i="18" s="1"/>
  <c r="AJ54" i="18" s="1"/>
  <c r="AK55" i="18" s="1"/>
  <c r="AL56" i="18" s="1"/>
  <c r="AM57" i="18" s="1"/>
  <c r="AN58" i="18" s="1"/>
  <c r="AO59" i="18" s="1"/>
  <c r="AP60" i="18" s="1"/>
  <c r="AQ61" i="18" s="1"/>
  <c r="AR62" i="18" s="1"/>
  <c r="AS63" i="18" s="1"/>
  <c r="AT64" i="18" s="1"/>
  <c r="AU65" i="18" s="1"/>
  <c r="AV66" i="18" s="1"/>
  <c r="AW67" i="18" s="1"/>
  <c r="AX68" i="18" s="1"/>
  <c r="AY69" i="18" s="1"/>
  <c r="AZ70" i="18" s="1"/>
  <c r="BA71" i="18" s="1"/>
  <c r="BB72" i="18" s="1"/>
  <c r="BC73" i="18" s="1"/>
  <c r="BD74" i="18" s="1"/>
  <c r="BE75" i="18" s="1"/>
  <c r="BF76" i="18" s="1"/>
  <c r="BG77" i="18" s="1"/>
  <c r="BH78" i="18" s="1"/>
  <c r="BI79" i="18" s="1"/>
  <c r="BJ80" i="18" s="1"/>
  <c r="BK81" i="18" s="1"/>
  <c r="BL82" i="18" s="1"/>
  <c r="BM83" i="18" s="1"/>
  <c r="BN84" i="18" s="1"/>
  <c r="BO85" i="18" s="1"/>
  <c r="BP86" i="18" s="1"/>
  <c r="BQ87" i="18" s="1"/>
  <c r="BR88" i="18" s="1"/>
  <c r="BS89" i="18" s="1"/>
  <c r="BT90" i="18" s="1"/>
  <c r="BU91" i="18" s="1"/>
  <c r="BV92" i="18" s="1"/>
  <c r="BW93" i="18" s="1"/>
  <c r="BX94" i="18" s="1"/>
  <c r="BY95" i="18" s="1"/>
  <c r="BZ96" i="18" s="1"/>
  <c r="CA97" i="18" s="1"/>
  <c r="CB98" i="18" s="1"/>
  <c r="CC99" i="18" s="1"/>
  <c r="CD100" i="18" s="1"/>
  <c r="CE101" i="18" s="1"/>
  <c r="CF102" i="18" s="1"/>
  <c r="CG103" i="18" s="1"/>
  <c r="CH104" i="18" s="1"/>
  <c r="CI105" i="18" s="1"/>
  <c r="CJ106" i="18" s="1"/>
  <c r="CK107" i="18" s="1"/>
  <c r="CL108" i="18" s="1"/>
  <c r="CM109" i="18" s="1"/>
  <c r="CN110" i="18" s="1"/>
  <c r="CO111" i="18" s="1"/>
  <c r="CP112" i="18" s="1"/>
  <c r="CQ113" i="18" s="1"/>
  <c r="CR114" i="18" s="1"/>
  <c r="CS115" i="18" s="1"/>
  <c r="CT116" i="18" s="1"/>
  <c r="CU117" i="18" s="1"/>
  <c r="CV118" i="18" s="1"/>
  <c r="CW119" i="18" s="1"/>
  <c r="CX120" i="18" s="1"/>
  <c r="CY121" i="18" s="1"/>
  <c r="CZ122" i="18" s="1"/>
  <c r="DA123" i="18" s="1"/>
  <c r="DB124" i="18" s="1"/>
  <c r="DC125" i="18" s="1"/>
  <c r="DD126" i="18" s="1"/>
  <c r="DE127" i="18" s="1"/>
  <c r="DF128" i="18" s="1"/>
  <c r="DG129" i="18" s="1"/>
  <c r="DH130" i="18" s="1"/>
  <c r="DI131" i="18" s="1"/>
  <c r="DJ132" i="18" s="1"/>
  <c r="DK133" i="18" s="1"/>
  <c r="DL134" i="18" s="1"/>
  <c r="DM135" i="18" s="1"/>
  <c r="DN136" i="18" s="1"/>
  <c r="DO137" i="18" s="1"/>
  <c r="DP138" i="18" s="1"/>
  <c r="DQ139" i="18" s="1"/>
  <c r="DR140" i="18" s="1"/>
  <c r="DS141" i="18" s="1"/>
  <c r="DT142" i="18" s="1"/>
  <c r="DU143" i="18" s="1"/>
  <c r="DV144" i="18" s="1"/>
  <c r="DW145" i="18" s="1"/>
  <c r="DX146" i="18" s="1"/>
  <c r="DX275" i="18" s="1"/>
  <c r="DW275" i="18" s="1"/>
  <c r="DV275" i="18" s="1"/>
  <c r="DU275" i="18" s="1"/>
  <c r="DT275" i="18" s="1"/>
  <c r="DS275" i="18" s="1"/>
  <c r="DR275" i="18" s="1"/>
  <c r="DQ275" i="18" s="1"/>
  <c r="DP275" i="18" s="1"/>
  <c r="DO275" i="18" s="1"/>
  <c r="DN275" i="18" s="1"/>
  <c r="N31" i="18"/>
  <c r="DZ181" i="18" l="1"/>
  <c r="EB181" i="18" s="1"/>
  <c r="EA181" i="18" s="1"/>
  <c r="DY182" i="18"/>
  <c r="O32" i="18"/>
  <c r="P33" i="18" s="1"/>
  <c r="Q34" i="18" s="1"/>
  <c r="R35" i="18" s="1"/>
  <c r="S36" i="18" s="1"/>
  <c r="T37" i="18" s="1"/>
  <c r="U38" i="18" s="1"/>
  <c r="V39" i="18" s="1"/>
  <c r="W40" i="18" s="1"/>
  <c r="X41" i="18" s="1"/>
  <c r="Y42" i="18" s="1"/>
  <c r="Z43" i="18" s="1"/>
  <c r="AA44" i="18" s="1"/>
  <c r="AB45" i="18" s="1"/>
  <c r="AC46" i="18" s="1"/>
  <c r="AD47" i="18" s="1"/>
  <c r="AE48" i="18" s="1"/>
  <c r="AF49" i="18" s="1"/>
  <c r="AG50" i="18" s="1"/>
  <c r="AH51" i="18" s="1"/>
  <c r="AI52" i="18" s="1"/>
  <c r="AJ53" i="18" s="1"/>
  <c r="AK54" i="18" s="1"/>
  <c r="AL55" i="18" s="1"/>
  <c r="AM56" i="18" s="1"/>
  <c r="AN57" i="18" s="1"/>
  <c r="AO58" i="18" s="1"/>
  <c r="AP59" i="18" s="1"/>
  <c r="AQ60" i="18" s="1"/>
  <c r="AR61" i="18" s="1"/>
  <c r="AS62" i="18" s="1"/>
  <c r="AT63" i="18" s="1"/>
  <c r="AU64" i="18" s="1"/>
  <c r="AV65" i="18" s="1"/>
  <c r="AW66" i="18" s="1"/>
  <c r="AX67" i="18" s="1"/>
  <c r="AY68" i="18" s="1"/>
  <c r="AZ69" i="18" s="1"/>
  <c r="BA70" i="18" s="1"/>
  <c r="BB71" i="18" s="1"/>
  <c r="BC72" i="18" s="1"/>
  <c r="BD73" i="18" s="1"/>
  <c r="BE74" i="18" s="1"/>
  <c r="BF75" i="18" s="1"/>
  <c r="BG76" i="18" s="1"/>
  <c r="BH77" i="18" s="1"/>
  <c r="BI78" i="18" s="1"/>
  <c r="BJ79" i="18" s="1"/>
  <c r="BK80" i="18" s="1"/>
  <c r="BL81" i="18" s="1"/>
  <c r="BM82" i="18" s="1"/>
  <c r="BN83" i="18" s="1"/>
  <c r="BO84" i="18" s="1"/>
  <c r="BP85" i="18" s="1"/>
  <c r="BQ86" i="18" s="1"/>
  <c r="BR87" i="18" s="1"/>
  <c r="BS88" i="18" s="1"/>
  <c r="BT89" i="18" s="1"/>
  <c r="BU90" i="18" s="1"/>
  <c r="BV91" i="18" s="1"/>
  <c r="BW92" i="18" s="1"/>
  <c r="BX93" i="18" s="1"/>
  <c r="BY94" i="18" s="1"/>
  <c r="BZ95" i="18" s="1"/>
  <c r="CA96" i="18" s="1"/>
  <c r="CB97" i="18" s="1"/>
  <c r="CC98" i="18" s="1"/>
  <c r="CD99" i="18" s="1"/>
  <c r="CE100" i="18" s="1"/>
  <c r="CF101" i="18" s="1"/>
  <c r="CG102" i="18" s="1"/>
  <c r="CH103" i="18" s="1"/>
  <c r="CI104" i="18" s="1"/>
  <c r="CJ105" i="18" s="1"/>
  <c r="CK106" i="18" s="1"/>
  <c r="CL107" i="18" s="1"/>
  <c r="CM108" i="18" s="1"/>
  <c r="CN109" i="18" s="1"/>
  <c r="CO110" i="18" s="1"/>
  <c r="CP111" i="18" s="1"/>
  <c r="CQ112" i="18" s="1"/>
  <c r="CR113" i="18" s="1"/>
  <c r="CS114" i="18" s="1"/>
  <c r="CT115" i="18" s="1"/>
  <c r="CU116" i="18" s="1"/>
  <c r="CV117" i="18" s="1"/>
  <c r="CW118" i="18" s="1"/>
  <c r="CX119" i="18" s="1"/>
  <c r="CY120" i="18" s="1"/>
  <c r="CZ121" i="18" s="1"/>
  <c r="DA122" i="18" s="1"/>
  <c r="DB123" i="18" s="1"/>
  <c r="DC124" i="18" s="1"/>
  <c r="DD125" i="18" s="1"/>
  <c r="DE126" i="18" s="1"/>
  <c r="DF127" i="18" s="1"/>
  <c r="DG128" i="18" s="1"/>
  <c r="DH129" i="18" s="1"/>
  <c r="DI130" i="18" s="1"/>
  <c r="DJ131" i="18" s="1"/>
  <c r="DK132" i="18" s="1"/>
  <c r="DL133" i="18" s="1"/>
  <c r="DM134" i="18" s="1"/>
  <c r="DN135" i="18" s="1"/>
  <c r="DO136" i="18" s="1"/>
  <c r="DP137" i="18" s="1"/>
  <c r="DQ138" i="18" s="1"/>
  <c r="DR139" i="18" s="1"/>
  <c r="DS140" i="18" s="1"/>
  <c r="DT141" i="18" s="1"/>
  <c r="DU142" i="18" s="1"/>
  <c r="DV143" i="18" s="1"/>
  <c r="DW144" i="18" s="1"/>
  <c r="DX145" i="18" s="1"/>
  <c r="DX274" i="18" s="1"/>
  <c r="DW274" i="18" s="1"/>
  <c r="DV274" i="18" s="1"/>
  <c r="DU274" i="18" s="1"/>
  <c r="DT274" i="18" s="1"/>
  <c r="DS274" i="18" s="1"/>
  <c r="DR274" i="18" s="1"/>
  <c r="DQ274" i="18" s="1"/>
  <c r="DP274" i="18" s="1"/>
  <c r="DO274" i="18" s="1"/>
  <c r="DN274" i="18" s="1"/>
  <c r="DM274" i="18" s="1"/>
  <c r="O31" i="18"/>
  <c r="EB182" i="18" l="1"/>
  <c r="EA182" i="18" s="1"/>
  <c r="DZ182" i="18"/>
  <c r="DY183" i="18"/>
  <c r="P31" i="18"/>
  <c r="P32" i="18"/>
  <c r="Q33" i="18" s="1"/>
  <c r="R34" i="18" s="1"/>
  <c r="S35" i="18" s="1"/>
  <c r="T36" i="18" s="1"/>
  <c r="U37" i="18" s="1"/>
  <c r="V38" i="18" s="1"/>
  <c r="W39" i="18" s="1"/>
  <c r="X40" i="18" s="1"/>
  <c r="Y41" i="18" s="1"/>
  <c r="Z42" i="18" s="1"/>
  <c r="AA43" i="18" s="1"/>
  <c r="AB44" i="18" s="1"/>
  <c r="AC45" i="18" s="1"/>
  <c r="AD46" i="18" s="1"/>
  <c r="AE47" i="18" s="1"/>
  <c r="AF48" i="18" s="1"/>
  <c r="AG49" i="18" s="1"/>
  <c r="AH50" i="18" s="1"/>
  <c r="AI51" i="18" s="1"/>
  <c r="AJ52" i="18" s="1"/>
  <c r="AK53" i="18" s="1"/>
  <c r="AL54" i="18" s="1"/>
  <c r="AM55" i="18" s="1"/>
  <c r="AN56" i="18" s="1"/>
  <c r="AO57" i="18" s="1"/>
  <c r="AP58" i="18" s="1"/>
  <c r="AQ59" i="18" s="1"/>
  <c r="AR60" i="18" s="1"/>
  <c r="AS61" i="18" s="1"/>
  <c r="AT62" i="18" s="1"/>
  <c r="AU63" i="18" s="1"/>
  <c r="AV64" i="18" s="1"/>
  <c r="AW65" i="18" s="1"/>
  <c r="AX66" i="18" s="1"/>
  <c r="AY67" i="18" s="1"/>
  <c r="AZ68" i="18" s="1"/>
  <c r="BA69" i="18" s="1"/>
  <c r="BB70" i="18" s="1"/>
  <c r="BC71" i="18" s="1"/>
  <c r="BD72" i="18" s="1"/>
  <c r="BE73" i="18" s="1"/>
  <c r="BF74" i="18" s="1"/>
  <c r="BG75" i="18" s="1"/>
  <c r="BH76" i="18" s="1"/>
  <c r="BI77" i="18" s="1"/>
  <c r="BJ78" i="18" s="1"/>
  <c r="BK79" i="18" s="1"/>
  <c r="BL80" i="18" s="1"/>
  <c r="BM81" i="18" s="1"/>
  <c r="BN82" i="18" s="1"/>
  <c r="BO83" i="18" s="1"/>
  <c r="BP84" i="18" s="1"/>
  <c r="BQ85" i="18" s="1"/>
  <c r="BR86" i="18" s="1"/>
  <c r="BS87" i="18" s="1"/>
  <c r="BT88" i="18" s="1"/>
  <c r="BU89" i="18" s="1"/>
  <c r="BV90" i="18" s="1"/>
  <c r="BW91" i="18" s="1"/>
  <c r="BX92" i="18" s="1"/>
  <c r="BY93" i="18" s="1"/>
  <c r="BZ94" i="18" s="1"/>
  <c r="CA95" i="18" s="1"/>
  <c r="CB96" i="18" s="1"/>
  <c r="CC97" i="18" s="1"/>
  <c r="CD98" i="18" s="1"/>
  <c r="CE99" i="18" s="1"/>
  <c r="CF100" i="18" s="1"/>
  <c r="CG101" i="18" s="1"/>
  <c r="CH102" i="18" s="1"/>
  <c r="CI103" i="18" s="1"/>
  <c r="CJ104" i="18" s="1"/>
  <c r="CK105" i="18" s="1"/>
  <c r="CL106" i="18" s="1"/>
  <c r="CM107" i="18" s="1"/>
  <c r="CN108" i="18" s="1"/>
  <c r="CO109" i="18" s="1"/>
  <c r="CP110" i="18" s="1"/>
  <c r="CQ111" i="18" s="1"/>
  <c r="CR112" i="18" s="1"/>
  <c r="CS113" i="18" s="1"/>
  <c r="CT114" i="18" s="1"/>
  <c r="CU115" i="18" s="1"/>
  <c r="CV116" i="18" s="1"/>
  <c r="CW117" i="18" s="1"/>
  <c r="CX118" i="18" s="1"/>
  <c r="CY119" i="18" s="1"/>
  <c r="CZ120" i="18" s="1"/>
  <c r="DA121" i="18" s="1"/>
  <c r="DB122" i="18" s="1"/>
  <c r="DC123" i="18" s="1"/>
  <c r="DD124" i="18" s="1"/>
  <c r="DE125" i="18" s="1"/>
  <c r="DF126" i="18" s="1"/>
  <c r="DG127" i="18" s="1"/>
  <c r="DH128" i="18" s="1"/>
  <c r="DI129" i="18" s="1"/>
  <c r="DJ130" i="18" s="1"/>
  <c r="DK131" i="18" s="1"/>
  <c r="DL132" i="18" s="1"/>
  <c r="DM133" i="18" s="1"/>
  <c r="DN134" i="18" s="1"/>
  <c r="DO135" i="18" s="1"/>
  <c r="DP136" i="18" s="1"/>
  <c r="DQ137" i="18" s="1"/>
  <c r="DR138" i="18" s="1"/>
  <c r="DS139" i="18" s="1"/>
  <c r="DT140" i="18" s="1"/>
  <c r="DU141" i="18" s="1"/>
  <c r="DV142" i="18" s="1"/>
  <c r="DW143" i="18" s="1"/>
  <c r="DX144" i="18" s="1"/>
  <c r="DX273" i="18" s="1"/>
  <c r="DW273" i="18" s="1"/>
  <c r="DV273" i="18" s="1"/>
  <c r="DU273" i="18" s="1"/>
  <c r="DT273" i="18" s="1"/>
  <c r="DS273" i="18" s="1"/>
  <c r="DR273" i="18" s="1"/>
  <c r="DQ273" i="18" s="1"/>
  <c r="DP273" i="18" s="1"/>
  <c r="DO273" i="18" s="1"/>
  <c r="DN273" i="18" s="1"/>
  <c r="DM273" i="18" s="1"/>
  <c r="DL273" i="18" s="1"/>
  <c r="DZ183" i="18" l="1"/>
  <c r="EB183" i="18" s="1"/>
  <c r="EA183" i="18" s="1"/>
  <c r="DY184" i="18"/>
  <c r="Q32" i="18"/>
  <c r="R33" i="18" s="1"/>
  <c r="S34" i="18" s="1"/>
  <c r="T35" i="18" s="1"/>
  <c r="U36" i="18" s="1"/>
  <c r="V37" i="18" s="1"/>
  <c r="W38" i="18" s="1"/>
  <c r="X39" i="18" s="1"/>
  <c r="Y40" i="18" s="1"/>
  <c r="Z41" i="18" s="1"/>
  <c r="AA42" i="18" s="1"/>
  <c r="AB43" i="18" s="1"/>
  <c r="AC44" i="18" s="1"/>
  <c r="AD45" i="18" s="1"/>
  <c r="AE46" i="18" s="1"/>
  <c r="AF47" i="18" s="1"/>
  <c r="AG48" i="18" s="1"/>
  <c r="AH49" i="18" s="1"/>
  <c r="AI50" i="18" s="1"/>
  <c r="AJ51" i="18" s="1"/>
  <c r="AK52" i="18" s="1"/>
  <c r="AL53" i="18" s="1"/>
  <c r="AM54" i="18" s="1"/>
  <c r="AN55" i="18" s="1"/>
  <c r="AO56" i="18" s="1"/>
  <c r="AP57" i="18" s="1"/>
  <c r="AQ58" i="18" s="1"/>
  <c r="AR59" i="18" s="1"/>
  <c r="AS60" i="18" s="1"/>
  <c r="AT61" i="18" s="1"/>
  <c r="AU62" i="18" s="1"/>
  <c r="AV63" i="18" s="1"/>
  <c r="AW64" i="18" s="1"/>
  <c r="AX65" i="18" s="1"/>
  <c r="AY66" i="18" s="1"/>
  <c r="AZ67" i="18" s="1"/>
  <c r="BA68" i="18" s="1"/>
  <c r="BB69" i="18" s="1"/>
  <c r="BC70" i="18" s="1"/>
  <c r="BD71" i="18" s="1"/>
  <c r="BE72" i="18" s="1"/>
  <c r="BF73" i="18" s="1"/>
  <c r="BG74" i="18" s="1"/>
  <c r="BH75" i="18" s="1"/>
  <c r="BI76" i="18" s="1"/>
  <c r="BJ77" i="18" s="1"/>
  <c r="BK78" i="18" s="1"/>
  <c r="BL79" i="18" s="1"/>
  <c r="BM80" i="18" s="1"/>
  <c r="BN81" i="18" s="1"/>
  <c r="BO82" i="18" s="1"/>
  <c r="BP83" i="18" s="1"/>
  <c r="BQ84" i="18" s="1"/>
  <c r="BR85" i="18" s="1"/>
  <c r="BS86" i="18" s="1"/>
  <c r="BT87" i="18" s="1"/>
  <c r="BU88" i="18" s="1"/>
  <c r="BV89" i="18" s="1"/>
  <c r="BW90" i="18" s="1"/>
  <c r="BX91" i="18" s="1"/>
  <c r="BY92" i="18" s="1"/>
  <c r="BZ93" i="18" s="1"/>
  <c r="CA94" i="18" s="1"/>
  <c r="CB95" i="18" s="1"/>
  <c r="CC96" i="18" s="1"/>
  <c r="CD97" i="18" s="1"/>
  <c r="CE98" i="18" s="1"/>
  <c r="CF99" i="18" s="1"/>
  <c r="CG100" i="18" s="1"/>
  <c r="CH101" i="18" s="1"/>
  <c r="CI102" i="18" s="1"/>
  <c r="CJ103" i="18" s="1"/>
  <c r="CK104" i="18" s="1"/>
  <c r="CL105" i="18" s="1"/>
  <c r="CM106" i="18" s="1"/>
  <c r="CN107" i="18" s="1"/>
  <c r="CO108" i="18" s="1"/>
  <c r="CP109" i="18" s="1"/>
  <c r="CQ110" i="18" s="1"/>
  <c r="CR111" i="18" s="1"/>
  <c r="CS112" i="18" s="1"/>
  <c r="CT113" i="18" s="1"/>
  <c r="CU114" i="18" s="1"/>
  <c r="CV115" i="18" s="1"/>
  <c r="CW116" i="18" s="1"/>
  <c r="CX117" i="18" s="1"/>
  <c r="CY118" i="18" s="1"/>
  <c r="CZ119" i="18" s="1"/>
  <c r="DA120" i="18" s="1"/>
  <c r="DB121" i="18" s="1"/>
  <c r="DC122" i="18" s="1"/>
  <c r="DD123" i="18" s="1"/>
  <c r="DE124" i="18" s="1"/>
  <c r="DF125" i="18" s="1"/>
  <c r="DG126" i="18" s="1"/>
  <c r="DH127" i="18" s="1"/>
  <c r="DI128" i="18" s="1"/>
  <c r="DJ129" i="18" s="1"/>
  <c r="DK130" i="18" s="1"/>
  <c r="DL131" i="18" s="1"/>
  <c r="DM132" i="18" s="1"/>
  <c r="DN133" i="18" s="1"/>
  <c r="DO134" i="18" s="1"/>
  <c r="DP135" i="18" s="1"/>
  <c r="DQ136" i="18" s="1"/>
  <c r="DR137" i="18" s="1"/>
  <c r="DS138" i="18" s="1"/>
  <c r="DT139" i="18" s="1"/>
  <c r="DU140" i="18" s="1"/>
  <c r="DV141" i="18" s="1"/>
  <c r="DW142" i="18" s="1"/>
  <c r="DX143" i="18" s="1"/>
  <c r="DX272" i="18" s="1"/>
  <c r="DW272" i="18" s="1"/>
  <c r="DV272" i="18" s="1"/>
  <c r="DU272" i="18" s="1"/>
  <c r="DT272" i="18" s="1"/>
  <c r="DS272" i="18" s="1"/>
  <c r="DR272" i="18" s="1"/>
  <c r="DQ272" i="18" s="1"/>
  <c r="DP272" i="18" s="1"/>
  <c r="DO272" i="18" s="1"/>
  <c r="DN272" i="18" s="1"/>
  <c r="DM272" i="18" s="1"/>
  <c r="DL272" i="18" s="1"/>
  <c r="DK272" i="18" s="1"/>
  <c r="Q31" i="18"/>
  <c r="DZ184" i="18" l="1"/>
  <c r="EB184" i="18" s="1"/>
  <c r="EA184" i="18" s="1"/>
  <c r="DY185" i="18"/>
  <c r="R31" i="18"/>
  <c r="R32" i="18"/>
  <c r="S33" i="18" s="1"/>
  <c r="T34" i="18" s="1"/>
  <c r="U35" i="18" s="1"/>
  <c r="V36" i="18" s="1"/>
  <c r="W37" i="18" s="1"/>
  <c r="X38" i="18" s="1"/>
  <c r="Y39" i="18" s="1"/>
  <c r="Z40" i="18" s="1"/>
  <c r="AA41" i="18" s="1"/>
  <c r="AB42" i="18" s="1"/>
  <c r="AC43" i="18" s="1"/>
  <c r="AD44" i="18" s="1"/>
  <c r="AE45" i="18" s="1"/>
  <c r="AF46" i="18" s="1"/>
  <c r="AG47" i="18" s="1"/>
  <c r="AH48" i="18" s="1"/>
  <c r="AI49" i="18" s="1"/>
  <c r="AJ50" i="18" s="1"/>
  <c r="AK51" i="18" s="1"/>
  <c r="AL52" i="18" s="1"/>
  <c r="AM53" i="18" s="1"/>
  <c r="AN54" i="18" s="1"/>
  <c r="AO55" i="18" s="1"/>
  <c r="AP56" i="18" s="1"/>
  <c r="AQ57" i="18" s="1"/>
  <c r="AR58" i="18" s="1"/>
  <c r="AS59" i="18" s="1"/>
  <c r="AT60" i="18" s="1"/>
  <c r="AU61" i="18" s="1"/>
  <c r="AV62" i="18" s="1"/>
  <c r="AW63" i="18" s="1"/>
  <c r="AX64" i="18" s="1"/>
  <c r="AY65" i="18" s="1"/>
  <c r="AZ66" i="18" s="1"/>
  <c r="BA67" i="18" s="1"/>
  <c r="BB68" i="18" s="1"/>
  <c r="BC69" i="18" s="1"/>
  <c r="BD70" i="18" s="1"/>
  <c r="BE71" i="18" s="1"/>
  <c r="BF72" i="18" s="1"/>
  <c r="BG73" i="18" s="1"/>
  <c r="BH74" i="18" s="1"/>
  <c r="BI75" i="18" s="1"/>
  <c r="BJ76" i="18" s="1"/>
  <c r="BK77" i="18" s="1"/>
  <c r="BL78" i="18" s="1"/>
  <c r="BM79" i="18" s="1"/>
  <c r="BN80" i="18" s="1"/>
  <c r="BO81" i="18" s="1"/>
  <c r="BP82" i="18" s="1"/>
  <c r="BQ83" i="18" s="1"/>
  <c r="BR84" i="18" s="1"/>
  <c r="BS85" i="18" s="1"/>
  <c r="BT86" i="18" s="1"/>
  <c r="BU87" i="18" s="1"/>
  <c r="BV88" i="18" s="1"/>
  <c r="BW89" i="18" s="1"/>
  <c r="BX90" i="18" s="1"/>
  <c r="BY91" i="18" s="1"/>
  <c r="BZ92" i="18" s="1"/>
  <c r="CA93" i="18" s="1"/>
  <c r="CB94" i="18" s="1"/>
  <c r="CC95" i="18" s="1"/>
  <c r="CD96" i="18" s="1"/>
  <c r="CE97" i="18" s="1"/>
  <c r="CF98" i="18" s="1"/>
  <c r="CG99" i="18" s="1"/>
  <c r="CH100" i="18" s="1"/>
  <c r="CI101" i="18" s="1"/>
  <c r="CJ102" i="18" s="1"/>
  <c r="CK103" i="18" s="1"/>
  <c r="CL104" i="18" s="1"/>
  <c r="CM105" i="18" s="1"/>
  <c r="CN106" i="18" s="1"/>
  <c r="CO107" i="18" s="1"/>
  <c r="CP108" i="18" s="1"/>
  <c r="CQ109" i="18" s="1"/>
  <c r="CR110" i="18" s="1"/>
  <c r="CS111" i="18" s="1"/>
  <c r="CT112" i="18" s="1"/>
  <c r="CU113" i="18" s="1"/>
  <c r="CV114" i="18" s="1"/>
  <c r="CW115" i="18" s="1"/>
  <c r="CX116" i="18" s="1"/>
  <c r="CY117" i="18" s="1"/>
  <c r="CZ118" i="18" s="1"/>
  <c r="DA119" i="18" s="1"/>
  <c r="DB120" i="18" s="1"/>
  <c r="DC121" i="18" s="1"/>
  <c r="DD122" i="18" s="1"/>
  <c r="DE123" i="18" s="1"/>
  <c r="DF124" i="18" s="1"/>
  <c r="DG125" i="18" s="1"/>
  <c r="DH126" i="18" s="1"/>
  <c r="DI127" i="18" s="1"/>
  <c r="DJ128" i="18" s="1"/>
  <c r="DK129" i="18" s="1"/>
  <c r="DL130" i="18" s="1"/>
  <c r="DM131" i="18" s="1"/>
  <c r="DN132" i="18" s="1"/>
  <c r="DO133" i="18" s="1"/>
  <c r="DP134" i="18" s="1"/>
  <c r="DQ135" i="18" s="1"/>
  <c r="DR136" i="18" s="1"/>
  <c r="DS137" i="18" s="1"/>
  <c r="DT138" i="18" s="1"/>
  <c r="DU139" i="18" s="1"/>
  <c r="DV140" i="18" s="1"/>
  <c r="DW141" i="18" s="1"/>
  <c r="DX142" i="18" s="1"/>
  <c r="DX271" i="18" s="1"/>
  <c r="DW271" i="18" s="1"/>
  <c r="DV271" i="18" s="1"/>
  <c r="DU271" i="18" s="1"/>
  <c r="DT271" i="18" s="1"/>
  <c r="DS271" i="18" s="1"/>
  <c r="DR271" i="18" s="1"/>
  <c r="DQ271" i="18" s="1"/>
  <c r="DP271" i="18" s="1"/>
  <c r="DO271" i="18" s="1"/>
  <c r="DN271" i="18" s="1"/>
  <c r="DM271" i="18" s="1"/>
  <c r="DL271" i="18" s="1"/>
  <c r="DK271" i="18" s="1"/>
  <c r="DJ271" i="18" s="1"/>
  <c r="DZ185" i="18" l="1"/>
  <c r="EB185" i="18"/>
  <c r="EA185" i="18" s="1"/>
  <c r="DY186" i="18"/>
  <c r="S32" i="18"/>
  <c r="T33" i="18" s="1"/>
  <c r="U34" i="18" s="1"/>
  <c r="V35" i="18" s="1"/>
  <c r="W36" i="18" s="1"/>
  <c r="X37" i="18" s="1"/>
  <c r="Y38" i="18" s="1"/>
  <c r="Z39" i="18" s="1"/>
  <c r="AA40" i="18" s="1"/>
  <c r="AB41" i="18" s="1"/>
  <c r="AC42" i="18" s="1"/>
  <c r="AD43" i="18" s="1"/>
  <c r="AE44" i="18" s="1"/>
  <c r="AF45" i="18" s="1"/>
  <c r="AG46" i="18" s="1"/>
  <c r="AH47" i="18" s="1"/>
  <c r="AI48" i="18" s="1"/>
  <c r="AJ49" i="18" s="1"/>
  <c r="AK50" i="18" s="1"/>
  <c r="AL51" i="18" s="1"/>
  <c r="AM52" i="18" s="1"/>
  <c r="AN53" i="18" s="1"/>
  <c r="AO54" i="18" s="1"/>
  <c r="AP55" i="18" s="1"/>
  <c r="AQ56" i="18" s="1"/>
  <c r="AR57" i="18" s="1"/>
  <c r="AS58" i="18" s="1"/>
  <c r="AT59" i="18" s="1"/>
  <c r="AU60" i="18" s="1"/>
  <c r="AV61" i="18" s="1"/>
  <c r="AW62" i="18" s="1"/>
  <c r="AX63" i="18" s="1"/>
  <c r="AY64" i="18" s="1"/>
  <c r="AZ65" i="18" s="1"/>
  <c r="BA66" i="18" s="1"/>
  <c r="BB67" i="18" s="1"/>
  <c r="BC68" i="18" s="1"/>
  <c r="BD69" i="18" s="1"/>
  <c r="BE70" i="18" s="1"/>
  <c r="BF71" i="18" s="1"/>
  <c r="BG72" i="18" s="1"/>
  <c r="BH73" i="18" s="1"/>
  <c r="BI74" i="18" s="1"/>
  <c r="BJ75" i="18" s="1"/>
  <c r="BK76" i="18" s="1"/>
  <c r="BL77" i="18" s="1"/>
  <c r="BM78" i="18" s="1"/>
  <c r="BN79" i="18" s="1"/>
  <c r="BO80" i="18" s="1"/>
  <c r="BP81" i="18" s="1"/>
  <c r="BQ82" i="18" s="1"/>
  <c r="BR83" i="18" s="1"/>
  <c r="BS84" i="18" s="1"/>
  <c r="BT85" i="18" s="1"/>
  <c r="BU86" i="18" s="1"/>
  <c r="BV87" i="18" s="1"/>
  <c r="BW88" i="18" s="1"/>
  <c r="BX89" i="18" s="1"/>
  <c r="BY90" i="18" s="1"/>
  <c r="BZ91" i="18" s="1"/>
  <c r="CA92" i="18" s="1"/>
  <c r="CB93" i="18" s="1"/>
  <c r="CC94" i="18" s="1"/>
  <c r="CD95" i="18" s="1"/>
  <c r="CE96" i="18" s="1"/>
  <c r="CF97" i="18" s="1"/>
  <c r="CG98" i="18" s="1"/>
  <c r="CH99" i="18" s="1"/>
  <c r="CI100" i="18" s="1"/>
  <c r="CJ101" i="18" s="1"/>
  <c r="CK102" i="18" s="1"/>
  <c r="CL103" i="18" s="1"/>
  <c r="CM104" i="18" s="1"/>
  <c r="CN105" i="18" s="1"/>
  <c r="CO106" i="18" s="1"/>
  <c r="CP107" i="18" s="1"/>
  <c r="CQ108" i="18" s="1"/>
  <c r="CR109" i="18" s="1"/>
  <c r="CS110" i="18" s="1"/>
  <c r="CT111" i="18" s="1"/>
  <c r="CU112" i="18" s="1"/>
  <c r="CV113" i="18" s="1"/>
  <c r="CW114" i="18" s="1"/>
  <c r="CX115" i="18" s="1"/>
  <c r="CY116" i="18" s="1"/>
  <c r="CZ117" i="18" s="1"/>
  <c r="DA118" i="18" s="1"/>
  <c r="DB119" i="18" s="1"/>
  <c r="DC120" i="18" s="1"/>
  <c r="DD121" i="18" s="1"/>
  <c r="DE122" i="18" s="1"/>
  <c r="DF123" i="18" s="1"/>
  <c r="DG124" i="18" s="1"/>
  <c r="DH125" i="18" s="1"/>
  <c r="DI126" i="18" s="1"/>
  <c r="DJ127" i="18" s="1"/>
  <c r="DK128" i="18" s="1"/>
  <c r="DL129" i="18" s="1"/>
  <c r="DM130" i="18" s="1"/>
  <c r="DN131" i="18" s="1"/>
  <c r="DO132" i="18" s="1"/>
  <c r="DP133" i="18" s="1"/>
  <c r="DQ134" i="18" s="1"/>
  <c r="DR135" i="18" s="1"/>
  <c r="DS136" i="18" s="1"/>
  <c r="DT137" i="18" s="1"/>
  <c r="DU138" i="18" s="1"/>
  <c r="DV139" i="18" s="1"/>
  <c r="DW140" i="18" s="1"/>
  <c r="DX141" i="18" s="1"/>
  <c r="DX270" i="18" s="1"/>
  <c r="DW270" i="18" s="1"/>
  <c r="DV270" i="18" s="1"/>
  <c r="DU270" i="18" s="1"/>
  <c r="DT270" i="18" s="1"/>
  <c r="DS270" i="18" s="1"/>
  <c r="DR270" i="18" s="1"/>
  <c r="DQ270" i="18" s="1"/>
  <c r="DP270" i="18" s="1"/>
  <c r="DO270" i="18" s="1"/>
  <c r="DN270" i="18" s="1"/>
  <c r="DM270" i="18" s="1"/>
  <c r="DL270" i="18" s="1"/>
  <c r="DK270" i="18" s="1"/>
  <c r="DJ270" i="18" s="1"/>
  <c r="DI270" i="18" s="1"/>
  <c r="S31" i="18"/>
  <c r="DZ186" i="18" l="1"/>
  <c r="EB186" i="18"/>
  <c r="EA186" i="18" s="1"/>
  <c r="DY187" i="18"/>
  <c r="T32" i="18"/>
  <c r="U33" i="18" s="1"/>
  <c r="V34" i="18" s="1"/>
  <c r="W35" i="18" s="1"/>
  <c r="X36" i="18" s="1"/>
  <c r="Y37" i="18" s="1"/>
  <c r="Z38" i="18" s="1"/>
  <c r="AA39" i="18" s="1"/>
  <c r="AB40" i="18" s="1"/>
  <c r="AC41" i="18" s="1"/>
  <c r="AD42" i="18" s="1"/>
  <c r="AE43" i="18" s="1"/>
  <c r="AF44" i="18" s="1"/>
  <c r="AG45" i="18" s="1"/>
  <c r="AH46" i="18" s="1"/>
  <c r="AI47" i="18" s="1"/>
  <c r="AJ48" i="18" s="1"/>
  <c r="AK49" i="18" s="1"/>
  <c r="AL50" i="18" s="1"/>
  <c r="AM51" i="18" s="1"/>
  <c r="AN52" i="18" s="1"/>
  <c r="AO53" i="18" s="1"/>
  <c r="AP54" i="18" s="1"/>
  <c r="AQ55" i="18" s="1"/>
  <c r="AR56" i="18" s="1"/>
  <c r="AS57" i="18" s="1"/>
  <c r="AT58" i="18" s="1"/>
  <c r="AU59" i="18" s="1"/>
  <c r="AV60" i="18" s="1"/>
  <c r="AW61" i="18" s="1"/>
  <c r="AX62" i="18" s="1"/>
  <c r="AY63" i="18" s="1"/>
  <c r="AZ64" i="18" s="1"/>
  <c r="BA65" i="18" s="1"/>
  <c r="BB66" i="18" s="1"/>
  <c r="BC67" i="18" s="1"/>
  <c r="BD68" i="18" s="1"/>
  <c r="BE69" i="18" s="1"/>
  <c r="BF70" i="18" s="1"/>
  <c r="BG71" i="18" s="1"/>
  <c r="BH72" i="18" s="1"/>
  <c r="BI73" i="18" s="1"/>
  <c r="BJ74" i="18" s="1"/>
  <c r="BK75" i="18" s="1"/>
  <c r="BL76" i="18" s="1"/>
  <c r="BM77" i="18" s="1"/>
  <c r="BN78" i="18" s="1"/>
  <c r="BO79" i="18" s="1"/>
  <c r="BP80" i="18" s="1"/>
  <c r="BQ81" i="18" s="1"/>
  <c r="BR82" i="18" s="1"/>
  <c r="BS83" i="18" s="1"/>
  <c r="BT84" i="18" s="1"/>
  <c r="BU85" i="18" s="1"/>
  <c r="BV86" i="18" s="1"/>
  <c r="BW87" i="18" s="1"/>
  <c r="BX88" i="18" s="1"/>
  <c r="BY89" i="18" s="1"/>
  <c r="BZ90" i="18" s="1"/>
  <c r="CA91" i="18" s="1"/>
  <c r="CB92" i="18" s="1"/>
  <c r="CC93" i="18" s="1"/>
  <c r="CD94" i="18" s="1"/>
  <c r="CE95" i="18" s="1"/>
  <c r="CF96" i="18" s="1"/>
  <c r="CG97" i="18" s="1"/>
  <c r="CH98" i="18" s="1"/>
  <c r="CI99" i="18" s="1"/>
  <c r="CJ100" i="18" s="1"/>
  <c r="CK101" i="18" s="1"/>
  <c r="CL102" i="18" s="1"/>
  <c r="CM103" i="18" s="1"/>
  <c r="CN104" i="18" s="1"/>
  <c r="CO105" i="18" s="1"/>
  <c r="CP106" i="18" s="1"/>
  <c r="CQ107" i="18" s="1"/>
  <c r="CR108" i="18" s="1"/>
  <c r="CS109" i="18" s="1"/>
  <c r="CT110" i="18" s="1"/>
  <c r="CU111" i="18" s="1"/>
  <c r="CV112" i="18" s="1"/>
  <c r="CW113" i="18" s="1"/>
  <c r="CX114" i="18" s="1"/>
  <c r="CY115" i="18" s="1"/>
  <c r="CZ116" i="18" s="1"/>
  <c r="DA117" i="18" s="1"/>
  <c r="DB118" i="18" s="1"/>
  <c r="DC119" i="18" s="1"/>
  <c r="DD120" i="18" s="1"/>
  <c r="DE121" i="18" s="1"/>
  <c r="DF122" i="18" s="1"/>
  <c r="DG123" i="18" s="1"/>
  <c r="DH124" i="18" s="1"/>
  <c r="DI125" i="18" s="1"/>
  <c r="DJ126" i="18" s="1"/>
  <c r="DK127" i="18" s="1"/>
  <c r="DL128" i="18" s="1"/>
  <c r="DM129" i="18" s="1"/>
  <c r="DN130" i="18" s="1"/>
  <c r="DO131" i="18" s="1"/>
  <c r="DP132" i="18" s="1"/>
  <c r="DQ133" i="18" s="1"/>
  <c r="DR134" i="18" s="1"/>
  <c r="DS135" i="18" s="1"/>
  <c r="DT136" i="18" s="1"/>
  <c r="DU137" i="18" s="1"/>
  <c r="DV138" i="18" s="1"/>
  <c r="DW139" i="18" s="1"/>
  <c r="DX140" i="18" s="1"/>
  <c r="DX269" i="18" s="1"/>
  <c r="DW269" i="18" s="1"/>
  <c r="DV269" i="18" s="1"/>
  <c r="DU269" i="18" s="1"/>
  <c r="DT269" i="18" s="1"/>
  <c r="DS269" i="18" s="1"/>
  <c r="DR269" i="18" s="1"/>
  <c r="DQ269" i="18" s="1"/>
  <c r="DP269" i="18" s="1"/>
  <c r="DO269" i="18" s="1"/>
  <c r="DN269" i="18" s="1"/>
  <c r="DM269" i="18" s="1"/>
  <c r="DL269" i="18" s="1"/>
  <c r="DK269" i="18" s="1"/>
  <c r="DJ269" i="18" s="1"/>
  <c r="DI269" i="18" s="1"/>
  <c r="DH269" i="18" s="1"/>
  <c r="T31" i="18"/>
  <c r="DZ187" i="18" l="1"/>
  <c r="EB187" i="18"/>
  <c r="EA187" i="18" s="1"/>
  <c r="DY188" i="18"/>
  <c r="U32" i="18"/>
  <c r="V33" i="18" s="1"/>
  <c r="W34" i="18" s="1"/>
  <c r="X35" i="18" s="1"/>
  <c r="Y36" i="18" s="1"/>
  <c r="Z37" i="18" s="1"/>
  <c r="AA38" i="18" s="1"/>
  <c r="AB39" i="18" s="1"/>
  <c r="AC40" i="18" s="1"/>
  <c r="AD41" i="18" s="1"/>
  <c r="AE42" i="18" s="1"/>
  <c r="AF43" i="18" s="1"/>
  <c r="AG44" i="18" s="1"/>
  <c r="AH45" i="18" s="1"/>
  <c r="AI46" i="18" s="1"/>
  <c r="AJ47" i="18" s="1"/>
  <c r="AK48" i="18" s="1"/>
  <c r="AL49" i="18" s="1"/>
  <c r="AM50" i="18" s="1"/>
  <c r="AN51" i="18" s="1"/>
  <c r="AO52" i="18" s="1"/>
  <c r="AP53" i="18" s="1"/>
  <c r="AQ54" i="18" s="1"/>
  <c r="AR55" i="18" s="1"/>
  <c r="AS56" i="18" s="1"/>
  <c r="AT57" i="18" s="1"/>
  <c r="AU58" i="18" s="1"/>
  <c r="AV59" i="18" s="1"/>
  <c r="AW60" i="18" s="1"/>
  <c r="AX61" i="18" s="1"/>
  <c r="AY62" i="18" s="1"/>
  <c r="AZ63" i="18" s="1"/>
  <c r="BA64" i="18" s="1"/>
  <c r="BB65" i="18" s="1"/>
  <c r="BC66" i="18" s="1"/>
  <c r="BD67" i="18" s="1"/>
  <c r="BE68" i="18" s="1"/>
  <c r="BF69" i="18" s="1"/>
  <c r="BG70" i="18" s="1"/>
  <c r="BH71" i="18" s="1"/>
  <c r="BI72" i="18" s="1"/>
  <c r="BJ73" i="18" s="1"/>
  <c r="BK74" i="18" s="1"/>
  <c r="BL75" i="18" s="1"/>
  <c r="BM76" i="18" s="1"/>
  <c r="BN77" i="18" s="1"/>
  <c r="BO78" i="18" s="1"/>
  <c r="BP79" i="18" s="1"/>
  <c r="BQ80" i="18" s="1"/>
  <c r="BR81" i="18" s="1"/>
  <c r="BS82" i="18" s="1"/>
  <c r="BT83" i="18" s="1"/>
  <c r="BU84" i="18" s="1"/>
  <c r="BV85" i="18" s="1"/>
  <c r="BW86" i="18" s="1"/>
  <c r="BX87" i="18" s="1"/>
  <c r="BY88" i="18" s="1"/>
  <c r="BZ89" i="18" s="1"/>
  <c r="CA90" i="18" s="1"/>
  <c r="CB91" i="18" s="1"/>
  <c r="CC92" i="18" s="1"/>
  <c r="CD93" i="18" s="1"/>
  <c r="CE94" i="18" s="1"/>
  <c r="CF95" i="18" s="1"/>
  <c r="CG96" i="18" s="1"/>
  <c r="CH97" i="18" s="1"/>
  <c r="CI98" i="18" s="1"/>
  <c r="CJ99" i="18" s="1"/>
  <c r="CK100" i="18" s="1"/>
  <c r="CL101" i="18" s="1"/>
  <c r="CM102" i="18" s="1"/>
  <c r="CN103" i="18" s="1"/>
  <c r="CO104" i="18" s="1"/>
  <c r="CP105" i="18" s="1"/>
  <c r="CQ106" i="18" s="1"/>
  <c r="CR107" i="18" s="1"/>
  <c r="CS108" i="18" s="1"/>
  <c r="CT109" i="18" s="1"/>
  <c r="CU110" i="18" s="1"/>
  <c r="CV111" i="18" s="1"/>
  <c r="CW112" i="18" s="1"/>
  <c r="CX113" i="18" s="1"/>
  <c r="CY114" i="18" s="1"/>
  <c r="CZ115" i="18" s="1"/>
  <c r="DA116" i="18" s="1"/>
  <c r="DB117" i="18" s="1"/>
  <c r="DC118" i="18" s="1"/>
  <c r="DD119" i="18" s="1"/>
  <c r="DE120" i="18" s="1"/>
  <c r="DF121" i="18" s="1"/>
  <c r="DG122" i="18" s="1"/>
  <c r="DH123" i="18" s="1"/>
  <c r="DI124" i="18" s="1"/>
  <c r="DJ125" i="18" s="1"/>
  <c r="DK126" i="18" s="1"/>
  <c r="DL127" i="18" s="1"/>
  <c r="DM128" i="18" s="1"/>
  <c r="DN129" i="18" s="1"/>
  <c r="DO130" i="18" s="1"/>
  <c r="DP131" i="18" s="1"/>
  <c r="DQ132" i="18" s="1"/>
  <c r="DR133" i="18" s="1"/>
  <c r="DS134" i="18" s="1"/>
  <c r="DT135" i="18" s="1"/>
  <c r="DU136" i="18" s="1"/>
  <c r="DV137" i="18" s="1"/>
  <c r="DW138" i="18" s="1"/>
  <c r="DX139" i="18" s="1"/>
  <c r="DX268" i="18" s="1"/>
  <c r="DW268" i="18" s="1"/>
  <c r="DV268" i="18" s="1"/>
  <c r="DU268" i="18" s="1"/>
  <c r="DT268" i="18" s="1"/>
  <c r="DS268" i="18" s="1"/>
  <c r="DR268" i="18" s="1"/>
  <c r="DQ268" i="18" s="1"/>
  <c r="DP268" i="18" s="1"/>
  <c r="DO268" i="18" s="1"/>
  <c r="DN268" i="18" s="1"/>
  <c r="DM268" i="18" s="1"/>
  <c r="DL268" i="18" s="1"/>
  <c r="DK268" i="18" s="1"/>
  <c r="DJ268" i="18" s="1"/>
  <c r="DI268" i="18" s="1"/>
  <c r="DH268" i="18" s="1"/>
  <c r="DG268" i="18" s="1"/>
  <c r="U31" i="18"/>
  <c r="DZ188" i="18" l="1"/>
  <c r="EB188" i="18"/>
  <c r="EA188" i="18"/>
  <c r="DY189" i="18"/>
  <c r="V32" i="18"/>
  <c r="W33" i="18" s="1"/>
  <c r="X34" i="18" s="1"/>
  <c r="Y35" i="18" s="1"/>
  <c r="Z36" i="18" s="1"/>
  <c r="AA37" i="18" s="1"/>
  <c r="AB38" i="18" s="1"/>
  <c r="AC39" i="18" s="1"/>
  <c r="AD40" i="18" s="1"/>
  <c r="AE41" i="18" s="1"/>
  <c r="AF42" i="18" s="1"/>
  <c r="AG43" i="18" s="1"/>
  <c r="AH44" i="18" s="1"/>
  <c r="AI45" i="18" s="1"/>
  <c r="AJ46" i="18" s="1"/>
  <c r="AK47" i="18" s="1"/>
  <c r="AL48" i="18" s="1"/>
  <c r="AM49" i="18" s="1"/>
  <c r="AN50" i="18" s="1"/>
  <c r="AO51" i="18" s="1"/>
  <c r="AP52" i="18" s="1"/>
  <c r="AQ53" i="18" s="1"/>
  <c r="AR54" i="18" s="1"/>
  <c r="AS55" i="18" s="1"/>
  <c r="AT56" i="18" s="1"/>
  <c r="AU57" i="18" s="1"/>
  <c r="AV58" i="18" s="1"/>
  <c r="AW59" i="18" s="1"/>
  <c r="AX60" i="18" s="1"/>
  <c r="AY61" i="18" s="1"/>
  <c r="AZ62" i="18" s="1"/>
  <c r="BA63" i="18" s="1"/>
  <c r="BB64" i="18" s="1"/>
  <c r="BC65" i="18" s="1"/>
  <c r="BD66" i="18" s="1"/>
  <c r="BE67" i="18" s="1"/>
  <c r="BF68" i="18" s="1"/>
  <c r="BG69" i="18" s="1"/>
  <c r="BH70" i="18" s="1"/>
  <c r="BI71" i="18" s="1"/>
  <c r="BJ72" i="18" s="1"/>
  <c r="BK73" i="18" s="1"/>
  <c r="BL74" i="18" s="1"/>
  <c r="BM75" i="18" s="1"/>
  <c r="BN76" i="18" s="1"/>
  <c r="BO77" i="18" s="1"/>
  <c r="BP78" i="18" s="1"/>
  <c r="BQ79" i="18" s="1"/>
  <c r="BR80" i="18" s="1"/>
  <c r="BS81" i="18" s="1"/>
  <c r="BT82" i="18" s="1"/>
  <c r="BU83" i="18" s="1"/>
  <c r="BV84" i="18" s="1"/>
  <c r="BW85" i="18" s="1"/>
  <c r="BX86" i="18" s="1"/>
  <c r="BY87" i="18" s="1"/>
  <c r="BZ88" i="18" s="1"/>
  <c r="CA89" i="18" s="1"/>
  <c r="CB90" i="18" s="1"/>
  <c r="CC91" i="18" s="1"/>
  <c r="CD92" i="18" s="1"/>
  <c r="CE93" i="18" s="1"/>
  <c r="CF94" i="18" s="1"/>
  <c r="CG95" i="18" s="1"/>
  <c r="CH96" i="18" s="1"/>
  <c r="CI97" i="18" s="1"/>
  <c r="CJ98" i="18" s="1"/>
  <c r="CK99" i="18" s="1"/>
  <c r="CL100" i="18" s="1"/>
  <c r="CM101" i="18" s="1"/>
  <c r="CN102" i="18" s="1"/>
  <c r="CO103" i="18" s="1"/>
  <c r="CP104" i="18" s="1"/>
  <c r="CQ105" i="18" s="1"/>
  <c r="CR106" i="18" s="1"/>
  <c r="CS107" i="18" s="1"/>
  <c r="CT108" i="18" s="1"/>
  <c r="CU109" i="18" s="1"/>
  <c r="CV110" i="18" s="1"/>
  <c r="CW111" i="18" s="1"/>
  <c r="CX112" i="18" s="1"/>
  <c r="CY113" i="18" s="1"/>
  <c r="CZ114" i="18" s="1"/>
  <c r="DA115" i="18" s="1"/>
  <c r="DB116" i="18" s="1"/>
  <c r="DC117" i="18" s="1"/>
  <c r="DD118" i="18" s="1"/>
  <c r="DE119" i="18" s="1"/>
  <c r="DF120" i="18" s="1"/>
  <c r="DG121" i="18" s="1"/>
  <c r="DH122" i="18" s="1"/>
  <c r="DI123" i="18" s="1"/>
  <c r="DJ124" i="18" s="1"/>
  <c r="DK125" i="18" s="1"/>
  <c r="DL126" i="18" s="1"/>
  <c r="DM127" i="18" s="1"/>
  <c r="DN128" i="18" s="1"/>
  <c r="DO129" i="18" s="1"/>
  <c r="DP130" i="18" s="1"/>
  <c r="DQ131" i="18" s="1"/>
  <c r="DR132" i="18" s="1"/>
  <c r="DS133" i="18" s="1"/>
  <c r="DT134" i="18" s="1"/>
  <c r="DU135" i="18" s="1"/>
  <c r="DV136" i="18" s="1"/>
  <c r="DW137" i="18" s="1"/>
  <c r="DX138" i="18" s="1"/>
  <c r="DX267" i="18" s="1"/>
  <c r="DW267" i="18" s="1"/>
  <c r="DV267" i="18" s="1"/>
  <c r="DU267" i="18" s="1"/>
  <c r="DT267" i="18" s="1"/>
  <c r="DS267" i="18" s="1"/>
  <c r="DR267" i="18" s="1"/>
  <c r="DQ267" i="18" s="1"/>
  <c r="DP267" i="18" s="1"/>
  <c r="DO267" i="18" s="1"/>
  <c r="DN267" i="18" s="1"/>
  <c r="DM267" i="18" s="1"/>
  <c r="DL267" i="18" s="1"/>
  <c r="DK267" i="18" s="1"/>
  <c r="DJ267" i="18" s="1"/>
  <c r="DI267" i="18" s="1"/>
  <c r="DH267" i="18" s="1"/>
  <c r="DG267" i="18" s="1"/>
  <c r="DF267" i="18" s="1"/>
  <c r="V31" i="18"/>
  <c r="DZ189" i="18" l="1"/>
  <c r="EB189" i="18"/>
  <c r="EA189" i="18"/>
  <c r="DY190" i="18"/>
  <c r="W32" i="18"/>
  <c r="X33" i="18" s="1"/>
  <c r="Y34" i="18" s="1"/>
  <c r="Z35" i="18" s="1"/>
  <c r="AA36" i="18" s="1"/>
  <c r="AB37" i="18" s="1"/>
  <c r="AC38" i="18" s="1"/>
  <c r="AD39" i="18" s="1"/>
  <c r="AE40" i="18" s="1"/>
  <c r="AF41" i="18" s="1"/>
  <c r="AG42" i="18" s="1"/>
  <c r="AH43" i="18" s="1"/>
  <c r="AI44" i="18" s="1"/>
  <c r="AJ45" i="18" s="1"/>
  <c r="AK46" i="18" s="1"/>
  <c r="AL47" i="18" s="1"/>
  <c r="AM48" i="18" s="1"/>
  <c r="AN49" i="18" s="1"/>
  <c r="AO50" i="18" s="1"/>
  <c r="AP51" i="18" s="1"/>
  <c r="AQ52" i="18" s="1"/>
  <c r="AR53" i="18" s="1"/>
  <c r="AS54" i="18" s="1"/>
  <c r="AT55" i="18" s="1"/>
  <c r="AU56" i="18" s="1"/>
  <c r="AV57" i="18" s="1"/>
  <c r="AW58" i="18" s="1"/>
  <c r="AX59" i="18" s="1"/>
  <c r="AY60" i="18" s="1"/>
  <c r="AZ61" i="18" s="1"/>
  <c r="BA62" i="18" s="1"/>
  <c r="BB63" i="18" s="1"/>
  <c r="BC64" i="18" s="1"/>
  <c r="BD65" i="18" s="1"/>
  <c r="BE66" i="18" s="1"/>
  <c r="BF67" i="18" s="1"/>
  <c r="BG68" i="18" s="1"/>
  <c r="BH69" i="18" s="1"/>
  <c r="BI70" i="18" s="1"/>
  <c r="BJ71" i="18" s="1"/>
  <c r="BK72" i="18" s="1"/>
  <c r="BL73" i="18" s="1"/>
  <c r="BM74" i="18" s="1"/>
  <c r="BN75" i="18" s="1"/>
  <c r="BO76" i="18" s="1"/>
  <c r="BP77" i="18" s="1"/>
  <c r="BQ78" i="18" s="1"/>
  <c r="BR79" i="18" s="1"/>
  <c r="BS80" i="18" s="1"/>
  <c r="BT81" i="18" s="1"/>
  <c r="BU82" i="18" s="1"/>
  <c r="BV83" i="18" s="1"/>
  <c r="BW84" i="18" s="1"/>
  <c r="BX85" i="18" s="1"/>
  <c r="BY86" i="18" s="1"/>
  <c r="BZ87" i="18" s="1"/>
  <c r="CA88" i="18" s="1"/>
  <c r="CB89" i="18" s="1"/>
  <c r="CC90" i="18" s="1"/>
  <c r="CD91" i="18" s="1"/>
  <c r="CE92" i="18" s="1"/>
  <c r="CF93" i="18" s="1"/>
  <c r="CG94" i="18" s="1"/>
  <c r="CH95" i="18" s="1"/>
  <c r="CI96" i="18" s="1"/>
  <c r="CJ97" i="18" s="1"/>
  <c r="CK98" i="18" s="1"/>
  <c r="CL99" i="18" s="1"/>
  <c r="CM100" i="18" s="1"/>
  <c r="CN101" i="18" s="1"/>
  <c r="CO102" i="18" s="1"/>
  <c r="CP103" i="18" s="1"/>
  <c r="CQ104" i="18" s="1"/>
  <c r="CR105" i="18" s="1"/>
  <c r="CS106" i="18" s="1"/>
  <c r="CT107" i="18" s="1"/>
  <c r="CU108" i="18" s="1"/>
  <c r="CV109" i="18" s="1"/>
  <c r="CW110" i="18" s="1"/>
  <c r="CX111" i="18" s="1"/>
  <c r="CY112" i="18" s="1"/>
  <c r="CZ113" i="18" s="1"/>
  <c r="DA114" i="18" s="1"/>
  <c r="DB115" i="18" s="1"/>
  <c r="DC116" i="18" s="1"/>
  <c r="DD117" i="18" s="1"/>
  <c r="DE118" i="18" s="1"/>
  <c r="DF119" i="18" s="1"/>
  <c r="DG120" i="18" s="1"/>
  <c r="DH121" i="18" s="1"/>
  <c r="DI122" i="18" s="1"/>
  <c r="DJ123" i="18" s="1"/>
  <c r="DK124" i="18" s="1"/>
  <c r="DL125" i="18" s="1"/>
  <c r="DM126" i="18" s="1"/>
  <c r="DN127" i="18" s="1"/>
  <c r="DO128" i="18" s="1"/>
  <c r="DP129" i="18" s="1"/>
  <c r="DQ130" i="18" s="1"/>
  <c r="DR131" i="18" s="1"/>
  <c r="DS132" i="18" s="1"/>
  <c r="DT133" i="18" s="1"/>
  <c r="DU134" i="18" s="1"/>
  <c r="DV135" i="18" s="1"/>
  <c r="DW136" i="18" s="1"/>
  <c r="DX137" i="18" s="1"/>
  <c r="DX266" i="18" s="1"/>
  <c r="DW266" i="18" s="1"/>
  <c r="DV266" i="18" s="1"/>
  <c r="DU266" i="18" s="1"/>
  <c r="DT266" i="18" s="1"/>
  <c r="DS266" i="18" s="1"/>
  <c r="DR266" i="18" s="1"/>
  <c r="DQ266" i="18" s="1"/>
  <c r="DP266" i="18" s="1"/>
  <c r="DO266" i="18" s="1"/>
  <c r="DN266" i="18" s="1"/>
  <c r="DM266" i="18" s="1"/>
  <c r="DL266" i="18" s="1"/>
  <c r="DK266" i="18" s="1"/>
  <c r="DJ266" i="18" s="1"/>
  <c r="DI266" i="18" s="1"/>
  <c r="DH266" i="18" s="1"/>
  <c r="DG266" i="18" s="1"/>
  <c r="DF266" i="18" s="1"/>
  <c r="DE266" i="18" s="1"/>
  <c r="W31" i="18"/>
  <c r="DZ190" i="18" l="1"/>
  <c r="EB190" i="18"/>
  <c r="EA190" i="18"/>
  <c r="DY191" i="18"/>
  <c r="X31" i="18"/>
  <c r="X32" i="18"/>
  <c r="Y33" i="18" s="1"/>
  <c r="Z34" i="18" s="1"/>
  <c r="AA35" i="18" s="1"/>
  <c r="AB36" i="18" s="1"/>
  <c r="AC37" i="18" s="1"/>
  <c r="AD38" i="18" s="1"/>
  <c r="AE39" i="18" s="1"/>
  <c r="AF40" i="18" s="1"/>
  <c r="AG41" i="18" s="1"/>
  <c r="AH42" i="18" s="1"/>
  <c r="AI43" i="18" s="1"/>
  <c r="AJ44" i="18" s="1"/>
  <c r="AK45" i="18" s="1"/>
  <c r="AL46" i="18" s="1"/>
  <c r="AM47" i="18" s="1"/>
  <c r="AN48" i="18" s="1"/>
  <c r="AO49" i="18" s="1"/>
  <c r="AP50" i="18" s="1"/>
  <c r="AQ51" i="18" s="1"/>
  <c r="AR52" i="18" s="1"/>
  <c r="AS53" i="18" s="1"/>
  <c r="AT54" i="18" s="1"/>
  <c r="AU55" i="18" s="1"/>
  <c r="AV56" i="18" s="1"/>
  <c r="AW57" i="18" s="1"/>
  <c r="AX58" i="18" s="1"/>
  <c r="AY59" i="18" s="1"/>
  <c r="AZ60" i="18" s="1"/>
  <c r="BA61" i="18" s="1"/>
  <c r="BB62" i="18" s="1"/>
  <c r="BC63" i="18" s="1"/>
  <c r="BD64" i="18" s="1"/>
  <c r="BE65" i="18" s="1"/>
  <c r="BF66" i="18" s="1"/>
  <c r="BG67" i="18" s="1"/>
  <c r="BH68" i="18" s="1"/>
  <c r="BI69" i="18" s="1"/>
  <c r="BJ70" i="18" s="1"/>
  <c r="BK71" i="18" s="1"/>
  <c r="BL72" i="18" s="1"/>
  <c r="BM73" i="18" s="1"/>
  <c r="BN74" i="18" s="1"/>
  <c r="BO75" i="18" s="1"/>
  <c r="BP76" i="18" s="1"/>
  <c r="BQ77" i="18" s="1"/>
  <c r="BR78" i="18" s="1"/>
  <c r="BS79" i="18" s="1"/>
  <c r="BT80" i="18" s="1"/>
  <c r="BU81" i="18" s="1"/>
  <c r="BV82" i="18" s="1"/>
  <c r="BW83" i="18" s="1"/>
  <c r="BX84" i="18" s="1"/>
  <c r="BY85" i="18" s="1"/>
  <c r="BZ86" i="18" s="1"/>
  <c r="CA87" i="18" s="1"/>
  <c r="CB88" i="18" s="1"/>
  <c r="CC89" i="18" s="1"/>
  <c r="CD90" i="18" s="1"/>
  <c r="CE91" i="18" s="1"/>
  <c r="CF92" i="18" s="1"/>
  <c r="CG93" i="18" s="1"/>
  <c r="CH94" i="18" s="1"/>
  <c r="CI95" i="18" s="1"/>
  <c r="CJ96" i="18" s="1"/>
  <c r="CK97" i="18" s="1"/>
  <c r="CL98" i="18" s="1"/>
  <c r="CM99" i="18" s="1"/>
  <c r="CN100" i="18" s="1"/>
  <c r="CO101" i="18" s="1"/>
  <c r="CP102" i="18" s="1"/>
  <c r="CQ103" i="18" s="1"/>
  <c r="CR104" i="18" s="1"/>
  <c r="CS105" i="18" s="1"/>
  <c r="CT106" i="18" s="1"/>
  <c r="CU107" i="18" s="1"/>
  <c r="CV108" i="18" s="1"/>
  <c r="CW109" i="18" s="1"/>
  <c r="CX110" i="18" s="1"/>
  <c r="CY111" i="18" s="1"/>
  <c r="CZ112" i="18" s="1"/>
  <c r="DA113" i="18" s="1"/>
  <c r="DB114" i="18" s="1"/>
  <c r="DC115" i="18" s="1"/>
  <c r="DD116" i="18" s="1"/>
  <c r="DE117" i="18" s="1"/>
  <c r="DF118" i="18" s="1"/>
  <c r="DG119" i="18" s="1"/>
  <c r="DH120" i="18" s="1"/>
  <c r="DI121" i="18" s="1"/>
  <c r="DJ122" i="18" s="1"/>
  <c r="DK123" i="18" s="1"/>
  <c r="DL124" i="18" s="1"/>
  <c r="DM125" i="18" s="1"/>
  <c r="DN126" i="18" s="1"/>
  <c r="DO127" i="18" s="1"/>
  <c r="DP128" i="18" s="1"/>
  <c r="DQ129" i="18" s="1"/>
  <c r="DR130" i="18" s="1"/>
  <c r="DS131" i="18" s="1"/>
  <c r="DT132" i="18" s="1"/>
  <c r="DU133" i="18" s="1"/>
  <c r="DV134" i="18" s="1"/>
  <c r="DW135" i="18" s="1"/>
  <c r="DX136" i="18" s="1"/>
  <c r="DX265" i="18" s="1"/>
  <c r="DW265" i="18" s="1"/>
  <c r="DV265" i="18" s="1"/>
  <c r="DU265" i="18" s="1"/>
  <c r="DT265" i="18" s="1"/>
  <c r="DS265" i="18" s="1"/>
  <c r="DR265" i="18" s="1"/>
  <c r="DQ265" i="18" s="1"/>
  <c r="DP265" i="18" s="1"/>
  <c r="DO265" i="18" s="1"/>
  <c r="DN265" i="18" s="1"/>
  <c r="DM265" i="18" s="1"/>
  <c r="DL265" i="18" s="1"/>
  <c r="DK265" i="18" s="1"/>
  <c r="DJ265" i="18" s="1"/>
  <c r="DI265" i="18" s="1"/>
  <c r="DH265" i="18" s="1"/>
  <c r="DG265" i="18" s="1"/>
  <c r="DF265" i="18" s="1"/>
  <c r="DE265" i="18" s="1"/>
  <c r="DD265" i="18" s="1"/>
  <c r="DZ191" i="18" l="1"/>
  <c r="EB191" i="18"/>
  <c r="EA191" i="18"/>
  <c r="DY192" i="18"/>
  <c r="Y31" i="18"/>
  <c r="Y32" i="18"/>
  <c r="Z33" i="18" s="1"/>
  <c r="AA34" i="18" s="1"/>
  <c r="AB35" i="18" s="1"/>
  <c r="AC36" i="18" s="1"/>
  <c r="AD37" i="18" s="1"/>
  <c r="AE38" i="18" s="1"/>
  <c r="AF39" i="18" s="1"/>
  <c r="AG40" i="18" s="1"/>
  <c r="AH41" i="18" s="1"/>
  <c r="AI42" i="18" s="1"/>
  <c r="AJ43" i="18" s="1"/>
  <c r="AK44" i="18" s="1"/>
  <c r="AL45" i="18" s="1"/>
  <c r="AM46" i="18" s="1"/>
  <c r="AN47" i="18" s="1"/>
  <c r="AO48" i="18" s="1"/>
  <c r="AP49" i="18" s="1"/>
  <c r="AQ50" i="18" s="1"/>
  <c r="AR51" i="18" s="1"/>
  <c r="AS52" i="18" s="1"/>
  <c r="AT53" i="18" s="1"/>
  <c r="AU54" i="18" s="1"/>
  <c r="AV55" i="18" s="1"/>
  <c r="AW56" i="18" s="1"/>
  <c r="AX57" i="18" s="1"/>
  <c r="AY58" i="18" s="1"/>
  <c r="AZ59" i="18" s="1"/>
  <c r="BA60" i="18" s="1"/>
  <c r="BB61" i="18" s="1"/>
  <c r="BC62" i="18" s="1"/>
  <c r="BD63" i="18" s="1"/>
  <c r="BE64" i="18" s="1"/>
  <c r="BF65" i="18" s="1"/>
  <c r="BG66" i="18" s="1"/>
  <c r="BH67" i="18" s="1"/>
  <c r="BI68" i="18" s="1"/>
  <c r="BJ69" i="18" s="1"/>
  <c r="BK70" i="18" s="1"/>
  <c r="BL71" i="18" s="1"/>
  <c r="BM72" i="18" s="1"/>
  <c r="BN73" i="18" s="1"/>
  <c r="BO74" i="18" s="1"/>
  <c r="BP75" i="18" s="1"/>
  <c r="BQ76" i="18" s="1"/>
  <c r="BR77" i="18" s="1"/>
  <c r="BS78" i="18" s="1"/>
  <c r="BT79" i="18" s="1"/>
  <c r="BU80" i="18" s="1"/>
  <c r="BV81" i="18" s="1"/>
  <c r="BW82" i="18" s="1"/>
  <c r="BX83" i="18" s="1"/>
  <c r="BY84" i="18" s="1"/>
  <c r="BZ85" i="18" s="1"/>
  <c r="CA86" i="18" s="1"/>
  <c r="CB87" i="18" s="1"/>
  <c r="CC88" i="18" s="1"/>
  <c r="CD89" i="18" s="1"/>
  <c r="CE90" i="18" s="1"/>
  <c r="CF91" i="18" s="1"/>
  <c r="CG92" i="18" s="1"/>
  <c r="CH93" i="18" s="1"/>
  <c r="CI94" i="18" s="1"/>
  <c r="CJ95" i="18" s="1"/>
  <c r="CK96" i="18" s="1"/>
  <c r="CL97" i="18" s="1"/>
  <c r="CM98" i="18" s="1"/>
  <c r="CN99" i="18" s="1"/>
  <c r="CO100" i="18" s="1"/>
  <c r="CP101" i="18" s="1"/>
  <c r="CQ102" i="18" s="1"/>
  <c r="CR103" i="18" s="1"/>
  <c r="CS104" i="18" s="1"/>
  <c r="CT105" i="18" s="1"/>
  <c r="CU106" i="18" s="1"/>
  <c r="CV107" i="18" s="1"/>
  <c r="CW108" i="18" s="1"/>
  <c r="CX109" i="18" s="1"/>
  <c r="CY110" i="18" s="1"/>
  <c r="CZ111" i="18" s="1"/>
  <c r="DA112" i="18" s="1"/>
  <c r="DB113" i="18" s="1"/>
  <c r="DC114" i="18" s="1"/>
  <c r="DD115" i="18" s="1"/>
  <c r="DE116" i="18" s="1"/>
  <c r="DF117" i="18" s="1"/>
  <c r="DG118" i="18" s="1"/>
  <c r="DH119" i="18" s="1"/>
  <c r="DI120" i="18" s="1"/>
  <c r="DJ121" i="18" s="1"/>
  <c r="DK122" i="18" s="1"/>
  <c r="DL123" i="18" s="1"/>
  <c r="DM124" i="18" s="1"/>
  <c r="DN125" i="18" s="1"/>
  <c r="DO126" i="18" s="1"/>
  <c r="DP127" i="18" s="1"/>
  <c r="DQ128" i="18" s="1"/>
  <c r="DR129" i="18" s="1"/>
  <c r="DS130" i="18" s="1"/>
  <c r="DT131" i="18" s="1"/>
  <c r="DU132" i="18" s="1"/>
  <c r="DV133" i="18" s="1"/>
  <c r="DW134" i="18" s="1"/>
  <c r="DX135" i="18" s="1"/>
  <c r="DX264" i="18" s="1"/>
  <c r="DW264" i="18" s="1"/>
  <c r="DV264" i="18" s="1"/>
  <c r="DU264" i="18" s="1"/>
  <c r="DT264" i="18" s="1"/>
  <c r="DS264" i="18" s="1"/>
  <c r="DR264" i="18" s="1"/>
  <c r="DQ264" i="18" s="1"/>
  <c r="DP264" i="18" s="1"/>
  <c r="DO264" i="18" s="1"/>
  <c r="DN264" i="18" s="1"/>
  <c r="DM264" i="18" s="1"/>
  <c r="DL264" i="18" s="1"/>
  <c r="DK264" i="18" s="1"/>
  <c r="DJ264" i="18" s="1"/>
  <c r="DI264" i="18" s="1"/>
  <c r="DH264" i="18" s="1"/>
  <c r="DG264" i="18" s="1"/>
  <c r="DF264" i="18" s="1"/>
  <c r="DE264" i="18" s="1"/>
  <c r="DD264" i="18" s="1"/>
  <c r="DC264" i="18" s="1"/>
  <c r="DZ192" i="18" l="1"/>
  <c r="EB192" i="18"/>
  <c r="EA192" i="18"/>
  <c r="DY193" i="18"/>
  <c r="Z32" i="18"/>
  <c r="AA33" i="18" s="1"/>
  <c r="AB34" i="18" s="1"/>
  <c r="AC35" i="18" s="1"/>
  <c r="AD36" i="18" s="1"/>
  <c r="AE37" i="18" s="1"/>
  <c r="AF38" i="18" s="1"/>
  <c r="AG39" i="18" s="1"/>
  <c r="AH40" i="18" s="1"/>
  <c r="AI41" i="18" s="1"/>
  <c r="AJ42" i="18" s="1"/>
  <c r="AK43" i="18" s="1"/>
  <c r="AL44" i="18" s="1"/>
  <c r="AM45" i="18" s="1"/>
  <c r="AN46" i="18" s="1"/>
  <c r="AO47" i="18" s="1"/>
  <c r="AP48" i="18" s="1"/>
  <c r="AQ49" i="18" s="1"/>
  <c r="AR50" i="18" s="1"/>
  <c r="AS51" i="18" s="1"/>
  <c r="AT52" i="18" s="1"/>
  <c r="AU53" i="18" s="1"/>
  <c r="AV54" i="18" s="1"/>
  <c r="AW55" i="18" s="1"/>
  <c r="AX56" i="18" s="1"/>
  <c r="AY57" i="18" s="1"/>
  <c r="AZ58" i="18" s="1"/>
  <c r="BA59" i="18" s="1"/>
  <c r="BB60" i="18" s="1"/>
  <c r="BC61" i="18" s="1"/>
  <c r="BD62" i="18" s="1"/>
  <c r="BE63" i="18" s="1"/>
  <c r="BF64" i="18" s="1"/>
  <c r="BG65" i="18" s="1"/>
  <c r="BH66" i="18" s="1"/>
  <c r="BI67" i="18" s="1"/>
  <c r="BJ68" i="18" s="1"/>
  <c r="BK69" i="18" s="1"/>
  <c r="BL70" i="18" s="1"/>
  <c r="BM71" i="18" s="1"/>
  <c r="BN72" i="18" s="1"/>
  <c r="BO73" i="18" s="1"/>
  <c r="BP74" i="18" s="1"/>
  <c r="BQ75" i="18" s="1"/>
  <c r="BR76" i="18" s="1"/>
  <c r="BS77" i="18" s="1"/>
  <c r="BT78" i="18" s="1"/>
  <c r="BU79" i="18" s="1"/>
  <c r="BV80" i="18" s="1"/>
  <c r="BW81" i="18" s="1"/>
  <c r="BX82" i="18" s="1"/>
  <c r="BY83" i="18" s="1"/>
  <c r="BZ84" i="18" s="1"/>
  <c r="CA85" i="18" s="1"/>
  <c r="CB86" i="18" s="1"/>
  <c r="CC87" i="18" s="1"/>
  <c r="CD88" i="18" s="1"/>
  <c r="CE89" i="18" s="1"/>
  <c r="CF90" i="18" s="1"/>
  <c r="CG91" i="18" s="1"/>
  <c r="CH92" i="18" s="1"/>
  <c r="CI93" i="18" s="1"/>
  <c r="CJ94" i="18" s="1"/>
  <c r="CK95" i="18" s="1"/>
  <c r="CL96" i="18" s="1"/>
  <c r="CM97" i="18" s="1"/>
  <c r="CN98" i="18" s="1"/>
  <c r="CO99" i="18" s="1"/>
  <c r="CP100" i="18" s="1"/>
  <c r="CQ101" i="18" s="1"/>
  <c r="CR102" i="18" s="1"/>
  <c r="CS103" i="18" s="1"/>
  <c r="CT104" i="18" s="1"/>
  <c r="CU105" i="18" s="1"/>
  <c r="CV106" i="18" s="1"/>
  <c r="CW107" i="18" s="1"/>
  <c r="CX108" i="18" s="1"/>
  <c r="CY109" i="18" s="1"/>
  <c r="CZ110" i="18" s="1"/>
  <c r="DA111" i="18" s="1"/>
  <c r="DB112" i="18" s="1"/>
  <c r="DC113" i="18" s="1"/>
  <c r="DD114" i="18" s="1"/>
  <c r="DE115" i="18" s="1"/>
  <c r="DF116" i="18" s="1"/>
  <c r="DG117" i="18" s="1"/>
  <c r="DH118" i="18" s="1"/>
  <c r="DI119" i="18" s="1"/>
  <c r="DJ120" i="18" s="1"/>
  <c r="DK121" i="18" s="1"/>
  <c r="DL122" i="18" s="1"/>
  <c r="DM123" i="18" s="1"/>
  <c r="DN124" i="18" s="1"/>
  <c r="DO125" i="18" s="1"/>
  <c r="DP126" i="18" s="1"/>
  <c r="DQ127" i="18" s="1"/>
  <c r="DR128" i="18" s="1"/>
  <c r="DS129" i="18" s="1"/>
  <c r="DT130" i="18" s="1"/>
  <c r="DU131" i="18" s="1"/>
  <c r="DV132" i="18" s="1"/>
  <c r="DW133" i="18" s="1"/>
  <c r="DX134" i="18" s="1"/>
  <c r="DX263" i="18" s="1"/>
  <c r="DW263" i="18" s="1"/>
  <c r="DV263" i="18" s="1"/>
  <c r="DU263" i="18" s="1"/>
  <c r="DT263" i="18" s="1"/>
  <c r="DS263" i="18" s="1"/>
  <c r="DR263" i="18" s="1"/>
  <c r="DQ263" i="18" s="1"/>
  <c r="DP263" i="18" s="1"/>
  <c r="DO263" i="18" s="1"/>
  <c r="DN263" i="18" s="1"/>
  <c r="DM263" i="18" s="1"/>
  <c r="DL263" i="18" s="1"/>
  <c r="DK263" i="18" s="1"/>
  <c r="DJ263" i="18" s="1"/>
  <c r="DI263" i="18" s="1"/>
  <c r="DH263" i="18" s="1"/>
  <c r="DG263" i="18" s="1"/>
  <c r="DF263" i="18" s="1"/>
  <c r="DE263" i="18" s="1"/>
  <c r="DD263" i="18" s="1"/>
  <c r="DC263" i="18" s="1"/>
  <c r="DB263" i="18" s="1"/>
  <c r="Z31" i="18"/>
  <c r="DZ193" i="18" l="1"/>
  <c r="EB193" i="18"/>
  <c r="EA193" i="18"/>
  <c r="DY194" i="18"/>
  <c r="AA31" i="18"/>
  <c r="AA32" i="18"/>
  <c r="AB33" i="18" s="1"/>
  <c r="AC34" i="18" s="1"/>
  <c r="AD35" i="18" s="1"/>
  <c r="AE36" i="18" s="1"/>
  <c r="AF37" i="18" s="1"/>
  <c r="AG38" i="18" s="1"/>
  <c r="AH39" i="18" s="1"/>
  <c r="AI40" i="18" s="1"/>
  <c r="AJ41" i="18" s="1"/>
  <c r="AK42" i="18" s="1"/>
  <c r="AL43" i="18" s="1"/>
  <c r="AM44" i="18" s="1"/>
  <c r="AN45" i="18" s="1"/>
  <c r="AO46" i="18" s="1"/>
  <c r="AP47" i="18" s="1"/>
  <c r="AQ48" i="18" s="1"/>
  <c r="AR49" i="18" s="1"/>
  <c r="AS50" i="18" s="1"/>
  <c r="AT51" i="18" s="1"/>
  <c r="AU52" i="18" s="1"/>
  <c r="AV53" i="18" s="1"/>
  <c r="AW54" i="18" s="1"/>
  <c r="AX55" i="18" s="1"/>
  <c r="AY56" i="18" s="1"/>
  <c r="AZ57" i="18" s="1"/>
  <c r="BA58" i="18" s="1"/>
  <c r="BB59" i="18" s="1"/>
  <c r="BC60" i="18" s="1"/>
  <c r="BD61" i="18" s="1"/>
  <c r="BE62" i="18" s="1"/>
  <c r="BF63" i="18" s="1"/>
  <c r="BG64" i="18" s="1"/>
  <c r="BH65" i="18" s="1"/>
  <c r="BI66" i="18" s="1"/>
  <c r="BJ67" i="18" s="1"/>
  <c r="BK68" i="18" s="1"/>
  <c r="BL69" i="18" s="1"/>
  <c r="BM70" i="18" s="1"/>
  <c r="BN71" i="18" s="1"/>
  <c r="BO72" i="18" s="1"/>
  <c r="BP73" i="18" s="1"/>
  <c r="BQ74" i="18" s="1"/>
  <c r="BR75" i="18" s="1"/>
  <c r="BS76" i="18" s="1"/>
  <c r="BT77" i="18" s="1"/>
  <c r="BU78" i="18" s="1"/>
  <c r="BV79" i="18" s="1"/>
  <c r="BW80" i="18" s="1"/>
  <c r="BX81" i="18" s="1"/>
  <c r="BY82" i="18" s="1"/>
  <c r="BZ83" i="18" s="1"/>
  <c r="CA84" i="18" s="1"/>
  <c r="CB85" i="18" s="1"/>
  <c r="CC86" i="18" s="1"/>
  <c r="CD87" i="18" s="1"/>
  <c r="CE88" i="18" s="1"/>
  <c r="CF89" i="18" s="1"/>
  <c r="CG90" i="18" s="1"/>
  <c r="CH91" i="18" s="1"/>
  <c r="CI92" i="18" s="1"/>
  <c r="CJ93" i="18" s="1"/>
  <c r="CK94" i="18" s="1"/>
  <c r="CL95" i="18" s="1"/>
  <c r="CM96" i="18" s="1"/>
  <c r="CN97" i="18" s="1"/>
  <c r="CO98" i="18" s="1"/>
  <c r="CP99" i="18" s="1"/>
  <c r="CQ100" i="18" s="1"/>
  <c r="CR101" i="18" s="1"/>
  <c r="CS102" i="18" s="1"/>
  <c r="CT103" i="18" s="1"/>
  <c r="CU104" i="18" s="1"/>
  <c r="CV105" i="18" s="1"/>
  <c r="CW106" i="18" s="1"/>
  <c r="CX107" i="18" s="1"/>
  <c r="CY108" i="18" s="1"/>
  <c r="CZ109" i="18" s="1"/>
  <c r="DA110" i="18" s="1"/>
  <c r="DB111" i="18" s="1"/>
  <c r="DC112" i="18" s="1"/>
  <c r="DD113" i="18" s="1"/>
  <c r="DE114" i="18" s="1"/>
  <c r="DF115" i="18" s="1"/>
  <c r="DG116" i="18" s="1"/>
  <c r="DH117" i="18" s="1"/>
  <c r="DI118" i="18" s="1"/>
  <c r="DJ119" i="18" s="1"/>
  <c r="DK120" i="18" s="1"/>
  <c r="DL121" i="18" s="1"/>
  <c r="DM122" i="18" s="1"/>
  <c r="DN123" i="18" s="1"/>
  <c r="DO124" i="18" s="1"/>
  <c r="DP125" i="18" s="1"/>
  <c r="DQ126" i="18" s="1"/>
  <c r="DR127" i="18" s="1"/>
  <c r="DS128" i="18" s="1"/>
  <c r="DT129" i="18" s="1"/>
  <c r="DU130" i="18" s="1"/>
  <c r="DV131" i="18" s="1"/>
  <c r="DW132" i="18" s="1"/>
  <c r="DX133" i="18" s="1"/>
  <c r="DX262" i="18" s="1"/>
  <c r="DW262" i="18" s="1"/>
  <c r="DV262" i="18" s="1"/>
  <c r="DU262" i="18" s="1"/>
  <c r="DT262" i="18" s="1"/>
  <c r="DS262" i="18" s="1"/>
  <c r="DR262" i="18" s="1"/>
  <c r="DQ262" i="18" s="1"/>
  <c r="DP262" i="18" s="1"/>
  <c r="DO262" i="18" s="1"/>
  <c r="DN262" i="18" s="1"/>
  <c r="DM262" i="18" s="1"/>
  <c r="DL262" i="18" s="1"/>
  <c r="DK262" i="18" s="1"/>
  <c r="DJ262" i="18" s="1"/>
  <c r="DI262" i="18" s="1"/>
  <c r="DH262" i="18" s="1"/>
  <c r="DG262" i="18" s="1"/>
  <c r="DF262" i="18" s="1"/>
  <c r="DE262" i="18" s="1"/>
  <c r="DD262" i="18" s="1"/>
  <c r="DC262" i="18" s="1"/>
  <c r="DB262" i="18" s="1"/>
  <c r="DA262" i="18" s="1"/>
  <c r="DZ194" i="18" l="1"/>
  <c r="EB194" i="18"/>
  <c r="EA194" i="18"/>
  <c r="DY195" i="18"/>
  <c r="AB32" i="18"/>
  <c r="AC33" i="18" s="1"/>
  <c r="AD34" i="18" s="1"/>
  <c r="AE35" i="18" s="1"/>
  <c r="AF36" i="18" s="1"/>
  <c r="AG37" i="18" s="1"/>
  <c r="AH38" i="18" s="1"/>
  <c r="AI39" i="18" s="1"/>
  <c r="AJ40" i="18" s="1"/>
  <c r="AK41" i="18" s="1"/>
  <c r="AL42" i="18" s="1"/>
  <c r="AM43" i="18" s="1"/>
  <c r="AN44" i="18" s="1"/>
  <c r="AO45" i="18" s="1"/>
  <c r="AP46" i="18" s="1"/>
  <c r="AQ47" i="18" s="1"/>
  <c r="AR48" i="18" s="1"/>
  <c r="AS49" i="18" s="1"/>
  <c r="AT50" i="18" s="1"/>
  <c r="AU51" i="18" s="1"/>
  <c r="AV52" i="18" s="1"/>
  <c r="AW53" i="18" s="1"/>
  <c r="AX54" i="18" s="1"/>
  <c r="AY55" i="18" s="1"/>
  <c r="AZ56" i="18" s="1"/>
  <c r="BA57" i="18" s="1"/>
  <c r="BB58" i="18" s="1"/>
  <c r="BC59" i="18" s="1"/>
  <c r="BD60" i="18" s="1"/>
  <c r="BE61" i="18" s="1"/>
  <c r="BF62" i="18" s="1"/>
  <c r="BG63" i="18" s="1"/>
  <c r="BH64" i="18" s="1"/>
  <c r="BI65" i="18" s="1"/>
  <c r="BJ66" i="18" s="1"/>
  <c r="BK67" i="18" s="1"/>
  <c r="BL68" i="18" s="1"/>
  <c r="BM69" i="18" s="1"/>
  <c r="BN70" i="18" s="1"/>
  <c r="BO71" i="18" s="1"/>
  <c r="BP72" i="18" s="1"/>
  <c r="BQ73" i="18" s="1"/>
  <c r="BR74" i="18" s="1"/>
  <c r="BS75" i="18" s="1"/>
  <c r="BT76" i="18" s="1"/>
  <c r="BU77" i="18" s="1"/>
  <c r="BV78" i="18" s="1"/>
  <c r="BW79" i="18" s="1"/>
  <c r="BX80" i="18" s="1"/>
  <c r="BY81" i="18" s="1"/>
  <c r="BZ82" i="18" s="1"/>
  <c r="CA83" i="18" s="1"/>
  <c r="CB84" i="18" s="1"/>
  <c r="CC85" i="18" s="1"/>
  <c r="CD86" i="18" s="1"/>
  <c r="CE87" i="18" s="1"/>
  <c r="CF88" i="18" s="1"/>
  <c r="CG89" i="18" s="1"/>
  <c r="CH90" i="18" s="1"/>
  <c r="CI91" i="18" s="1"/>
  <c r="CJ92" i="18" s="1"/>
  <c r="CK93" i="18" s="1"/>
  <c r="CL94" i="18" s="1"/>
  <c r="CM95" i="18" s="1"/>
  <c r="CN96" i="18" s="1"/>
  <c r="CO97" i="18" s="1"/>
  <c r="CP98" i="18" s="1"/>
  <c r="CQ99" i="18" s="1"/>
  <c r="CR100" i="18" s="1"/>
  <c r="CS101" i="18" s="1"/>
  <c r="CT102" i="18" s="1"/>
  <c r="CU103" i="18" s="1"/>
  <c r="CV104" i="18" s="1"/>
  <c r="CW105" i="18" s="1"/>
  <c r="CX106" i="18" s="1"/>
  <c r="CY107" i="18" s="1"/>
  <c r="CZ108" i="18" s="1"/>
  <c r="DA109" i="18" s="1"/>
  <c r="DB110" i="18" s="1"/>
  <c r="DC111" i="18" s="1"/>
  <c r="DD112" i="18" s="1"/>
  <c r="DE113" i="18" s="1"/>
  <c r="DF114" i="18" s="1"/>
  <c r="DG115" i="18" s="1"/>
  <c r="DH116" i="18" s="1"/>
  <c r="DI117" i="18" s="1"/>
  <c r="DJ118" i="18" s="1"/>
  <c r="DK119" i="18" s="1"/>
  <c r="DL120" i="18" s="1"/>
  <c r="DM121" i="18" s="1"/>
  <c r="DN122" i="18" s="1"/>
  <c r="DO123" i="18" s="1"/>
  <c r="DP124" i="18" s="1"/>
  <c r="DQ125" i="18" s="1"/>
  <c r="DR126" i="18" s="1"/>
  <c r="DS127" i="18" s="1"/>
  <c r="DT128" i="18" s="1"/>
  <c r="DU129" i="18" s="1"/>
  <c r="DV130" i="18" s="1"/>
  <c r="DW131" i="18" s="1"/>
  <c r="DX132" i="18" s="1"/>
  <c r="DX261" i="18" s="1"/>
  <c r="DW261" i="18" s="1"/>
  <c r="DV261" i="18" s="1"/>
  <c r="DU261" i="18" s="1"/>
  <c r="DT261" i="18" s="1"/>
  <c r="DS261" i="18" s="1"/>
  <c r="DR261" i="18" s="1"/>
  <c r="DQ261" i="18" s="1"/>
  <c r="DP261" i="18" s="1"/>
  <c r="DO261" i="18" s="1"/>
  <c r="DN261" i="18" s="1"/>
  <c r="DM261" i="18" s="1"/>
  <c r="DL261" i="18" s="1"/>
  <c r="DK261" i="18" s="1"/>
  <c r="DJ261" i="18" s="1"/>
  <c r="DI261" i="18" s="1"/>
  <c r="DH261" i="18" s="1"/>
  <c r="DG261" i="18" s="1"/>
  <c r="DF261" i="18" s="1"/>
  <c r="DE261" i="18" s="1"/>
  <c r="DD261" i="18" s="1"/>
  <c r="DC261" i="18" s="1"/>
  <c r="DB261" i="18" s="1"/>
  <c r="DA261" i="18" s="1"/>
  <c r="CZ261" i="18" s="1"/>
  <c r="AB31" i="18"/>
  <c r="DZ195" i="18" l="1"/>
  <c r="EB195" i="18" s="1"/>
  <c r="EA195" i="18" s="1"/>
  <c r="DY196" i="18"/>
  <c r="AC32" i="18"/>
  <c r="AD33" i="18" s="1"/>
  <c r="AE34" i="18" s="1"/>
  <c r="AF35" i="18" s="1"/>
  <c r="AG36" i="18" s="1"/>
  <c r="AH37" i="18" s="1"/>
  <c r="AI38" i="18" s="1"/>
  <c r="AJ39" i="18" s="1"/>
  <c r="AK40" i="18" s="1"/>
  <c r="AL41" i="18" s="1"/>
  <c r="AM42" i="18" s="1"/>
  <c r="AN43" i="18" s="1"/>
  <c r="AO44" i="18" s="1"/>
  <c r="AP45" i="18" s="1"/>
  <c r="AQ46" i="18" s="1"/>
  <c r="AR47" i="18" s="1"/>
  <c r="AS48" i="18" s="1"/>
  <c r="AT49" i="18" s="1"/>
  <c r="AU50" i="18" s="1"/>
  <c r="AV51" i="18" s="1"/>
  <c r="AW52" i="18" s="1"/>
  <c r="AX53" i="18" s="1"/>
  <c r="AY54" i="18" s="1"/>
  <c r="AZ55" i="18" s="1"/>
  <c r="BA56" i="18" s="1"/>
  <c r="BB57" i="18" s="1"/>
  <c r="BC58" i="18" s="1"/>
  <c r="BD59" i="18" s="1"/>
  <c r="BE60" i="18" s="1"/>
  <c r="BF61" i="18" s="1"/>
  <c r="BG62" i="18" s="1"/>
  <c r="BH63" i="18" s="1"/>
  <c r="BI64" i="18" s="1"/>
  <c r="BJ65" i="18" s="1"/>
  <c r="BK66" i="18" s="1"/>
  <c r="BL67" i="18" s="1"/>
  <c r="BM68" i="18" s="1"/>
  <c r="BN69" i="18" s="1"/>
  <c r="BO70" i="18" s="1"/>
  <c r="BP71" i="18" s="1"/>
  <c r="BQ72" i="18" s="1"/>
  <c r="BR73" i="18" s="1"/>
  <c r="BS74" i="18" s="1"/>
  <c r="BT75" i="18" s="1"/>
  <c r="BU76" i="18" s="1"/>
  <c r="BV77" i="18" s="1"/>
  <c r="BW78" i="18" s="1"/>
  <c r="BX79" i="18" s="1"/>
  <c r="BY80" i="18" s="1"/>
  <c r="BZ81" i="18" s="1"/>
  <c r="CA82" i="18" s="1"/>
  <c r="CB83" i="18" s="1"/>
  <c r="CC84" i="18" s="1"/>
  <c r="CD85" i="18" s="1"/>
  <c r="CE86" i="18" s="1"/>
  <c r="CF87" i="18" s="1"/>
  <c r="CG88" i="18" s="1"/>
  <c r="CH89" i="18" s="1"/>
  <c r="CI90" i="18" s="1"/>
  <c r="CJ91" i="18" s="1"/>
  <c r="CK92" i="18" s="1"/>
  <c r="CL93" i="18" s="1"/>
  <c r="CM94" i="18" s="1"/>
  <c r="CN95" i="18" s="1"/>
  <c r="CO96" i="18" s="1"/>
  <c r="CP97" i="18" s="1"/>
  <c r="CQ98" i="18" s="1"/>
  <c r="CR99" i="18" s="1"/>
  <c r="CS100" i="18" s="1"/>
  <c r="CT101" i="18" s="1"/>
  <c r="CU102" i="18" s="1"/>
  <c r="CV103" i="18" s="1"/>
  <c r="CW104" i="18" s="1"/>
  <c r="CX105" i="18" s="1"/>
  <c r="CY106" i="18" s="1"/>
  <c r="CZ107" i="18" s="1"/>
  <c r="DA108" i="18" s="1"/>
  <c r="DB109" i="18" s="1"/>
  <c r="DC110" i="18" s="1"/>
  <c r="DD111" i="18" s="1"/>
  <c r="DE112" i="18" s="1"/>
  <c r="DF113" i="18" s="1"/>
  <c r="DG114" i="18" s="1"/>
  <c r="DH115" i="18" s="1"/>
  <c r="DI116" i="18" s="1"/>
  <c r="DJ117" i="18" s="1"/>
  <c r="DK118" i="18" s="1"/>
  <c r="DL119" i="18" s="1"/>
  <c r="DM120" i="18" s="1"/>
  <c r="DN121" i="18" s="1"/>
  <c r="DO122" i="18" s="1"/>
  <c r="DP123" i="18" s="1"/>
  <c r="DQ124" i="18" s="1"/>
  <c r="DR125" i="18" s="1"/>
  <c r="DS126" i="18" s="1"/>
  <c r="DT127" i="18" s="1"/>
  <c r="DU128" i="18" s="1"/>
  <c r="DV129" i="18" s="1"/>
  <c r="DW130" i="18" s="1"/>
  <c r="DX131" i="18" s="1"/>
  <c r="DX260" i="18" s="1"/>
  <c r="DW260" i="18" s="1"/>
  <c r="DV260" i="18" s="1"/>
  <c r="DU260" i="18" s="1"/>
  <c r="DT260" i="18" s="1"/>
  <c r="DS260" i="18" s="1"/>
  <c r="DR260" i="18" s="1"/>
  <c r="DQ260" i="18" s="1"/>
  <c r="DP260" i="18" s="1"/>
  <c r="DO260" i="18" s="1"/>
  <c r="DN260" i="18" s="1"/>
  <c r="DM260" i="18" s="1"/>
  <c r="DL260" i="18" s="1"/>
  <c r="DK260" i="18" s="1"/>
  <c r="DJ260" i="18" s="1"/>
  <c r="DI260" i="18" s="1"/>
  <c r="DH260" i="18" s="1"/>
  <c r="DG260" i="18" s="1"/>
  <c r="DF260" i="18" s="1"/>
  <c r="DE260" i="18" s="1"/>
  <c r="DD260" i="18" s="1"/>
  <c r="DC260" i="18" s="1"/>
  <c r="DB260" i="18" s="1"/>
  <c r="DA260" i="18" s="1"/>
  <c r="CZ260" i="18" s="1"/>
  <c r="CY260" i="18" s="1"/>
  <c r="AC31" i="18"/>
  <c r="EB196" i="18" l="1"/>
  <c r="EA196" i="18" s="1"/>
  <c r="DZ196" i="18"/>
  <c r="DY197" i="18"/>
  <c r="AD32" i="18"/>
  <c r="AE33" i="18" s="1"/>
  <c r="AF34" i="18" s="1"/>
  <c r="AG35" i="18" s="1"/>
  <c r="AH36" i="18" s="1"/>
  <c r="AI37" i="18" s="1"/>
  <c r="AJ38" i="18" s="1"/>
  <c r="AK39" i="18" s="1"/>
  <c r="AL40" i="18" s="1"/>
  <c r="AM41" i="18" s="1"/>
  <c r="AN42" i="18" s="1"/>
  <c r="AO43" i="18" s="1"/>
  <c r="AP44" i="18" s="1"/>
  <c r="AQ45" i="18" s="1"/>
  <c r="AR46" i="18" s="1"/>
  <c r="AS47" i="18" s="1"/>
  <c r="AT48" i="18" s="1"/>
  <c r="AU49" i="18" s="1"/>
  <c r="AV50" i="18" s="1"/>
  <c r="AW51" i="18" s="1"/>
  <c r="AX52" i="18" s="1"/>
  <c r="AY53" i="18" s="1"/>
  <c r="AZ54" i="18" s="1"/>
  <c r="BA55" i="18" s="1"/>
  <c r="BB56" i="18" s="1"/>
  <c r="BC57" i="18" s="1"/>
  <c r="BD58" i="18" s="1"/>
  <c r="BE59" i="18" s="1"/>
  <c r="BF60" i="18" s="1"/>
  <c r="BG61" i="18" s="1"/>
  <c r="BH62" i="18" s="1"/>
  <c r="BI63" i="18" s="1"/>
  <c r="BJ64" i="18" s="1"/>
  <c r="BK65" i="18" s="1"/>
  <c r="BL66" i="18" s="1"/>
  <c r="BM67" i="18" s="1"/>
  <c r="BN68" i="18" s="1"/>
  <c r="BO69" i="18" s="1"/>
  <c r="BP70" i="18" s="1"/>
  <c r="BQ71" i="18" s="1"/>
  <c r="BR72" i="18" s="1"/>
  <c r="BS73" i="18" s="1"/>
  <c r="BT74" i="18" s="1"/>
  <c r="BU75" i="18" s="1"/>
  <c r="BV76" i="18" s="1"/>
  <c r="BW77" i="18" s="1"/>
  <c r="BX78" i="18" s="1"/>
  <c r="BY79" i="18" s="1"/>
  <c r="BZ80" i="18" s="1"/>
  <c r="CA81" i="18" s="1"/>
  <c r="CB82" i="18" s="1"/>
  <c r="CC83" i="18" s="1"/>
  <c r="CD84" i="18" s="1"/>
  <c r="CE85" i="18" s="1"/>
  <c r="CF86" i="18" s="1"/>
  <c r="CG87" i="18" s="1"/>
  <c r="CH88" i="18" s="1"/>
  <c r="CI89" i="18" s="1"/>
  <c r="CJ90" i="18" s="1"/>
  <c r="CK91" i="18" s="1"/>
  <c r="CL92" i="18" s="1"/>
  <c r="CM93" i="18" s="1"/>
  <c r="CN94" i="18" s="1"/>
  <c r="CO95" i="18" s="1"/>
  <c r="CP96" i="18" s="1"/>
  <c r="CQ97" i="18" s="1"/>
  <c r="CR98" i="18" s="1"/>
  <c r="CS99" i="18" s="1"/>
  <c r="CT100" i="18" s="1"/>
  <c r="CU101" i="18" s="1"/>
  <c r="CV102" i="18" s="1"/>
  <c r="CW103" i="18" s="1"/>
  <c r="CX104" i="18" s="1"/>
  <c r="CY105" i="18" s="1"/>
  <c r="CZ106" i="18" s="1"/>
  <c r="DA107" i="18" s="1"/>
  <c r="DB108" i="18" s="1"/>
  <c r="DC109" i="18" s="1"/>
  <c r="DD110" i="18" s="1"/>
  <c r="DE111" i="18" s="1"/>
  <c r="DF112" i="18" s="1"/>
  <c r="DG113" i="18" s="1"/>
  <c r="DH114" i="18" s="1"/>
  <c r="DI115" i="18" s="1"/>
  <c r="DJ116" i="18" s="1"/>
  <c r="DK117" i="18" s="1"/>
  <c r="DL118" i="18" s="1"/>
  <c r="DM119" i="18" s="1"/>
  <c r="DN120" i="18" s="1"/>
  <c r="DO121" i="18" s="1"/>
  <c r="DP122" i="18" s="1"/>
  <c r="DQ123" i="18" s="1"/>
  <c r="DR124" i="18" s="1"/>
  <c r="DS125" i="18" s="1"/>
  <c r="DT126" i="18" s="1"/>
  <c r="DU127" i="18" s="1"/>
  <c r="DV128" i="18" s="1"/>
  <c r="DW129" i="18" s="1"/>
  <c r="DX130" i="18" s="1"/>
  <c r="DX259" i="18" s="1"/>
  <c r="DW259" i="18" s="1"/>
  <c r="DV259" i="18" s="1"/>
  <c r="DU259" i="18" s="1"/>
  <c r="DT259" i="18" s="1"/>
  <c r="DS259" i="18" s="1"/>
  <c r="DR259" i="18" s="1"/>
  <c r="DQ259" i="18" s="1"/>
  <c r="DP259" i="18" s="1"/>
  <c r="DO259" i="18" s="1"/>
  <c r="DN259" i="18" s="1"/>
  <c r="DM259" i="18" s="1"/>
  <c r="DL259" i="18" s="1"/>
  <c r="DK259" i="18" s="1"/>
  <c r="DJ259" i="18" s="1"/>
  <c r="DI259" i="18" s="1"/>
  <c r="DH259" i="18" s="1"/>
  <c r="DG259" i="18" s="1"/>
  <c r="DF259" i="18" s="1"/>
  <c r="DE259" i="18" s="1"/>
  <c r="DD259" i="18" s="1"/>
  <c r="DC259" i="18" s="1"/>
  <c r="DB259" i="18" s="1"/>
  <c r="DA259" i="18" s="1"/>
  <c r="CZ259" i="18" s="1"/>
  <c r="CY259" i="18" s="1"/>
  <c r="CX259" i="18" s="1"/>
  <c r="AD31" i="18"/>
  <c r="DZ197" i="18" l="1"/>
  <c r="EB197" i="18" s="1"/>
  <c r="EA197" i="18" s="1"/>
  <c r="DY198" i="18"/>
  <c r="AE32" i="18"/>
  <c r="AF33" i="18" s="1"/>
  <c r="AG34" i="18" s="1"/>
  <c r="AH35" i="18" s="1"/>
  <c r="AI36" i="18" s="1"/>
  <c r="AJ37" i="18" s="1"/>
  <c r="AK38" i="18" s="1"/>
  <c r="AL39" i="18" s="1"/>
  <c r="AM40" i="18" s="1"/>
  <c r="AN41" i="18" s="1"/>
  <c r="AO42" i="18" s="1"/>
  <c r="AP43" i="18" s="1"/>
  <c r="AQ44" i="18" s="1"/>
  <c r="AR45" i="18" s="1"/>
  <c r="AS46" i="18" s="1"/>
  <c r="AT47" i="18" s="1"/>
  <c r="AU48" i="18" s="1"/>
  <c r="AV49" i="18" s="1"/>
  <c r="AW50" i="18" s="1"/>
  <c r="AX51" i="18" s="1"/>
  <c r="AY52" i="18" s="1"/>
  <c r="AZ53" i="18" s="1"/>
  <c r="BA54" i="18" s="1"/>
  <c r="BB55" i="18" s="1"/>
  <c r="BC56" i="18" s="1"/>
  <c r="BD57" i="18" s="1"/>
  <c r="BE58" i="18" s="1"/>
  <c r="BF59" i="18" s="1"/>
  <c r="BG60" i="18" s="1"/>
  <c r="BH61" i="18" s="1"/>
  <c r="BI62" i="18" s="1"/>
  <c r="BJ63" i="18" s="1"/>
  <c r="BK64" i="18" s="1"/>
  <c r="BL65" i="18" s="1"/>
  <c r="BM66" i="18" s="1"/>
  <c r="BN67" i="18" s="1"/>
  <c r="BO68" i="18" s="1"/>
  <c r="BP69" i="18" s="1"/>
  <c r="BQ70" i="18" s="1"/>
  <c r="BR71" i="18" s="1"/>
  <c r="BS72" i="18" s="1"/>
  <c r="BT73" i="18" s="1"/>
  <c r="BU74" i="18" s="1"/>
  <c r="BV75" i="18" s="1"/>
  <c r="BW76" i="18" s="1"/>
  <c r="BX77" i="18" s="1"/>
  <c r="BY78" i="18" s="1"/>
  <c r="BZ79" i="18" s="1"/>
  <c r="CA80" i="18" s="1"/>
  <c r="CB81" i="18" s="1"/>
  <c r="CC82" i="18" s="1"/>
  <c r="CD83" i="18" s="1"/>
  <c r="CE84" i="18" s="1"/>
  <c r="CF85" i="18" s="1"/>
  <c r="CG86" i="18" s="1"/>
  <c r="CH87" i="18" s="1"/>
  <c r="CI88" i="18" s="1"/>
  <c r="CJ89" i="18" s="1"/>
  <c r="CK90" i="18" s="1"/>
  <c r="CL91" i="18" s="1"/>
  <c r="CM92" i="18" s="1"/>
  <c r="CN93" i="18" s="1"/>
  <c r="CO94" i="18" s="1"/>
  <c r="CP95" i="18" s="1"/>
  <c r="CQ96" i="18" s="1"/>
  <c r="CR97" i="18" s="1"/>
  <c r="CS98" i="18" s="1"/>
  <c r="CT99" i="18" s="1"/>
  <c r="CU100" i="18" s="1"/>
  <c r="CV101" i="18" s="1"/>
  <c r="CW102" i="18" s="1"/>
  <c r="CX103" i="18" s="1"/>
  <c r="CY104" i="18" s="1"/>
  <c r="CZ105" i="18" s="1"/>
  <c r="DA106" i="18" s="1"/>
  <c r="DB107" i="18" s="1"/>
  <c r="DC108" i="18" s="1"/>
  <c r="DD109" i="18" s="1"/>
  <c r="DE110" i="18" s="1"/>
  <c r="DF111" i="18" s="1"/>
  <c r="DG112" i="18" s="1"/>
  <c r="DH113" i="18" s="1"/>
  <c r="DI114" i="18" s="1"/>
  <c r="DJ115" i="18" s="1"/>
  <c r="DK116" i="18" s="1"/>
  <c r="DL117" i="18" s="1"/>
  <c r="DM118" i="18" s="1"/>
  <c r="DN119" i="18" s="1"/>
  <c r="DO120" i="18" s="1"/>
  <c r="DP121" i="18" s="1"/>
  <c r="DQ122" i="18" s="1"/>
  <c r="DR123" i="18" s="1"/>
  <c r="DS124" i="18" s="1"/>
  <c r="DT125" i="18" s="1"/>
  <c r="DU126" i="18" s="1"/>
  <c r="DV127" i="18" s="1"/>
  <c r="DW128" i="18" s="1"/>
  <c r="DX129" i="18" s="1"/>
  <c r="DX258" i="18" s="1"/>
  <c r="DW258" i="18" s="1"/>
  <c r="DV258" i="18" s="1"/>
  <c r="DU258" i="18" s="1"/>
  <c r="DT258" i="18" s="1"/>
  <c r="DS258" i="18" s="1"/>
  <c r="DR258" i="18" s="1"/>
  <c r="DQ258" i="18" s="1"/>
  <c r="DP258" i="18" s="1"/>
  <c r="DO258" i="18" s="1"/>
  <c r="DN258" i="18" s="1"/>
  <c r="DM258" i="18" s="1"/>
  <c r="DL258" i="18" s="1"/>
  <c r="DK258" i="18" s="1"/>
  <c r="DJ258" i="18" s="1"/>
  <c r="DI258" i="18" s="1"/>
  <c r="DH258" i="18" s="1"/>
  <c r="DG258" i="18" s="1"/>
  <c r="DF258" i="18" s="1"/>
  <c r="DE258" i="18" s="1"/>
  <c r="DD258" i="18" s="1"/>
  <c r="DC258" i="18" s="1"/>
  <c r="DB258" i="18" s="1"/>
  <c r="DA258" i="18" s="1"/>
  <c r="CZ258" i="18" s="1"/>
  <c r="CY258" i="18" s="1"/>
  <c r="CX258" i="18" s="1"/>
  <c r="CW258" i="18" s="1"/>
  <c r="AE31" i="18"/>
  <c r="EB198" i="18" l="1"/>
  <c r="EA198" i="18" s="1"/>
  <c r="DZ198" i="18"/>
  <c r="DY199" i="18"/>
  <c r="AF31" i="18"/>
  <c r="AF32" i="18"/>
  <c r="AG33" i="18" s="1"/>
  <c r="AH34" i="18" s="1"/>
  <c r="AI35" i="18" s="1"/>
  <c r="AJ36" i="18" s="1"/>
  <c r="AK37" i="18" s="1"/>
  <c r="AL38" i="18" s="1"/>
  <c r="AM39" i="18" s="1"/>
  <c r="AN40" i="18" s="1"/>
  <c r="AO41" i="18" s="1"/>
  <c r="AP42" i="18" s="1"/>
  <c r="AQ43" i="18" s="1"/>
  <c r="AR44" i="18" s="1"/>
  <c r="AS45" i="18" s="1"/>
  <c r="AT46" i="18" s="1"/>
  <c r="AU47" i="18" s="1"/>
  <c r="AV48" i="18" s="1"/>
  <c r="AW49" i="18" s="1"/>
  <c r="AX50" i="18" s="1"/>
  <c r="AY51" i="18" s="1"/>
  <c r="AZ52" i="18" s="1"/>
  <c r="BA53" i="18" s="1"/>
  <c r="BB54" i="18" s="1"/>
  <c r="BC55" i="18" s="1"/>
  <c r="BD56" i="18" s="1"/>
  <c r="BE57" i="18" s="1"/>
  <c r="BF58" i="18" s="1"/>
  <c r="BG59" i="18" s="1"/>
  <c r="BH60" i="18" s="1"/>
  <c r="BI61" i="18" s="1"/>
  <c r="BJ62" i="18" s="1"/>
  <c r="BK63" i="18" s="1"/>
  <c r="BL64" i="18" s="1"/>
  <c r="BM65" i="18" s="1"/>
  <c r="BN66" i="18" s="1"/>
  <c r="BO67" i="18" s="1"/>
  <c r="BP68" i="18" s="1"/>
  <c r="BQ69" i="18" s="1"/>
  <c r="BR70" i="18" s="1"/>
  <c r="BS71" i="18" s="1"/>
  <c r="BT72" i="18" s="1"/>
  <c r="BU73" i="18" s="1"/>
  <c r="BV74" i="18" s="1"/>
  <c r="BW75" i="18" s="1"/>
  <c r="BX76" i="18" s="1"/>
  <c r="BY77" i="18" s="1"/>
  <c r="BZ78" i="18" s="1"/>
  <c r="CA79" i="18" s="1"/>
  <c r="CB80" i="18" s="1"/>
  <c r="CC81" i="18" s="1"/>
  <c r="CD82" i="18" s="1"/>
  <c r="CE83" i="18" s="1"/>
  <c r="CF84" i="18" s="1"/>
  <c r="CG85" i="18" s="1"/>
  <c r="CH86" i="18" s="1"/>
  <c r="CI87" i="18" s="1"/>
  <c r="CJ88" i="18" s="1"/>
  <c r="CK89" i="18" s="1"/>
  <c r="CL90" i="18" s="1"/>
  <c r="CM91" i="18" s="1"/>
  <c r="CN92" i="18" s="1"/>
  <c r="CO93" i="18" s="1"/>
  <c r="CP94" i="18" s="1"/>
  <c r="CQ95" i="18" s="1"/>
  <c r="CR96" i="18" s="1"/>
  <c r="CS97" i="18" s="1"/>
  <c r="CT98" i="18" s="1"/>
  <c r="CU99" i="18" s="1"/>
  <c r="CV100" i="18" s="1"/>
  <c r="CW101" i="18" s="1"/>
  <c r="CX102" i="18" s="1"/>
  <c r="CY103" i="18" s="1"/>
  <c r="CZ104" i="18" s="1"/>
  <c r="DA105" i="18" s="1"/>
  <c r="DB106" i="18" s="1"/>
  <c r="DC107" i="18" s="1"/>
  <c r="DD108" i="18" s="1"/>
  <c r="DE109" i="18" s="1"/>
  <c r="DF110" i="18" s="1"/>
  <c r="DG111" i="18" s="1"/>
  <c r="DH112" i="18" s="1"/>
  <c r="DI113" i="18" s="1"/>
  <c r="DJ114" i="18" s="1"/>
  <c r="DK115" i="18" s="1"/>
  <c r="DL116" i="18" s="1"/>
  <c r="DM117" i="18" s="1"/>
  <c r="DN118" i="18" s="1"/>
  <c r="DO119" i="18" s="1"/>
  <c r="DP120" i="18" s="1"/>
  <c r="DQ121" i="18" s="1"/>
  <c r="DR122" i="18" s="1"/>
  <c r="DS123" i="18" s="1"/>
  <c r="DT124" i="18" s="1"/>
  <c r="DU125" i="18" s="1"/>
  <c r="DV126" i="18" s="1"/>
  <c r="DW127" i="18" s="1"/>
  <c r="DX128" i="18" s="1"/>
  <c r="DX257" i="18" s="1"/>
  <c r="DW257" i="18" s="1"/>
  <c r="DV257" i="18" s="1"/>
  <c r="DU257" i="18" s="1"/>
  <c r="DT257" i="18" s="1"/>
  <c r="DS257" i="18" s="1"/>
  <c r="DR257" i="18" s="1"/>
  <c r="DQ257" i="18" s="1"/>
  <c r="DP257" i="18" s="1"/>
  <c r="DO257" i="18" s="1"/>
  <c r="DN257" i="18" s="1"/>
  <c r="DM257" i="18" s="1"/>
  <c r="DL257" i="18" s="1"/>
  <c r="DK257" i="18" s="1"/>
  <c r="DJ257" i="18" s="1"/>
  <c r="DI257" i="18" s="1"/>
  <c r="DH257" i="18" s="1"/>
  <c r="DG257" i="18" s="1"/>
  <c r="DF257" i="18" s="1"/>
  <c r="DE257" i="18" s="1"/>
  <c r="DD257" i="18" s="1"/>
  <c r="DC257" i="18" s="1"/>
  <c r="DB257" i="18" s="1"/>
  <c r="DA257" i="18" s="1"/>
  <c r="CZ257" i="18" s="1"/>
  <c r="CY257" i="18" s="1"/>
  <c r="CX257" i="18" s="1"/>
  <c r="CW257" i="18" s="1"/>
  <c r="CV257" i="18" s="1"/>
  <c r="DZ199" i="18" l="1"/>
  <c r="EB199" i="18" s="1"/>
  <c r="EA199" i="18" s="1"/>
  <c r="DY200" i="18"/>
  <c r="AG32" i="18"/>
  <c r="AH33" i="18" s="1"/>
  <c r="AI34" i="18" s="1"/>
  <c r="AJ35" i="18" s="1"/>
  <c r="AK36" i="18" s="1"/>
  <c r="AL37" i="18" s="1"/>
  <c r="AM38" i="18" s="1"/>
  <c r="AN39" i="18" s="1"/>
  <c r="AO40" i="18" s="1"/>
  <c r="AP41" i="18" s="1"/>
  <c r="AQ42" i="18" s="1"/>
  <c r="AR43" i="18" s="1"/>
  <c r="AS44" i="18" s="1"/>
  <c r="AT45" i="18" s="1"/>
  <c r="AU46" i="18" s="1"/>
  <c r="AV47" i="18" s="1"/>
  <c r="AW48" i="18" s="1"/>
  <c r="AX49" i="18" s="1"/>
  <c r="AY50" i="18" s="1"/>
  <c r="AZ51" i="18" s="1"/>
  <c r="BA52" i="18" s="1"/>
  <c r="BB53" i="18" s="1"/>
  <c r="BC54" i="18" s="1"/>
  <c r="BD55" i="18" s="1"/>
  <c r="BE56" i="18" s="1"/>
  <c r="BF57" i="18" s="1"/>
  <c r="BG58" i="18" s="1"/>
  <c r="BH59" i="18" s="1"/>
  <c r="BI60" i="18" s="1"/>
  <c r="BJ61" i="18" s="1"/>
  <c r="BK62" i="18" s="1"/>
  <c r="BL63" i="18" s="1"/>
  <c r="BM64" i="18" s="1"/>
  <c r="BN65" i="18" s="1"/>
  <c r="BO66" i="18" s="1"/>
  <c r="BP67" i="18" s="1"/>
  <c r="BQ68" i="18" s="1"/>
  <c r="BR69" i="18" s="1"/>
  <c r="BS70" i="18" s="1"/>
  <c r="BT71" i="18" s="1"/>
  <c r="BU72" i="18" s="1"/>
  <c r="BV73" i="18" s="1"/>
  <c r="BW74" i="18" s="1"/>
  <c r="BX75" i="18" s="1"/>
  <c r="BY76" i="18" s="1"/>
  <c r="BZ77" i="18" s="1"/>
  <c r="CA78" i="18" s="1"/>
  <c r="CB79" i="18" s="1"/>
  <c r="CC80" i="18" s="1"/>
  <c r="CD81" i="18" s="1"/>
  <c r="CE82" i="18" s="1"/>
  <c r="CF83" i="18" s="1"/>
  <c r="CG84" i="18" s="1"/>
  <c r="CH85" i="18" s="1"/>
  <c r="CI86" i="18" s="1"/>
  <c r="CJ87" i="18" s="1"/>
  <c r="CK88" i="18" s="1"/>
  <c r="CL89" i="18" s="1"/>
  <c r="CM90" i="18" s="1"/>
  <c r="CN91" i="18" s="1"/>
  <c r="CO92" i="18" s="1"/>
  <c r="CP93" i="18" s="1"/>
  <c r="CQ94" i="18" s="1"/>
  <c r="CR95" i="18" s="1"/>
  <c r="CS96" i="18" s="1"/>
  <c r="CT97" i="18" s="1"/>
  <c r="CU98" i="18" s="1"/>
  <c r="CV99" i="18" s="1"/>
  <c r="CW100" i="18" s="1"/>
  <c r="CX101" i="18" s="1"/>
  <c r="CY102" i="18" s="1"/>
  <c r="CZ103" i="18" s="1"/>
  <c r="DA104" i="18" s="1"/>
  <c r="DB105" i="18" s="1"/>
  <c r="DC106" i="18" s="1"/>
  <c r="DD107" i="18" s="1"/>
  <c r="DE108" i="18" s="1"/>
  <c r="DF109" i="18" s="1"/>
  <c r="DG110" i="18" s="1"/>
  <c r="DH111" i="18" s="1"/>
  <c r="DI112" i="18" s="1"/>
  <c r="DJ113" i="18" s="1"/>
  <c r="DK114" i="18" s="1"/>
  <c r="DL115" i="18" s="1"/>
  <c r="DM116" i="18" s="1"/>
  <c r="DN117" i="18" s="1"/>
  <c r="DO118" i="18" s="1"/>
  <c r="DP119" i="18" s="1"/>
  <c r="DQ120" i="18" s="1"/>
  <c r="DR121" i="18" s="1"/>
  <c r="DS122" i="18" s="1"/>
  <c r="DT123" i="18" s="1"/>
  <c r="DU124" i="18" s="1"/>
  <c r="DV125" i="18" s="1"/>
  <c r="DW126" i="18" s="1"/>
  <c r="DX127" i="18" s="1"/>
  <c r="DX256" i="18" s="1"/>
  <c r="DW256" i="18" s="1"/>
  <c r="DV256" i="18" s="1"/>
  <c r="DU256" i="18" s="1"/>
  <c r="DT256" i="18" s="1"/>
  <c r="DS256" i="18" s="1"/>
  <c r="DR256" i="18" s="1"/>
  <c r="DQ256" i="18" s="1"/>
  <c r="DP256" i="18" s="1"/>
  <c r="DO256" i="18" s="1"/>
  <c r="DN256" i="18" s="1"/>
  <c r="DM256" i="18" s="1"/>
  <c r="DL256" i="18" s="1"/>
  <c r="DK256" i="18" s="1"/>
  <c r="DJ256" i="18" s="1"/>
  <c r="DI256" i="18" s="1"/>
  <c r="DH256" i="18" s="1"/>
  <c r="DG256" i="18" s="1"/>
  <c r="DF256" i="18" s="1"/>
  <c r="DE256" i="18" s="1"/>
  <c r="DD256" i="18" s="1"/>
  <c r="DC256" i="18" s="1"/>
  <c r="DB256" i="18" s="1"/>
  <c r="DA256" i="18" s="1"/>
  <c r="CZ256" i="18" s="1"/>
  <c r="CY256" i="18" s="1"/>
  <c r="CX256" i="18" s="1"/>
  <c r="CW256" i="18" s="1"/>
  <c r="CV256" i="18" s="1"/>
  <c r="CU256" i="18" s="1"/>
  <c r="AG31" i="18"/>
  <c r="DZ200" i="18" l="1"/>
  <c r="EB200" i="18"/>
  <c r="EA200" i="18" s="1"/>
  <c r="DY201" i="18"/>
  <c r="AH32" i="18"/>
  <c r="AI33" i="18" s="1"/>
  <c r="AJ34" i="18" s="1"/>
  <c r="AK35" i="18" s="1"/>
  <c r="AL36" i="18" s="1"/>
  <c r="AM37" i="18" s="1"/>
  <c r="AN38" i="18" s="1"/>
  <c r="AO39" i="18" s="1"/>
  <c r="AP40" i="18" s="1"/>
  <c r="AQ41" i="18" s="1"/>
  <c r="AR42" i="18" s="1"/>
  <c r="AS43" i="18" s="1"/>
  <c r="AT44" i="18" s="1"/>
  <c r="AU45" i="18" s="1"/>
  <c r="AV46" i="18" s="1"/>
  <c r="AW47" i="18" s="1"/>
  <c r="AX48" i="18" s="1"/>
  <c r="AY49" i="18" s="1"/>
  <c r="AZ50" i="18" s="1"/>
  <c r="BA51" i="18" s="1"/>
  <c r="BB52" i="18" s="1"/>
  <c r="BC53" i="18" s="1"/>
  <c r="BD54" i="18" s="1"/>
  <c r="BE55" i="18" s="1"/>
  <c r="BF56" i="18" s="1"/>
  <c r="BG57" i="18" s="1"/>
  <c r="BH58" i="18" s="1"/>
  <c r="BI59" i="18" s="1"/>
  <c r="BJ60" i="18" s="1"/>
  <c r="BK61" i="18" s="1"/>
  <c r="BL62" i="18" s="1"/>
  <c r="BM63" i="18" s="1"/>
  <c r="BN64" i="18" s="1"/>
  <c r="BO65" i="18" s="1"/>
  <c r="BP66" i="18" s="1"/>
  <c r="BQ67" i="18" s="1"/>
  <c r="BR68" i="18" s="1"/>
  <c r="BS69" i="18" s="1"/>
  <c r="BT70" i="18" s="1"/>
  <c r="BU71" i="18" s="1"/>
  <c r="BV72" i="18" s="1"/>
  <c r="BW73" i="18" s="1"/>
  <c r="BX74" i="18" s="1"/>
  <c r="BY75" i="18" s="1"/>
  <c r="BZ76" i="18" s="1"/>
  <c r="CA77" i="18" s="1"/>
  <c r="CB78" i="18" s="1"/>
  <c r="CC79" i="18" s="1"/>
  <c r="CD80" i="18" s="1"/>
  <c r="CE81" i="18" s="1"/>
  <c r="CF82" i="18" s="1"/>
  <c r="CG83" i="18" s="1"/>
  <c r="CH84" i="18" s="1"/>
  <c r="CI85" i="18" s="1"/>
  <c r="CJ86" i="18" s="1"/>
  <c r="CK87" i="18" s="1"/>
  <c r="CL88" i="18" s="1"/>
  <c r="CM89" i="18" s="1"/>
  <c r="CN90" i="18" s="1"/>
  <c r="CO91" i="18" s="1"/>
  <c r="CP92" i="18" s="1"/>
  <c r="CQ93" i="18" s="1"/>
  <c r="CR94" i="18" s="1"/>
  <c r="CS95" i="18" s="1"/>
  <c r="CT96" i="18" s="1"/>
  <c r="CU97" i="18" s="1"/>
  <c r="CV98" i="18" s="1"/>
  <c r="CW99" i="18" s="1"/>
  <c r="CX100" i="18" s="1"/>
  <c r="CY101" i="18" s="1"/>
  <c r="CZ102" i="18" s="1"/>
  <c r="DA103" i="18" s="1"/>
  <c r="DB104" i="18" s="1"/>
  <c r="DC105" i="18" s="1"/>
  <c r="DD106" i="18" s="1"/>
  <c r="DE107" i="18" s="1"/>
  <c r="DF108" i="18" s="1"/>
  <c r="DG109" i="18" s="1"/>
  <c r="DH110" i="18" s="1"/>
  <c r="DI111" i="18" s="1"/>
  <c r="DJ112" i="18" s="1"/>
  <c r="DK113" i="18" s="1"/>
  <c r="DL114" i="18" s="1"/>
  <c r="DM115" i="18" s="1"/>
  <c r="DN116" i="18" s="1"/>
  <c r="DO117" i="18" s="1"/>
  <c r="DP118" i="18" s="1"/>
  <c r="DQ119" i="18" s="1"/>
  <c r="DR120" i="18" s="1"/>
  <c r="DS121" i="18" s="1"/>
  <c r="DT122" i="18" s="1"/>
  <c r="DU123" i="18" s="1"/>
  <c r="DV124" i="18" s="1"/>
  <c r="DW125" i="18" s="1"/>
  <c r="DX126" i="18" s="1"/>
  <c r="DX255" i="18" s="1"/>
  <c r="DW255" i="18" s="1"/>
  <c r="DV255" i="18" s="1"/>
  <c r="DU255" i="18" s="1"/>
  <c r="DT255" i="18" s="1"/>
  <c r="DS255" i="18" s="1"/>
  <c r="DR255" i="18" s="1"/>
  <c r="DQ255" i="18" s="1"/>
  <c r="DP255" i="18" s="1"/>
  <c r="DO255" i="18" s="1"/>
  <c r="DN255" i="18" s="1"/>
  <c r="DM255" i="18" s="1"/>
  <c r="DL255" i="18" s="1"/>
  <c r="DK255" i="18" s="1"/>
  <c r="DJ255" i="18" s="1"/>
  <c r="DI255" i="18" s="1"/>
  <c r="DH255" i="18" s="1"/>
  <c r="DG255" i="18" s="1"/>
  <c r="DF255" i="18" s="1"/>
  <c r="DE255" i="18" s="1"/>
  <c r="DD255" i="18" s="1"/>
  <c r="DC255" i="18" s="1"/>
  <c r="DB255" i="18" s="1"/>
  <c r="DA255" i="18" s="1"/>
  <c r="CZ255" i="18" s="1"/>
  <c r="CY255" i="18" s="1"/>
  <c r="CX255" i="18" s="1"/>
  <c r="CW255" i="18" s="1"/>
  <c r="CV255" i="18" s="1"/>
  <c r="CU255" i="18" s="1"/>
  <c r="CT255" i="18" s="1"/>
  <c r="AH31" i="18"/>
  <c r="EB201" i="18" l="1"/>
  <c r="EA201" i="18" s="1"/>
  <c r="DZ201" i="18"/>
  <c r="DY202" i="18"/>
  <c r="AI32" i="18"/>
  <c r="AJ33" i="18" s="1"/>
  <c r="AK34" i="18" s="1"/>
  <c r="AL35" i="18" s="1"/>
  <c r="AM36" i="18" s="1"/>
  <c r="AN37" i="18" s="1"/>
  <c r="AO38" i="18" s="1"/>
  <c r="AP39" i="18" s="1"/>
  <c r="AQ40" i="18" s="1"/>
  <c r="AR41" i="18" s="1"/>
  <c r="AS42" i="18" s="1"/>
  <c r="AT43" i="18" s="1"/>
  <c r="AU44" i="18" s="1"/>
  <c r="AV45" i="18" s="1"/>
  <c r="AW46" i="18" s="1"/>
  <c r="AX47" i="18" s="1"/>
  <c r="AY48" i="18" s="1"/>
  <c r="AZ49" i="18" s="1"/>
  <c r="BA50" i="18" s="1"/>
  <c r="BB51" i="18" s="1"/>
  <c r="BC52" i="18" s="1"/>
  <c r="BD53" i="18" s="1"/>
  <c r="BE54" i="18" s="1"/>
  <c r="BF55" i="18" s="1"/>
  <c r="BG56" i="18" s="1"/>
  <c r="BH57" i="18" s="1"/>
  <c r="BI58" i="18" s="1"/>
  <c r="BJ59" i="18" s="1"/>
  <c r="BK60" i="18" s="1"/>
  <c r="BL61" i="18" s="1"/>
  <c r="BM62" i="18" s="1"/>
  <c r="BN63" i="18" s="1"/>
  <c r="BO64" i="18" s="1"/>
  <c r="BP65" i="18" s="1"/>
  <c r="BQ66" i="18" s="1"/>
  <c r="BR67" i="18" s="1"/>
  <c r="BS68" i="18" s="1"/>
  <c r="BT69" i="18" s="1"/>
  <c r="BU70" i="18" s="1"/>
  <c r="BV71" i="18" s="1"/>
  <c r="BW72" i="18" s="1"/>
  <c r="BX73" i="18" s="1"/>
  <c r="BY74" i="18" s="1"/>
  <c r="BZ75" i="18" s="1"/>
  <c r="CA76" i="18" s="1"/>
  <c r="CB77" i="18" s="1"/>
  <c r="CC78" i="18" s="1"/>
  <c r="CD79" i="18" s="1"/>
  <c r="CE80" i="18" s="1"/>
  <c r="CF81" i="18" s="1"/>
  <c r="CG82" i="18" s="1"/>
  <c r="CH83" i="18" s="1"/>
  <c r="CI84" i="18" s="1"/>
  <c r="CJ85" i="18" s="1"/>
  <c r="CK86" i="18" s="1"/>
  <c r="CL87" i="18" s="1"/>
  <c r="CM88" i="18" s="1"/>
  <c r="CN89" i="18" s="1"/>
  <c r="CO90" i="18" s="1"/>
  <c r="CP91" i="18" s="1"/>
  <c r="CQ92" i="18" s="1"/>
  <c r="CR93" i="18" s="1"/>
  <c r="CS94" i="18" s="1"/>
  <c r="CT95" i="18" s="1"/>
  <c r="CU96" i="18" s="1"/>
  <c r="CV97" i="18" s="1"/>
  <c r="CW98" i="18" s="1"/>
  <c r="CX99" i="18" s="1"/>
  <c r="CY100" i="18" s="1"/>
  <c r="CZ101" i="18" s="1"/>
  <c r="DA102" i="18" s="1"/>
  <c r="DB103" i="18" s="1"/>
  <c r="DC104" i="18" s="1"/>
  <c r="DD105" i="18" s="1"/>
  <c r="DE106" i="18" s="1"/>
  <c r="DF107" i="18" s="1"/>
  <c r="DG108" i="18" s="1"/>
  <c r="DH109" i="18" s="1"/>
  <c r="DI110" i="18" s="1"/>
  <c r="DJ111" i="18" s="1"/>
  <c r="DK112" i="18" s="1"/>
  <c r="DL113" i="18" s="1"/>
  <c r="DM114" i="18" s="1"/>
  <c r="DN115" i="18" s="1"/>
  <c r="DO116" i="18" s="1"/>
  <c r="DP117" i="18" s="1"/>
  <c r="DQ118" i="18" s="1"/>
  <c r="DR119" i="18" s="1"/>
  <c r="DS120" i="18" s="1"/>
  <c r="DT121" i="18" s="1"/>
  <c r="DU122" i="18" s="1"/>
  <c r="DV123" i="18" s="1"/>
  <c r="DW124" i="18" s="1"/>
  <c r="DX125" i="18" s="1"/>
  <c r="DX254" i="18" s="1"/>
  <c r="DW254" i="18" s="1"/>
  <c r="DV254" i="18" s="1"/>
  <c r="DU254" i="18" s="1"/>
  <c r="DT254" i="18" s="1"/>
  <c r="DS254" i="18" s="1"/>
  <c r="DR254" i="18" s="1"/>
  <c r="DQ254" i="18" s="1"/>
  <c r="DP254" i="18" s="1"/>
  <c r="DO254" i="18" s="1"/>
  <c r="DN254" i="18" s="1"/>
  <c r="DM254" i="18" s="1"/>
  <c r="DL254" i="18" s="1"/>
  <c r="DK254" i="18" s="1"/>
  <c r="DJ254" i="18" s="1"/>
  <c r="DI254" i="18" s="1"/>
  <c r="DH254" i="18" s="1"/>
  <c r="DG254" i="18" s="1"/>
  <c r="DF254" i="18" s="1"/>
  <c r="DE254" i="18" s="1"/>
  <c r="DD254" i="18" s="1"/>
  <c r="DC254" i="18" s="1"/>
  <c r="DB254" i="18" s="1"/>
  <c r="DA254" i="18" s="1"/>
  <c r="CZ254" i="18" s="1"/>
  <c r="CY254" i="18" s="1"/>
  <c r="CX254" i="18" s="1"/>
  <c r="CW254" i="18" s="1"/>
  <c r="CV254" i="18" s="1"/>
  <c r="CU254" i="18" s="1"/>
  <c r="CT254" i="18" s="1"/>
  <c r="CS254" i="18" s="1"/>
  <c r="AI31" i="18"/>
  <c r="DZ202" i="18" l="1"/>
  <c r="EB202" i="18"/>
  <c r="EA202" i="18" s="1"/>
  <c r="DY203" i="18"/>
  <c r="AJ32" i="18"/>
  <c r="AK33" i="18" s="1"/>
  <c r="AL34" i="18" s="1"/>
  <c r="AM35" i="18" s="1"/>
  <c r="AN36" i="18" s="1"/>
  <c r="AO37" i="18" s="1"/>
  <c r="AP38" i="18" s="1"/>
  <c r="AQ39" i="18" s="1"/>
  <c r="AR40" i="18" s="1"/>
  <c r="AS41" i="18" s="1"/>
  <c r="AT42" i="18" s="1"/>
  <c r="AU43" i="18" s="1"/>
  <c r="AV44" i="18" s="1"/>
  <c r="AW45" i="18" s="1"/>
  <c r="AX46" i="18" s="1"/>
  <c r="AY47" i="18" s="1"/>
  <c r="AZ48" i="18" s="1"/>
  <c r="BA49" i="18" s="1"/>
  <c r="BB50" i="18" s="1"/>
  <c r="BC51" i="18" s="1"/>
  <c r="BD52" i="18" s="1"/>
  <c r="BE53" i="18" s="1"/>
  <c r="BF54" i="18" s="1"/>
  <c r="BG55" i="18" s="1"/>
  <c r="BH56" i="18" s="1"/>
  <c r="BI57" i="18" s="1"/>
  <c r="BJ58" i="18" s="1"/>
  <c r="BK59" i="18" s="1"/>
  <c r="BL60" i="18" s="1"/>
  <c r="BM61" i="18" s="1"/>
  <c r="BN62" i="18" s="1"/>
  <c r="BO63" i="18" s="1"/>
  <c r="BP64" i="18" s="1"/>
  <c r="BQ65" i="18" s="1"/>
  <c r="BR66" i="18" s="1"/>
  <c r="BS67" i="18" s="1"/>
  <c r="BT68" i="18" s="1"/>
  <c r="BU69" i="18" s="1"/>
  <c r="BV70" i="18" s="1"/>
  <c r="BW71" i="18" s="1"/>
  <c r="BX72" i="18" s="1"/>
  <c r="BY73" i="18" s="1"/>
  <c r="BZ74" i="18" s="1"/>
  <c r="CA75" i="18" s="1"/>
  <c r="CB76" i="18" s="1"/>
  <c r="CC77" i="18" s="1"/>
  <c r="CD78" i="18" s="1"/>
  <c r="CE79" i="18" s="1"/>
  <c r="CF80" i="18" s="1"/>
  <c r="CG81" i="18" s="1"/>
  <c r="CH82" i="18" s="1"/>
  <c r="CI83" i="18" s="1"/>
  <c r="CJ84" i="18" s="1"/>
  <c r="CK85" i="18" s="1"/>
  <c r="CL86" i="18" s="1"/>
  <c r="CM87" i="18" s="1"/>
  <c r="CN88" i="18" s="1"/>
  <c r="CO89" i="18" s="1"/>
  <c r="CP90" i="18" s="1"/>
  <c r="CQ91" i="18" s="1"/>
  <c r="CR92" i="18" s="1"/>
  <c r="CS93" i="18" s="1"/>
  <c r="CT94" i="18" s="1"/>
  <c r="CU95" i="18" s="1"/>
  <c r="CV96" i="18" s="1"/>
  <c r="CW97" i="18" s="1"/>
  <c r="CX98" i="18" s="1"/>
  <c r="CY99" i="18" s="1"/>
  <c r="CZ100" i="18" s="1"/>
  <c r="DA101" i="18" s="1"/>
  <c r="DB102" i="18" s="1"/>
  <c r="DC103" i="18" s="1"/>
  <c r="DD104" i="18" s="1"/>
  <c r="DE105" i="18" s="1"/>
  <c r="DF106" i="18" s="1"/>
  <c r="DG107" i="18" s="1"/>
  <c r="DH108" i="18" s="1"/>
  <c r="DI109" i="18" s="1"/>
  <c r="DJ110" i="18" s="1"/>
  <c r="DK111" i="18" s="1"/>
  <c r="DL112" i="18" s="1"/>
  <c r="DM113" i="18" s="1"/>
  <c r="DN114" i="18" s="1"/>
  <c r="DO115" i="18" s="1"/>
  <c r="DP116" i="18" s="1"/>
  <c r="DQ117" i="18" s="1"/>
  <c r="DR118" i="18" s="1"/>
  <c r="DS119" i="18" s="1"/>
  <c r="DT120" i="18" s="1"/>
  <c r="DU121" i="18" s="1"/>
  <c r="DV122" i="18" s="1"/>
  <c r="DW123" i="18" s="1"/>
  <c r="DX124" i="18" s="1"/>
  <c r="DX253" i="18" s="1"/>
  <c r="DW253" i="18" s="1"/>
  <c r="DV253" i="18" s="1"/>
  <c r="DU253" i="18" s="1"/>
  <c r="DT253" i="18" s="1"/>
  <c r="DS253" i="18" s="1"/>
  <c r="DR253" i="18" s="1"/>
  <c r="DQ253" i="18" s="1"/>
  <c r="DP253" i="18" s="1"/>
  <c r="DO253" i="18" s="1"/>
  <c r="DN253" i="18" s="1"/>
  <c r="DM253" i="18" s="1"/>
  <c r="DL253" i="18" s="1"/>
  <c r="DK253" i="18" s="1"/>
  <c r="DJ253" i="18" s="1"/>
  <c r="DI253" i="18" s="1"/>
  <c r="DH253" i="18" s="1"/>
  <c r="DG253" i="18" s="1"/>
  <c r="DF253" i="18" s="1"/>
  <c r="DE253" i="18" s="1"/>
  <c r="DD253" i="18" s="1"/>
  <c r="DC253" i="18" s="1"/>
  <c r="DB253" i="18" s="1"/>
  <c r="DA253" i="18" s="1"/>
  <c r="CZ253" i="18" s="1"/>
  <c r="CY253" i="18" s="1"/>
  <c r="CX253" i="18" s="1"/>
  <c r="CW253" i="18" s="1"/>
  <c r="CV253" i="18" s="1"/>
  <c r="CU253" i="18" s="1"/>
  <c r="CT253" i="18" s="1"/>
  <c r="CS253" i="18" s="1"/>
  <c r="CR253" i="18" s="1"/>
  <c r="AJ31" i="18"/>
  <c r="DZ203" i="18" l="1"/>
  <c r="EB203" i="18"/>
  <c r="EA203" i="18" s="1"/>
  <c r="DY204" i="18"/>
  <c r="AK31" i="18"/>
  <c r="AK32" i="18"/>
  <c r="AL33" i="18" s="1"/>
  <c r="AM34" i="18" s="1"/>
  <c r="AN35" i="18" s="1"/>
  <c r="AO36" i="18" s="1"/>
  <c r="AP37" i="18" s="1"/>
  <c r="AQ38" i="18" s="1"/>
  <c r="AR39" i="18" s="1"/>
  <c r="AS40" i="18" s="1"/>
  <c r="AT41" i="18" s="1"/>
  <c r="AU42" i="18" s="1"/>
  <c r="AV43" i="18" s="1"/>
  <c r="AW44" i="18" s="1"/>
  <c r="AX45" i="18" s="1"/>
  <c r="AY46" i="18" s="1"/>
  <c r="AZ47" i="18" s="1"/>
  <c r="BA48" i="18" s="1"/>
  <c r="BB49" i="18" s="1"/>
  <c r="BC50" i="18" s="1"/>
  <c r="BD51" i="18" s="1"/>
  <c r="BE52" i="18" s="1"/>
  <c r="BF53" i="18" s="1"/>
  <c r="BG54" i="18" s="1"/>
  <c r="BH55" i="18" s="1"/>
  <c r="BI56" i="18" s="1"/>
  <c r="BJ57" i="18" s="1"/>
  <c r="BK58" i="18" s="1"/>
  <c r="BL59" i="18" s="1"/>
  <c r="BM60" i="18" s="1"/>
  <c r="BN61" i="18" s="1"/>
  <c r="BO62" i="18" s="1"/>
  <c r="BP63" i="18" s="1"/>
  <c r="BQ64" i="18" s="1"/>
  <c r="BR65" i="18" s="1"/>
  <c r="BS66" i="18" s="1"/>
  <c r="BT67" i="18" s="1"/>
  <c r="BU68" i="18" s="1"/>
  <c r="BV69" i="18" s="1"/>
  <c r="BW70" i="18" s="1"/>
  <c r="BX71" i="18" s="1"/>
  <c r="BY72" i="18" s="1"/>
  <c r="BZ73" i="18" s="1"/>
  <c r="CA74" i="18" s="1"/>
  <c r="CB75" i="18" s="1"/>
  <c r="CC76" i="18" s="1"/>
  <c r="CD77" i="18" s="1"/>
  <c r="CE78" i="18" s="1"/>
  <c r="CF79" i="18" s="1"/>
  <c r="CG80" i="18" s="1"/>
  <c r="CH81" i="18" s="1"/>
  <c r="CI82" i="18" s="1"/>
  <c r="CJ83" i="18" s="1"/>
  <c r="CK84" i="18" s="1"/>
  <c r="CL85" i="18" s="1"/>
  <c r="CM86" i="18" s="1"/>
  <c r="CN87" i="18" s="1"/>
  <c r="CO88" i="18" s="1"/>
  <c r="CP89" i="18" s="1"/>
  <c r="CQ90" i="18" s="1"/>
  <c r="CR91" i="18" s="1"/>
  <c r="CS92" i="18" s="1"/>
  <c r="CT93" i="18" s="1"/>
  <c r="CU94" i="18" s="1"/>
  <c r="CV95" i="18" s="1"/>
  <c r="CW96" i="18" s="1"/>
  <c r="CX97" i="18" s="1"/>
  <c r="CY98" i="18" s="1"/>
  <c r="CZ99" i="18" s="1"/>
  <c r="DA100" i="18" s="1"/>
  <c r="DB101" i="18" s="1"/>
  <c r="DC102" i="18" s="1"/>
  <c r="DD103" i="18" s="1"/>
  <c r="DE104" i="18" s="1"/>
  <c r="DF105" i="18" s="1"/>
  <c r="DG106" i="18" s="1"/>
  <c r="DH107" i="18" s="1"/>
  <c r="DI108" i="18" s="1"/>
  <c r="DJ109" i="18" s="1"/>
  <c r="DK110" i="18" s="1"/>
  <c r="DL111" i="18" s="1"/>
  <c r="DM112" i="18" s="1"/>
  <c r="DN113" i="18" s="1"/>
  <c r="DO114" i="18" s="1"/>
  <c r="DP115" i="18" s="1"/>
  <c r="DQ116" i="18" s="1"/>
  <c r="DR117" i="18" s="1"/>
  <c r="DS118" i="18" s="1"/>
  <c r="DT119" i="18" s="1"/>
  <c r="DU120" i="18" s="1"/>
  <c r="DV121" i="18" s="1"/>
  <c r="DW122" i="18" s="1"/>
  <c r="DX123" i="18" s="1"/>
  <c r="DX252" i="18" s="1"/>
  <c r="DW252" i="18" s="1"/>
  <c r="DV252" i="18" s="1"/>
  <c r="DU252" i="18" s="1"/>
  <c r="DT252" i="18" s="1"/>
  <c r="DS252" i="18" s="1"/>
  <c r="DR252" i="18" s="1"/>
  <c r="DQ252" i="18" s="1"/>
  <c r="DP252" i="18" s="1"/>
  <c r="DO252" i="18" s="1"/>
  <c r="DN252" i="18" s="1"/>
  <c r="DM252" i="18" s="1"/>
  <c r="DL252" i="18" s="1"/>
  <c r="DK252" i="18" s="1"/>
  <c r="DJ252" i="18" s="1"/>
  <c r="DI252" i="18" s="1"/>
  <c r="DH252" i="18" s="1"/>
  <c r="DG252" i="18" s="1"/>
  <c r="DF252" i="18" s="1"/>
  <c r="DE252" i="18" s="1"/>
  <c r="DD252" i="18" s="1"/>
  <c r="DC252" i="18" s="1"/>
  <c r="DB252" i="18" s="1"/>
  <c r="DA252" i="18" s="1"/>
  <c r="CZ252" i="18" s="1"/>
  <c r="CY252" i="18" s="1"/>
  <c r="CX252" i="18" s="1"/>
  <c r="CW252" i="18" s="1"/>
  <c r="CV252" i="18" s="1"/>
  <c r="CU252" i="18" s="1"/>
  <c r="CT252" i="18" s="1"/>
  <c r="CS252" i="18" s="1"/>
  <c r="CR252" i="18" s="1"/>
  <c r="CQ252" i="18" s="1"/>
  <c r="DZ204" i="18" l="1"/>
  <c r="EB204" i="18" s="1"/>
  <c r="EA204" i="18" s="1"/>
  <c r="DY205" i="18"/>
  <c r="AL31" i="18"/>
  <c r="AL32" i="18"/>
  <c r="AM33" i="18" s="1"/>
  <c r="AN34" i="18" s="1"/>
  <c r="AO35" i="18" s="1"/>
  <c r="AP36" i="18" s="1"/>
  <c r="AQ37" i="18" s="1"/>
  <c r="AR38" i="18" s="1"/>
  <c r="AS39" i="18" s="1"/>
  <c r="AT40" i="18" s="1"/>
  <c r="AU41" i="18" s="1"/>
  <c r="AV42" i="18" s="1"/>
  <c r="AW43" i="18" s="1"/>
  <c r="AX44" i="18" s="1"/>
  <c r="AY45" i="18" s="1"/>
  <c r="AZ46" i="18" s="1"/>
  <c r="BA47" i="18" s="1"/>
  <c r="BB48" i="18" s="1"/>
  <c r="BC49" i="18" s="1"/>
  <c r="BD50" i="18" s="1"/>
  <c r="BE51" i="18" s="1"/>
  <c r="BF52" i="18" s="1"/>
  <c r="BG53" i="18" s="1"/>
  <c r="BH54" i="18" s="1"/>
  <c r="BI55" i="18" s="1"/>
  <c r="BJ56" i="18" s="1"/>
  <c r="BK57" i="18" s="1"/>
  <c r="BL58" i="18" s="1"/>
  <c r="BM59" i="18" s="1"/>
  <c r="BN60" i="18" s="1"/>
  <c r="BO61" i="18" s="1"/>
  <c r="BP62" i="18" s="1"/>
  <c r="BQ63" i="18" s="1"/>
  <c r="BR64" i="18" s="1"/>
  <c r="BS65" i="18" s="1"/>
  <c r="BT66" i="18" s="1"/>
  <c r="BU67" i="18" s="1"/>
  <c r="BV68" i="18" s="1"/>
  <c r="BW69" i="18" s="1"/>
  <c r="BX70" i="18" s="1"/>
  <c r="BY71" i="18" s="1"/>
  <c r="BZ72" i="18" s="1"/>
  <c r="CA73" i="18" s="1"/>
  <c r="CB74" i="18" s="1"/>
  <c r="CC75" i="18" s="1"/>
  <c r="CD76" i="18" s="1"/>
  <c r="CE77" i="18" s="1"/>
  <c r="CF78" i="18" s="1"/>
  <c r="CG79" i="18" s="1"/>
  <c r="CH80" i="18" s="1"/>
  <c r="CI81" i="18" s="1"/>
  <c r="CJ82" i="18" s="1"/>
  <c r="CK83" i="18" s="1"/>
  <c r="CL84" i="18" s="1"/>
  <c r="CM85" i="18" s="1"/>
  <c r="CN86" i="18" s="1"/>
  <c r="CO87" i="18" s="1"/>
  <c r="CP88" i="18" s="1"/>
  <c r="CQ89" i="18" s="1"/>
  <c r="CR90" i="18" s="1"/>
  <c r="CS91" i="18" s="1"/>
  <c r="CT92" i="18" s="1"/>
  <c r="CU93" i="18" s="1"/>
  <c r="CV94" i="18" s="1"/>
  <c r="CW95" i="18" s="1"/>
  <c r="CX96" i="18" s="1"/>
  <c r="CY97" i="18" s="1"/>
  <c r="CZ98" i="18" s="1"/>
  <c r="DA99" i="18" s="1"/>
  <c r="DB100" i="18" s="1"/>
  <c r="DC101" i="18" s="1"/>
  <c r="DD102" i="18" s="1"/>
  <c r="DE103" i="18" s="1"/>
  <c r="DF104" i="18" s="1"/>
  <c r="DG105" i="18" s="1"/>
  <c r="DH106" i="18" s="1"/>
  <c r="DI107" i="18" s="1"/>
  <c r="DJ108" i="18" s="1"/>
  <c r="DK109" i="18" s="1"/>
  <c r="DL110" i="18" s="1"/>
  <c r="DM111" i="18" s="1"/>
  <c r="DN112" i="18" s="1"/>
  <c r="DO113" i="18" s="1"/>
  <c r="DP114" i="18" s="1"/>
  <c r="DQ115" i="18" s="1"/>
  <c r="DR116" i="18" s="1"/>
  <c r="DS117" i="18" s="1"/>
  <c r="DT118" i="18" s="1"/>
  <c r="DU119" i="18" s="1"/>
  <c r="DV120" i="18" s="1"/>
  <c r="DW121" i="18" s="1"/>
  <c r="DX122" i="18" s="1"/>
  <c r="DX251" i="18" s="1"/>
  <c r="DW251" i="18" s="1"/>
  <c r="DV251" i="18" s="1"/>
  <c r="DU251" i="18" s="1"/>
  <c r="DT251" i="18" s="1"/>
  <c r="DS251" i="18" s="1"/>
  <c r="DR251" i="18" s="1"/>
  <c r="DQ251" i="18" s="1"/>
  <c r="DP251" i="18" s="1"/>
  <c r="DO251" i="18" s="1"/>
  <c r="DN251" i="18" s="1"/>
  <c r="DM251" i="18" s="1"/>
  <c r="DL251" i="18" s="1"/>
  <c r="DK251" i="18" s="1"/>
  <c r="DJ251" i="18" s="1"/>
  <c r="DI251" i="18" s="1"/>
  <c r="DH251" i="18" s="1"/>
  <c r="DG251" i="18" s="1"/>
  <c r="DF251" i="18" s="1"/>
  <c r="DE251" i="18" s="1"/>
  <c r="DD251" i="18" s="1"/>
  <c r="DC251" i="18" s="1"/>
  <c r="DB251" i="18" s="1"/>
  <c r="DA251" i="18" s="1"/>
  <c r="CZ251" i="18" s="1"/>
  <c r="CY251" i="18" s="1"/>
  <c r="CX251" i="18" s="1"/>
  <c r="CW251" i="18" s="1"/>
  <c r="CV251" i="18" s="1"/>
  <c r="CU251" i="18" s="1"/>
  <c r="CT251" i="18" s="1"/>
  <c r="CS251" i="18" s="1"/>
  <c r="CR251" i="18" s="1"/>
  <c r="CQ251" i="18" s="1"/>
  <c r="CP251" i="18" s="1"/>
  <c r="DZ205" i="18" l="1"/>
  <c r="EB205" i="18"/>
  <c r="EA205" i="18" s="1"/>
  <c r="DY206" i="18"/>
  <c r="AM32" i="18"/>
  <c r="AN33" i="18" s="1"/>
  <c r="AO34" i="18" s="1"/>
  <c r="AP35" i="18" s="1"/>
  <c r="AQ36" i="18" s="1"/>
  <c r="AR37" i="18" s="1"/>
  <c r="AS38" i="18" s="1"/>
  <c r="AT39" i="18" s="1"/>
  <c r="AU40" i="18" s="1"/>
  <c r="AV41" i="18" s="1"/>
  <c r="AW42" i="18" s="1"/>
  <c r="AX43" i="18" s="1"/>
  <c r="AY44" i="18" s="1"/>
  <c r="AZ45" i="18" s="1"/>
  <c r="BA46" i="18" s="1"/>
  <c r="BB47" i="18" s="1"/>
  <c r="BC48" i="18" s="1"/>
  <c r="BD49" i="18" s="1"/>
  <c r="BE50" i="18" s="1"/>
  <c r="BF51" i="18" s="1"/>
  <c r="BG52" i="18" s="1"/>
  <c r="BH53" i="18" s="1"/>
  <c r="BI54" i="18" s="1"/>
  <c r="BJ55" i="18" s="1"/>
  <c r="BK56" i="18" s="1"/>
  <c r="BL57" i="18" s="1"/>
  <c r="BM58" i="18" s="1"/>
  <c r="BN59" i="18" s="1"/>
  <c r="BO60" i="18" s="1"/>
  <c r="BP61" i="18" s="1"/>
  <c r="BQ62" i="18" s="1"/>
  <c r="BR63" i="18" s="1"/>
  <c r="BS64" i="18" s="1"/>
  <c r="BT65" i="18" s="1"/>
  <c r="BU66" i="18" s="1"/>
  <c r="BV67" i="18" s="1"/>
  <c r="BW68" i="18" s="1"/>
  <c r="BX69" i="18" s="1"/>
  <c r="BY70" i="18" s="1"/>
  <c r="BZ71" i="18" s="1"/>
  <c r="CA72" i="18" s="1"/>
  <c r="CB73" i="18" s="1"/>
  <c r="CC74" i="18" s="1"/>
  <c r="CD75" i="18" s="1"/>
  <c r="CE76" i="18" s="1"/>
  <c r="CF77" i="18" s="1"/>
  <c r="CG78" i="18" s="1"/>
  <c r="CH79" i="18" s="1"/>
  <c r="CI80" i="18" s="1"/>
  <c r="CJ81" i="18" s="1"/>
  <c r="CK82" i="18" s="1"/>
  <c r="CL83" i="18" s="1"/>
  <c r="CM84" i="18" s="1"/>
  <c r="CN85" i="18" s="1"/>
  <c r="CO86" i="18" s="1"/>
  <c r="CP87" i="18" s="1"/>
  <c r="CQ88" i="18" s="1"/>
  <c r="CR89" i="18" s="1"/>
  <c r="CS90" i="18" s="1"/>
  <c r="CT91" i="18" s="1"/>
  <c r="CU92" i="18" s="1"/>
  <c r="CV93" i="18" s="1"/>
  <c r="CW94" i="18" s="1"/>
  <c r="CX95" i="18" s="1"/>
  <c r="CY96" i="18" s="1"/>
  <c r="CZ97" i="18" s="1"/>
  <c r="DA98" i="18" s="1"/>
  <c r="DB99" i="18" s="1"/>
  <c r="DC100" i="18" s="1"/>
  <c r="DD101" i="18" s="1"/>
  <c r="DE102" i="18" s="1"/>
  <c r="DF103" i="18" s="1"/>
  <c r="DG104" i="18" s="1"/>
  <c r="DH105" i="18" s="1"/>
  <c r="DI106" i="18" s="1"/>
  <c r="DJ107" i="18" s="1"/>
  <c r="DK108" i="18" s="1"/>
  <c r="DL109" i="18" s="1"/>
  <c r="DM110" i="18" s="1"/>
  <c r="DN111" i="18" s="1"/>
  <c r="DO112" i="18" s="1"/>
  <c r="DP113" i="18" s="1"/>
  <c r="DQ114" i="18" s="1"/>
  <c r="DR115" i="18" s="1"/>
  <c r="DS116" i="18" s="1"/>
  <c r="DT117" i="18" s="1"/>
  <c r="DU118" i="18" s="1"/>
  <c r="DV119" i="18" s="1"/>
  <c r="DW120" i="18" s="1"/>
  <c r="DX121" i="18" s="1"/>
  <c r="DX250" i="18" s="1"/>
  <c r="DW250" i="18" s="1"/>
  <c r="DV250" i="18" s="1"/>
  <c r="DU250" i="18" s="1"/>
  <c r="DT250" i="18" s="1"/>
  <c r="DS250" i="18" s="1"/>
  <c r="DR250" i="18" s="1"/>
  <c r="DQ250" i="18" s="1"/>
  <c r="DP250" i="18" s="1"/>
  <c r="DO250" i="18" s="1"/>
  <c r="DN250" i="18" s="1"/>
  <c r="DM250" i="18" s="1"/>
  <c r="DL250" i="18" s="1"/>
  <c r="DK250" i="18" s="1"/>
  <c r="DJ250" i="18" s="1"/>
  <c r="DI250" i="18" s="1"/>
  <c r="DH250" i="18" s="1"/>
  <c r="DG250" i="18" s="1"/>
  <c r="DF250" i="18" s="1"/>
  <c r="DE250" i="18" s="1"/>
  <c r="DD250" i="18" s="1"/>
  <c r="DC250" i="18" s="1"/>
  <c r="DB250" i="18" s="1"/>
  <c r="DA250" i="18" s="1"/>
  <c r="CZ250" i="18" s="1"/>
  <c r="CY250" i="18" s="1"/>
  <c r="CX250" i="18" s="1"/>
  <c r="CW250" i="18" s="1"/>
  <c r="CV250" i="18" s="1"/>
  <c r="CU250" i="18" s="1"/>
  <c r="CT250" i="18" s="1"/>
  <c r="CS250" i="18" s="1"/>
  <c r="CR250" i="18" s="1"/>
  <c r="CQ250" i="18" s="1"/>
  <c r="CP250" i="18" s="1"/>
  <c r="CO250" i="18" s="1"/>
  <c r="AM31" i="18"/>
  <c r="DZ206" i="18" l="1"/>
  <c r="EB206" i="18"/>
  <c r="EA206" i="18" s="1"/>
  <c r="DY207" i="18"/>
  <c r="AN32" i="18"/>
  <c r="AO33" i="18" s="1"/>
  <c r="AP34" i="18" s="1"/>
  <c r="AQ35" i="18" s="1"/>
  <c r="AR36" i="18" s="1"/>
  <c r="AS37" i="18" s="1"/>
  <c r="AT38" i="18" s="1"/>
  <c r="AU39" i="18" s="1"/>
  <c r="AV40" i="18" s="1"/>
  <c r="AW41" i="18" s="1"/>
  <c r="AX42" i="18" s="1"/>
  <c r="AY43" i="18" s="1"/>
  <c r="AZ44" i="18" s="1"/>
  <c r="BA45" i="18" s="1"/>
  <c r="BB46" i="18" s="1"/>
  <c r="BC47" i="18" s="1"/>
  <c r="BD48" i="18" s="1"/>
  <c r="BE49" i="18" s="1"/>
  <c r="BF50" i="18" s="1"/>
  <c r="BG51" i="18" s="1"/>
  <c r="BH52" i="18" s="1"/>
  <c r="BI53" i="18" s="1"/>
  <c r="BJ54" i="18" s="1"/>
  <c r="BK55" i="18" s="1"/>
  <c r="BL56" i="18" s="1"/>
  <c r="BM57" i="18" s="1"/>
  <c r="BN58" i="18" s="1"/>
  <c r="BO59" i="18" s="1"/>
  <c r="BP60" i="18" s="1"/>
  <c r="BQ61" i="18" s="1"/>
  <c r="BR62" i="18" s="1"/>
  <c r="BS63" i="18" s="1"/>
  <c r="BT64" i="18" s="1"/>
  <c r="BU65" i="18" s="1"/>
  <c r="BV66" i="18" s="1"/>
  <c r="BW67" i="18" s="1"/>
  <c r="BX68" i="18" s="1"/>
  <c r="BY69" i="18" s="1"/>
  <c r="BZ70" i="18" s="1"/>
  <c r="CA71" i="18" s="1"/>
  <c r="CB72" i="18" s="1"/>
  <c r="CC73" i="18" s="1"/>
  <c r="CD74" i="18" s="1"/>
  <c r="CE75" i="18" s="1"/>
  <c r="CF76" i="18" s="1"/>
  <c r="CG77" i="18" s="1"/>
  <c r="CH78" i="18" s="1"/>
  <c r="CI79" i="18" s="1"/>
  <c r="CJ80" i="18" s="1"/>
  <c r="CK81" i="18" s="1"/>
  <c r="CL82" i="18" s="1"/>
  <c r="CM83" i="18" s="1"/>
  <c r="CN84" i="18" s="1"/>
  <c r="CO85" i="18" s="1"/>
  <c r="CP86" i="18" s="1"/>
  <c r="CQ87" i="18" s="1"/>
  <c r="CR88" i="18" s="1"/>
  <c r="CS89" i="18" s="1"/>
  <c r="CT90" i="18" s="1"/>
  <c r="CU91" i="18" s="1"/>
  <c r="CV92" i="18" s="1"/>
  <c r="CW93" i="18" s="1"/>
  <c r="CX94" i="18" s="1"/>
  <c r="CY95" i="18" s="1"/>
  <c r="CZ96" i="18" s="1"/>
  <c r="DA97" i="18" s="1"/>
  <c r="DB98" i="18" s="1"/>
  <c r="DC99" i="18" s="1"/>
  <c r="DD100" i="18" s="1"/>
  <c r="DE101" i="18" s="1"/>
  <c r="DF102" i="18" s="1"/>
  <c r="DG103" i="18" s="1"/>
  <c r="DH104" i="18" s="1"/>
  <c r="DI105" i="18" s="1"/>
  <c r="DJ106" i="18" s="1"/>
  <c r="DK107" i="18" s="1"/>
  <c r="DL108" i="18" s="1"/>
  <c r="DM109" i="18" s="1"/>
  <c r="DN110" i="18" s="1"/>
  <c r="DO111" i="18" s="1"/>
  <c r="DP112" i="18" s="1"/>
  <c r="DQ113" i="18" s="1"/>
  <c r="DR114" i="18" s="1"/>
  <c r="DS115" i="18" s="1"/>
  <c r="DT116" i="18" s="1"/>
  <c r="DU117" i="18" s="1"/>
  <c r="DV118" i="18" s="1"/>
  <c r="DW119" i="18" s="1"/>
  <c r="DX120" i="18" s="1"/>
  <c r="DX249" i="18" s="1"/>
  <c r="DW249" i="18" s="1"/>
  <c r="DV249" i="18" s="1"/>
  <c r="DU249" i="18" s="1"/>
  <c r="DT249" i="18" s="1"/>
  <c r="DS249" i="18" s="1"/>
  <c r="DR249" i="18" s="1"/>
  <c r="DQ249" i="18" s="1"/>
  <c r="DP249" i="18" s="1"/>
  <c r="DO249" i="18" s="1"/>
  <c r="DN249" i="18" s="1"/>
  <c r="DM249" i="18" s="1"/>
  <c r="DL249" i="18" s="1"/>
  <c r="DK249" i="18" s="1"/>
  <c r="DJ249" i="18" s="1"/>
  <c r="DI249" i="18" s="1"/>
  <c r="DH249" i="18" s="1"/>
  <c r="DG249" i="18" s="1"/>
  <c r="DF249" i="18" s="1"/>
  <c r="DE249" i="18" s="1"/>
  <c r="DD249" i="18" s="1"/>
  <c r="DC249" i="18" s="1"/>
  <c r="DB249" i="18" s="1"/>
  <c r="DA249" i="18" s="1"/>
  <c r="CZ249" i="18" s="1"/>
  <c r="CY249" i="18" s="1"/>
  <c r="CX249" i="18" s="1"/>
  <c r="CW249" i="18" s="1"/>
  <c r="CV249" i="18" s="1"/>
  <c r="CU249" i="18" s="1"/>
  <c r="CT249" i="18" s="1"/>
  <c r="CS249" i="18" s="1"/>
  <c r="CR249" i="18" s="1"/>
  <c r="CQ249" i="18" s="1"/>
  <c r="CP249" i="18" s="1"/>
  <c r="CO249" i="18" s="1"/>
  <c r="CN249" i="18" s="1"/>
  <c r="AN31" i="18"/>
  <c r="DZ207" i="18" l="1"/>
  <c r="EB207" i="18"/>
  <c r="EA207" i="18" s="1"/>
  <c r="DY208" i="18"/>
  <c r="AO31" i="18"/>
  <c r="AO32" i="18"/>
  <c r="AP33" i="18" s="1"/>
  <c r="AQ34" i="18" s="1"/>
  <c r="AR35" i="18" s="1"/>
  <c r="AS36" i="18" s="1"/>
  <c r="AT37" i="18" s="1"/>
  <c r="AU38" i="18" s="1"/>
  <c r="AV39" i="18" s="1"/>
  <c r="AW40" i="18" s="1"/>
  <c r="AX41" i="18" s="1"/>
  <c r="AY42" i="18" s="1"/>
  <c r="AZ43" i="18" s="1"/>
  <c r="BA44" i="18" s="1"/>
  <c r="BB45" i="18" s="1"/>
  <c r="BC46" i="18" s="1"/>
  <c r="BD47" i="18" s="1"/>
  <c r="BE48" i="18" s="1"/>
  <c r="BF49" i="18" s="1"/>
  <c r="BG50" i="18" s="1"/>
  <c r="BH51" i="18" s="1"/>
  <c r="BI52" i="18" s="1"/>
  <c r="BJ53" i="18" s="1"/>
  <c r="BK54" i="18" s="1"/>
  <c r="BL55" i="18" s="1"/>
  <c r="BM56" i="18" s="1"/>
  <c r="BN57" i="18" s="1"/>
  <c r="BO58" i="18" s="1"/>
  <c r="BP59" i="18" s="1"/>
  <c r="BQ60" i="18" s="1"/>
  <c r="BR61" i="18" s="1"/>
  <c r="BS62" i="18" s="1"/>
  <c r="BT63" i="18" s="1"/>
  <c r="BU64" i="18" s="1"/>
  <c r="BV65" i="18" s="1"/>
  <c r="BW66" i="18" s="1"/>
  <c r="BX67" i="18" s="1"/>
  <c r="BY68" i="18" s="1"/>
  <c r="BZ69" i="18" s="1"/>
  <c r="CA70" i="18" s="1"/>
  <c r="CB71" i="18" s="1"/>
  <c r="CC72" i="18" s="1"/>
  <c r="CD73" i="18" s="1"/>
  <c r="CE74" i="18" s="1"/>
  <c r="CF75" i="18" s="1"/>
  <c r="CG76" i="18" s="1"/>
  <c r="CH77" i="18" s="1"/>
  <c r="CI78" i="18" s="1"/>
  <c r="CJ79" i="18" s="1"/>
  <c r="CK80" i="18" s="1"/>
  <c r="CL81" i="18" s="1"/>
  <c r="CM82" i="18" s="1"/>
  <c r="CN83" i="18" s="1"/>
  <c r="CO84" i="18" s="1"/>
  <c r="CP85" i="18" s="1"/>
  <c r="CQ86" i="18" s="1"/>
  <c r="CR87" i="18" s="1"/>
  <c r="CS88" i="18" s="1"/>
  <c r="CT89" i="18" s="1"/>
  <c r="CU90" i="18" s="1"/>
  <c r="CV91" i="18" s="1"/>
  <c r="CW92" i="18" s="1"/>
  <c r="CX93" i="18" s="1"/>
  <c r="CY94" i="18" s="1"/>
  <c r="CZ95" i="18" s="1"/>
  <c r="DA96" i="18" s="1"/>
  <c r="DB97" i="18" s="1"/>
  <c r="DC98" i="18" s="1"/>
  <c r="DD99" i="18" s="1"/>
  <c r="DE100" i="18" s="1"/>
  <c r="DF101" i="18" s="1"/>
  <c r="DG102" i="18" s="1"/>
  <c r="DH103" i="18" s="1"/>
  <c r="DI104" i="18" s="1"/>
  <c r="DJ105" i="18" s="1"/>
  <c r="DK106" i="18" s="1"/>
  <c r="DL107" i="18" s="1"/>
  <c r="DM108" i="18" s="1"/>
  <c r="DN109" i="18" s="1"/>
  <c r="DO110" i="18" s="1"/>
  <c r="DP111" i="18" s="1"/>
  <c r="DQ112" i="18" s="1"/>
  <c r="DR113" i="18" s="1"/>
  <c r="DS114" i="18" s="1"/>
  <c r="DT115" i="18" s="1"/>
  <c r="DU116" i="18" s="1"/>
  <c r="DV117" i="18" s="1"/>
  <c r="DW118" i="18" s="1"/>
  <c r="DX119" i="18" s="1"/>
  <c r="DX248" i="18" s="1"/>
  <c r="DW248" i="18" s="1"/>
  <c r="DV248" i="18" s="1"/>
  <c r="DU248" i="18" s="1"/>
  <c r="DT248" i="18" s="1"/>
  <c r="DS248" i="18" s="1"/>
  <c r="DR248" i="18" s="1"/>
  <c r="DQ248" i="18" s="1"/>
  <c r="DP248" i="18" s="1"/>
  <c r="DO248" i="18" s="1"/>
  <c r="DN248" i="18" s="1"/>
  <c r="DM248" i="18" s="1"/>
  <c r="DL248" i="18" s="1"/>
  <c r="DK248" i="18" s="1"/>
  <c r="DJ248" i="18" s="1"/>
  <c r="DI248" i="18" s="1"/>
  <c r="DH248" i="18" s="1"/>
  <c r="DG248" i="18" s="1"/>
  <c r="DF248" i="18" s="1"/>
  <c r="DE248" i="18" s="1"/>
  <c r="DD248" i="18" s="1"/>
  <c r="DC248" i="18" s="1"/>
  <c r="DB248" i="18" s="1"/>
  <c r="DA248" i="18" s="1"/>
  <c r="CZ248" i="18" s="1"/>
  <c r="CY248" i="18" s="1"/>
  <c r="CX248" i="18" s="1"/>
  <c r="CW248" i="18" s="1"/>
  <c r="CV248" i="18" s="1"/>
  <c r="CU248" i="18" s="1"/>
  <c r="CT248" i="18" s="1"/>
  <c r="CS248" i="18" s="1"/>
  <c r="CR248" i="18" s="1"/>
  <c r="CQ248" i="18" s="1"/>
  <c r="CP248" i="18" s="1"/>
  <c r="CO248" i="18" s="1"/>
  <c r="CN248" i="18" s="1"/>
  <c r="CM248" i="18" s="1"/>
  <c r="DZ208" i="18" l="1"/>
  <c r="EB208" i="18"/>
  <c r="EA208" i="18" s="1"/>
  <c r="DY209" i="18"/>
  <c r="AP32" i="18"/>
  <c r="AQ33" i="18" s="1"/>
  <c r="AR34" i="18" s="1"/>
  <c r="AS35" i="18" s="1"/>
  <c r="AT36" i="18" s="1"/>
  <c r="AU37" i="18" s="1"/>
  <c r="AV38" i="18" s="1"/>
  <c r="AW39" i="18" s="1"/>
  <c r="AX40" i="18" s="1"/>
  <c r="AY41" i="18" s="1"/>
  <c r="AZ42" i="18" s="1"/>
  <c r="BA43" i="18" s="1"/>
  <c r="BB44" i="18" s="1"/>
  <c r="BC45" i="18" s="1"/>
  <c r="BD46" i="18" s="1"/>
  <c r="BE47" i="18" s="1"/>
  <c r="BF48" i="18" s="1"/>
  <c r="BG49" i="18" s="1"/>
  <c r="BH50" i="18" s="1"/>
  <c r="BI51" i="18" s="1"/>
  <c r="BJ52" i="18" s="1"/>
  <c r="BK53" i="18" s="1"/>
  <c r="BL54" i="18" s="1"/>
  <c r="BM55" i="18" s="1"/>
  <c r="BN56" i="18" s="1"/>
  <c r="BO57" i="18" s="1"/>
  <c r="BP58" i="18" s="1"/>
  <c r="BQ59" i="18" s="1"/>
  <c r="BR60" i="18" s="1"/>
  <c r="BS61" i="18" s="1"/>
  <c r="BT62" i="18" s="1"/>
  <c r="BU63" i="18" s="1"/>
  <c r="BV64" i="18" s="1"/>
  <c r="BW65" i="18" s="1"/>
  <c r="BX66" i="18" s="1"/>
  <c r="BY67" i="18" s="1"/>
  <c r="BZ68" i="18" s="1"/>
  <c r="CA69" i="18" s="1"/>
  <c r="CB70" i="18" s="1"/>
  <c r="CC71" i="18" s="1"/>
  <c r="CD72" i="18" s="1"/>
  <c r="CE73" i="18" s="1"/>
  <c r="CF74" i="18" s="1"/>
  <c r="CG75" i="18" s="1"/>
  <c r="CH76" i="18" s="1"/>
  <c r="CI77" i="18" s="1"/>
  <c r="CJ78" i="18" s="1"/>
  <c r="CK79" i="18" s="1"/>
  <c r="CL80" i="18" s="1"/>
  <c r="CM81" i="18" s="1"/>
  <c r="CN82" i="18" s="1"/>
  <c r="CO83" i="18" s="1"/>
  <c r="CP84" i="18" s="1"/>
  <c r="CQ85" i="18" s="1"/>
  <c r="CR86" i="18" s="1"/>
  <c r="CS87" i="18" s="1"/>
  <c r="CT88" i="18" s="1"/>
  <c r="CU89" i="18" s="1"/>
  <c r="CV90" i="18" s="1"/>
  <c r="CW91" i="18" s="1"/>
  <c r="CX92" i="18" s="1"/>
  <c r="CY93" i="18" s="1"/>
  <c r="CZ94" i="18" s="1"/>
  <c r="DA95" i="18" s="1"/>
  <c r="DB96" i="18" s="1"/>
  <c r="DC97" i="18" s="1"/>
  <c r="DD98" i="18" s="1"/>
  <c r="DE99" i="18" s="1"/>
  <c r="DF100" i="18" s="1"/>
  <c r="DG101" i="18" s="1"/>
  <c r="DH102" i="18" s="1"/>
  <c r="DI103" i="18" s="1"/>
  <c r="DJ104" i="18" s="1"/>
  <c r="DK105" i="18" s="1"/>
  <c r="DL106" i="18" s="1"/>
  <c r="DM107" i="18" s="1"/>
  <c r="DN108" i="18" s="1"/>
  <c r="DO109" i="18" s="1"/>
  <c r="DP110" i="18" s="1"/>
  <c r="DQ111" i="18" s="1"/>
  <c r="DR112" i="18" s="1"/>
  <c r="DS113" i="18" s="1"/>
  <c r="DT114" i="18" s="1"/>
  <c r="DU115" i="18" s="1"/>
  <c r="DV116" i="18" s="1"/>
  <c r="DW117" i="18" s="1"/>
  <c r="DX118" i="18" s="1"/>
  <c r="DX247" i="18" s="1"/>
  <c r="DW247" i="18" s="1"/>
  <c r="DV247" i="18" s="1"/>
  <c r="DU247" i="18" s="1"/>
  <c r="DT247" i="18" s="1"/>
  <c r="DS247" i="18" s="1"/>
  <c r="DR247" i="18" s="1"/>
  <c r="DQ247" i="18" s="1"/>
  <c r="DP247" i="18" s="1"/>
  <c r="DO247" i="18" s="1"/>
  <c r="DN247" i="18" s="1"/>
  <c r="DM247" i="18" s="1"/>
  <c r="DL247" i="18" s="1"/>
  <c r="DK247" i="18" s="1"/>
  <c r="DJ247" i="18" s="1"/>
  <c r="DI247" i="18" s="1"/>
  <c r="DH247" i="18" s="1"/>
  <c r="DG247" i="18" s="1"/>
  <c r="DF247" i="18" s="1"/>
  <c r="DE247" i="18" s="1"/>
  <c r="DD247" i="18" s="1"/>
  <c r="DC247" i="18" s="1"/>
  <c r="DB247" i="18" s="1"/>
  <c r="DA247" i="18" s="1"/>
  <c r="CZ247" i="18" s="1"/>
  <c r="CY247" i="18" s="1"/>
  <c r="CX247" i="18" s="1"/>
  <c r="CW247" i="18" s="1"/>
  <c r="CV247" i="18" s="1"/>
  <c r="CU247" i="18" s="1"/>
  <c r="CT247" i="18" s="1"/>
  <c r="CS247" i="18" s="1"/>
  <c r="CR247" i="18" s="1"/>
  <c r="CQ247" i="18" s="1"/>
  <c r="CP247" i="18" s="1"/>
  <c r="CO247" i="18" s="1"/>
  <c r="CN247" i="18" s="1"/>
  <c r="CM247" i="18" s="1"/>
  <c r="CL247" i="18" s="1"/>
  <c r="AP31" i="18"/>
  <c r="DZ209" i="18" l="1"/>
  <c r="EB209" i="18"/>
  <c r="EA209" i="18" s="1"/>
  <c r="DY210" i="18"/>
  <c r="AQ32" i="18"/>
  <c r="AR33" i="18" s="1"/>
  <c r="AS34" i="18" s="1"/>
  <c r="AT35" i="18" s="1"/>
  <c r="AU36" i="18" s="1"/>
  <c r="AV37" i="18" s="1"/>
  <c r="AW38" i="18" s="1"/>
  <c r="AX39" i="18" s="1"/>
  <c r="AY40" i="18" s="1"/>
  <c r="AZ41" i="18" s="1"/>
  <c r="BA42" i="18" s="1"/>
  <c r="BB43" i="18" s="1"/>
  <c r="BC44" i="18" s="1"/>
  <c r="BD45" i="18" s="1"/>
  <c r="BE46" i="18" s="1"/>
  <c r="BF47" i="18" s="1"/>
  <c r="BG48" i="18" s="1"/>
  <c r="BH49" i="18" s="1"/>
  <c r="BI50" i="18" s="1"/>
  <c r="BJ51" i="18" s="1"/>
  <c r="BK52" i="18" s="1"/>
  <c r="BL53" i="18" s="1"/>
  <c r="BM54" i="18" s="1"/>
  <c r="BN55" i="18" s="1"/>
  <c r="BO56" i="18" s="1"/>
  <c r="BP57" i="18" s="1"/>
  <c r="BQ58" i="18" s="1"/>
  <c r="BR59" i="18" s="1"/>
  <c r="BS60" i="18" s="1"/>
  <c r="BT61" i="18" s="1"/>
  <c r="BU62" i="18" s="1"/>
  <c r="BV63" i="18" s="1"/>
  <c r="BW64" i="18" s="1"/>
  <c r="BX65" i="18" s="1"/>
  <c r="BY66" i="18" s="1"/>
  <c r="BZ67" i="18" s="1"/>
  <c r="CA68" i="18" s="1"/>
  <c r="CB69" i="18" s="1"/>
  <c r="CC70" i="18" s="1"/>
  <c r="CD71" i="18" s="1"/>
  <c r="CE72" i="18" s="1"/>
  <c r="CF73" i="18" s="1"/>
  <c r="CG74" i="18" s="1"/>
  <c r="CH75" i="18" s="1"/>
  <c r="CI76" i="18" s="1"/>
  <c r="CJ77" i="18" s="1"/>
  <c r="CK78" i="18" s="1"/>
  <c r="CL79" i="18" s="1"/>
  <c r="CM80" i="18" s="1"/>
  <c r="CN81" i="18" s="1"/>
  <c r="CO82" i="18" s="1"/>
  <c r="CP83" i="18" s="1"/>
  <c r="CQ84" i="18" s="1"/>
  <c r="CR85" i="18" s="1"/>
  <c r="CS86" i="18" s="1"/>
  <c r="CT87" i="18" s="1"/>
  <c r="CU88" i="18" s="1"/>
  <c r="CV89" i="18" s="1"/>
  <c r="CW90" i="18" s="1"/>
  <c r="CX91" i="18" s="1"/>
  <c r="CY92" i="18" s="1"/>
  <c r="CZ93" i="18" s="1"/>
  <c r="DA94" i="18" s="1"/>
  <c r="DB95" i="18" s="1"/>
  <c r="DC96" i="18" s="1"/>
  <c r="DD97" i="18" s="1"/>
  <c r="DE98" i="18" s="1"/>
  <c r="DF99" i="18" s="1"/>
  <c r="DG100" i="18" s="1"/>
  <c r="DH101" i="18" s="1"/>
  <c r="DI102" i="18" s="1"/>
  <c r="DJ103" i="18" s="1"/>
  <c r="DK104" i="18" s="1"/>
  <c r="DL105" i="18" s="1"/>
  <c r="DM106" i="18" s="1"/>
  <c r="DN107" i="18" s="1"/>
  <c r="DO108" i="18" s="1"/>
  <c r="DP109" i="18" s="1"/>
  <c r="DQ110" i="18" s="1"/>
  <c r="DR111" i="18" s="1"/>
  <c r="DS112" i="18" s="1"/>
  <c r="DT113" i="18" s="1"/>
  <c r="DU114" i="18" s="1"/>
  <c r="DV115" i="18" s="1"/>
  <c r="DW116" i="18" s="1"/>
  <c r="DX117" i="18" s="1"/>
  <c r="DX246" i="18" s="1"/>
  <c r="DW246" i="18" s="1"/>
  <c r="DV246" i="18" s="1"/>
  <c r="DU246" i="18" s="1"/>
  <c r="DT246" i="18" s="1"/>
  <c r="DS246" i="18" s="1"/>
  <c r="DR246" i="18" s="1"/>
  <c r="DQ246" i="18" s="1"/>
  <c r="DP246" i="18" s="1"/>
  <c r="DO246" i="18" s="1"/>
  <c r="DN246" i="18" s="1"/>
  <c r="DM246" i="18" s="1"/>
  <c r="DL246" i="18" s="1"/>
  <c r="DK246" i="18" s="1"/>
  <c r="DJ246" i="18" s="1"/>
  <c r="DI246" i="18" s="1"/>
  <c r="DH246" i="18" s="1"/>
  <c r="DG246" i="18" s="1"/>
  <c r="DF246" i="18" s="1"/>
  <c r="DE246" i="18" s="1"/>
  <c r="DD246" i="18" s="1"/>
  <c r="DC246" i="18" s="1"/>
  <c r="DB246" i="18" s="1"/>
  <c r="DA246" i="18" s="1"/>
  <c r="CZ246" i="18" s="1"/>
  <c r="CY246" i="18" s="1"/>
  <c r="CX246" i="18" s="1"/>
  <c r="CW246" i="18" s="1"/>
  <c r="CV246" i="18" s="1"/>
  <c r="CU246" i="18" s="1"/>
  <c r="CT246" i="18" s="1"/>
  <c r="CS246" i="18" s="1"/>
  <c r="CR246" i="18" s="1"/>
  <c r="CQ246" i="18" s="1"/>
  <c r="CP246" i="18" s="1"/>
  <c r="CO246" i="18" s="1"/>
  <c r="CN246" i="18" s="1"/>
  <c r="CM246" i="18" s="1"/>
  <c r="CL246" i="18" s="1"/>
  <c r="CK246" i="18" s="1"/>
  <c r="AQ31" i="18"/>
  <c r="DZ210" i="18" l="1"/>
  <c r="EB210" i="18"/>
  <c r="EA210" i="18" s="1"/>
  <c r="DY211" i="18"/>
  <c r="AR32" i="18"/>
  <c r="AS33" i="18" s="1"/>
  <c r="AT34" i="18" s="1"/>
  <c r="AU35" i="18" s="1"/>
  <c r="AV36" i="18" s="1"/>
  <c r="AW37" i="18" s="1"/>
  <c r="AX38" i="18" s="1"/>
  <c r="AY39" i="18" s="1"/>
  <c r="AZ40" i="18" s="1"/>
  <c r="BA41" i="18" s="1"/>
  <c r="BB42" i="18" s="1"/>
  <c r="BC43" i="18" s="1"/>
  <c r="BD44" i="18" s="1"/>
  <c r="BE45" i="18" s="1"/>
  <c r="BF46" i="18" s="1"/>
  <c r="BG47" i="18" s="1"/>
  <c r="BH48" i="18" s="1"/>
  <c r="BI49" i="18" s="1"/>
  <c r="BJ50" i="18" s="1"/>
  <c r="BK51" i="18" s="1"/>
  <c r="BL52" i="18" s="1"/>
  <c r="BM53" i="18" s="1"/>
  <c r="BN54" i="18" s="1"/>
  <c r="BO55" i="18" s="1"/>
  <c r="BP56" i="18" s="1"/>
  <c r="BQ57" i="18" s="1"/>
  <c r="BR58" i="18" s="1"/>
  <c r="BS59" i="18" s="1"/>
  <c r="BT60" i="18" s="1"/>
  <c r="BU61" i="18" s="1"/>
  <c r="BV62" i="18" s="1"/>
  <c r="BW63" i="18" s="1"/>
  <c r="BX64" i="18" s="1"/>
  <c r="BY65" i="18" s="1"/>
  <c r="BZ66" i="18" s="1"/>
  <c r="CA67" i="18" s="1"/>
  <c r="CB68" i="18" s="1"/>
  <c r="CC69" i="18" s="1"/>
  <c r="CD70" i="18" s="1"/>
  <c r="CE71" i="18" s="1"/>
  <c r="CF72" i="18" s="1"/>
  <c r="CG73" i="18" s="1"/>
  <c r="CH74" i="18" s="1"/>
  <c r="CI75" i="18" s="1"/>
  <c r="CJ76" i="18" s="1"/>
  <c r="CK77" i="18" s="1"/>
  <c r="CL78" i="18" s="1"/>
  <c r="CM79" i="18" s="1"/>
  <c r="CN80" i="18" s="1"/>
  <c r="CO81" i="18" s="1"/>
  <c r="CP82" i="18" s="1"/>
  <c r="CQ83" i="18" s="1"/>
  <c r="CR84" i="18" s="1"/>
  <c r="CS85" i="18" s="1"/>
  <c r="CT86" i="18" s="1"/>
  <c r="CU87" i="18" s="1"/>
  <c r="CV88" i="18" s="1"/>
  <c r="CW89" i="18" s="1"/>
  <c r="CX90" i="18" s="1"/>
  <c r="CY91" i="18" s="1"/>
  <c r="CZ92" i="18" s="1"/>
  <c r="DA93" i="18" s="1"/>
  <c r="DB94" i="18" s="1"/>
  <c r="DC95" i="18" s="1"/>
  <c r="DD96" i="18" s="1"/>
  <c r="DE97" i="18" s="1"/>
  <c r="DF98" i="18" s="1"/>
  <c r="DG99" i="18" s="1"/>
  <c r="DH100" i="18" s="1"/>
  <c r="DI101" i="18" s="1"/>
  <c r="DJ102" i="18" s="1"/>
  <c r="DK103" i="18" s="1"/>
  <c r="DL104" i="18" s="1"/>
  <c r="DM105" i="18" s="1"/>
  <c r="DN106" i="18" s="1"/>
  <c r="DO107" i="18" s="1"/>
  <c r="DP108" i="18" s="1"/>
  <c r="DQ109" i="18" s="1"/>
  <c r="DR110" i="18" s="1"/>
  <c r="DS111" i="18" s="1"/>
  <c r="DT112" i="18" s="1"/>
  <c r="DU113" i="18" s="1"/>
  <c r="DV114" i="18" s="1"/>
  <c r="DW115" i="18" s="1"/>
  <c r="DX116" i="18" s="1"/>
  <c r="DX245" i="18" s="1"/>
  <c r="DW245" i="18" s="1"/>
  <c r="DV245" i="18" s="1"/>
  <c r="DU245" i="18" s="1"/>
  <c r="DT245" i="18" s="1"/>
  <c r="DS245" i="18" s="1"/>
  <c r="DR245" i="18" s="1"/>
  <c r="DQ245" i="18" s="1"/>
  <c r="DP245" i="18" s="1"/>
  <c r="DO245" i="18" s="1"/>
  <c r="DN245" i="18" s="1"/>
  <c r="DM245" i="18" s="1"/>
  <c r="DL245" i="18" s="1"/>
  <c r="DK245" i="18" s="1"/>
  <c r="DJ245" i="18" s="1"/>
  <c r="DI245" i="18" s="1"/>
  <c r="DH245" i="18" s="1"/>
  <c r="DG245" i="18" s="1"/>
  <c r="DF245" i="18" s="1"/>
  <c r="DE245" i="18" s="1"/>
  <c r="DD245" i="18" s="1"/>
  <c r="DC245" i="18" s="1"/>
  <c r="DB245" i="18" s="1"/>
  <c r="DA245" i="18" s="1"/>
  <c r="CZ245" i="18" s="1"/>
  <c r="CY245" i="18" s="1"/>
  <c r="CX245" i="18" s="1"/>
  <c r="CW245" i="18" s="1"/>
  <c r="CV245" i="18" s="1"/>
  <c r="CU245" i="18" s="1"/>
  <c r="CT245" i="18" s="1"/>
  <c r="CS245" i="18" s="1"/>
  <c r="CR245" i="18" s="1"/>
  <c r="CQ245" i="18" s="1"/>
  <c r="CP245" i="18" s="1"/>
  <c r="CO245" i="18" s="1"/>
  <c r="CN245" i="18" s="1"/>
  <c r="CM245" i="18" s="1"/>
  <c r="CL245" i="18" s="1"/>
  <c r="CK245" i="18" s="1"/>
  <c r="CJ245" i="18" s="1"/>
  <c r="AR31" i="18"/>
  <c r="EB211" i="18" l="1"/>
  <c r="EA211" i="18" s="1"/>
  <c r="DZ211" i="18"/>
  <c r="DY212" i="18"/>
  <c r="AS32" i="18"/>
  <c r="AT33" i="18" s="1"/>
  <c r="AU34" i="18" s="1"/>
  <c r="AV35" i="18" s="1"/>
  <c r="AW36" i="18" s="1"/>
  <c r="AX37" i="18" s="1"/>
  <c r="AY38" i="18" s="1"/>
  <c r="AZ39" i="18" s="1"/>
  <c r="BA40" i="18" s="1"/>
  <c r="BB41" i="18" s="1"/>
  <c r="BC42" i="18" s="1"/>
  <c r="BD43" i="18" s="1"/>
  <c r="BE44" i="18" s="1"/>
  <c r="BF45" i="18" s="1"/>
  <c r="BG46" i="18" s="1"/>
  <c r="BH47" i="18" s="1"/>
  <c r="BI48" i="18" s="1"/>
  <c r="BJ49" i="18" s="1"/>
  <c r="BK50" i="18" s="1"/>
  <c r="BL51" i="18" s="1"/>
  <c r="BM52" i="18" s="1"/>
  <c r="BN53" i="18" s="1"/>
  <c r="BO54" i="18" s="1"/>
  <c r="BP55" i="18" s="1"/>
  <c r="BQ56" i="18" s="1"/>
  <c r="BR57" i="18" s="1"/>
  <c r="BS58" i="18" s="1"/>
  <c r="BT59" i="18" s="1"/>
  <c r="BU60" i="18" s="1"/>
  <c r="BV61" i="18" s="1"/>
  <c r="BW62" i="18" s="1"/>
  <c r="BX63" i="18" s="1"/>
  <c r="BY64" i="18" s="1"/>
  <c r="BZ65" i="18" s="1"/>
  <c r="CA66" i="18" s="1"/>
  <c r="CB67" i="18" s="1"/>
  <c r="CC68" i="18" s="1"/>
  <c r="CD69" i="18" s="1"/>
  <c r="CE70" i="18" s="1"/>
  <c r="CF71" i="18" s="1"/>
  <c r="CG72" i="18" s="1"/>
  <c r="CH73" i="18" s="1"/>
  <c r="CI74" i="18" s="1"/>
  <c r="CJ75" i="18" s="1"/>
  <c r="CK76" i="18" s="1"/>
  <c r="CL77" i="18" s="1"/>
  <c r="CM78" i="18" s="1"/>
  <c r="CN79" i="18" s="1"/>
  <c r="CO80" i="18" s="1"/>
  <c r="CP81" i="18" s="1"/>
  <c r="CQ82" i="18" s="1"/>
  <c r="CR83" i="18" s="1"/>
  <c r="CS84" i="18" s="1"/>
  <c r="CT85" i="18" s="1"/>
  <c r="CU86" i="18" s="1"/>
  <c r="CV87" i="18" s="1"/>
  <c r="CW88" i="18" s="1"/>
  <c r="CX89" i="18" s="1"/>
  <c r="CY90" i="18" s="1"/>
  <c r="CZ91" i="18" s="1"/>
  <c r="DA92" i="18" s="1"/>
  <c r="DB93" i="18" s="1"/>
  <c r="DC94" i="18" s="1"/>
  <c r="DD95" i="18" s="1"/>
  <c r="DE96" i="18" s="1"/>
  <c r="DF97" i="18" s="1"/>
  <c r="DG98" i="18" s="1"/>
  <c r="DH99" i="18" s="1"/>
  <c r="DI100" i="18" s="1"/>
  <c r="DJ101" i="18" s="1"/>
  <c r="DK102" i="18" s="1"/>
  <c r="DL103" i="18" s="1"/>
  <c r="DM104" i="18" s="1"/>
  <c r="DN105" i="18" s="1"/>
  <c r="DO106" i="18" s="1"/>
  <c r="DP107" i="18" s="1"/>
  <c r="DQ108" i="18" s="1"/>
  <c r="DR109" i="18" s="1"/>
  <c r="DS110" i="18" s="1"/>
  <c r="DT111" i="18" s="1"/>
  <c r="DU112" i="18" s="1"/>
  <c r="DV113" i="18" s="1"/>
  <c r="DW114" i="18" s="1"/>
  <c r="DX115" i="18" s="1"/>
  <c r="DX244" i="18" s="1"/>
  <c r="DW244" i="18" s="1"/>
  <c r="DV244" i="18" s="1"/>
  <c r="DU244" i="18" s="1"/>
  <c r="DT244" i="18" s="1"/>
  <c r="DS244" i="18" s="1"/>
  <c r="DR244" i="18" s="1"/>
  <c r="DQ244" i="18" s="1"/>
  <c r="DP244" i="18" s="1"/>
  <c r="DO244" i="18" s="1"/>
  <c r="DN244" i="18" s="1"/>
  <c r="DM244" i="18" s="1"/>
  <c r="DL244" i="18" s="1"/>
  <c r="DK244" i="18" s="1"/>
  <c r="DJ244" i="18" s="1"/>
  <c r="DI244" i="18" s="1"/>
  <c r="DH244" i="18" s="1"/>
  <c r="DG244" i="18" s="1"/>
  <c r="DF244" i="18" s="1"/>
  <c r="DE244" i="18" s="1"/>
  <c r="DD244" i="18" s="1"/>
  <c r="DC244" i="18" s="1"/>
  <c r="DB244" i="18" s="1"/>
  <c r="DA244" i="18" s="1"/>
  <c r="CZ244" i="18" s="1"/>
  <c r="CY244" i="18" s="1"/>
  <c r="CX244" i="18" s="1"/>
  <c r="CW244" i="18" s="1"/>
  <c r="CV244" i="18" s="1"/>
  <c r="CU244" i="18" s="1"/>
  <c r="CT244" i="18" s="1"/>
  <c r="CS244" i="18" s="1"/>
  <c r="CR244" i="18" s="1"/>
  <c r="CQ244" i="18" s="1"/>
  <c r="CP244" i="18" s="1"/>
  <c r="CO244" i="18" s="1"/>
  <c r="CN244" i="18" s="1"/>
  <c r="CM244" i="18" s="1"/>
  <c r="CL244" i="18" s="1"/>
  <c r="CK244" i="18" s="1"/>
  <c r="CJ244" i="18" s="1"/>
  <c r="CI244" i="18" s="1"/>
  <c r="AS31" i="18"/>
  <c r="DZ212" i="18" l="1"/>
  <c r="EB212" i="18" s="1"/>
  <c r="EA212" i="18" s="1"/>
  <c r="DY213" i="18"/>
  <c r="AT32" i="18"/>
  <c r="AU33" i="18" s="1"/>
  <c r="AV34" i="18" s="1"/>
  <c r="AW35" i="18" s="1"/>
  <c r="AX36" i="18" s="1"/>
  <c r="AY37" i="18" s="1"/>
  <c r="AZ38" i="18" s="1"/>
  <c r="BA39" i="18" s="1"/>
  <c r="BB40" i="18" s="1"/>
  <c r="BC41" i="18" s="1"/>
  <c r="BD42" i="18" s="1"/>
  <c r="BE43" i="18" s="1"/>
  <c r="BF44" i="18" s="1"/>
  <c r="BG45" i="18" s="1"/>
  <c r="BH46" i="18" s="1"/>
  <c r="BI47" i="18" s="1"/>
  <c r="BJ48" i="18" s="1"/>
  <c r="BK49" i="18" s="1"/>
  <c r="BL50" i="18" s="1"/>
  <c r="BM51" i="18" s="1"/>
  <c r="BN52" i="18" s="1"/>
  <c r="BO53" i="18" s="1"/>
  <c r="BP54" i="18" s="1"/>
  <c r="BQ55" i="18" s="1"/>
  <c r="BR56" i="18" s="1"/>
  <c r="BS57" i="18" s="1"/>
  <c r="BT58" i="18" s="1"/>
  <c r="BU59" i="18" s="1"/>
  <c r="BV60" i="18" s="1"/>
  <c r="BW61" i="18" s="1"/>
  <c r="BX62" i="18" s="1"/>
  <c r="BY63" i="18" s="1"/>
  <c r="BZ64" i="18" s="1"/>
  <c r="CA65" i="18" s="1"/>
  <c r="CB66" i="18" s="1"/>
  <c r="CC67" i="18" s="1"/>
  <c r="CD68" i="18" s="1"/>
  <c r="CE69" i="18" s="1"/>
  <c r="CF70" i="18" s="1"/>
  <c r="CG71" i="18" s="1"/>
  <c r="CH72" i="18" s="1"/>
  <c r="CI73" i="18" s="1"/>
  <c r="CJ74" i="18" s="1"/>
  <c r="CK75" i="18" s="1"/>
  <c r="CL76" i="18" s="1"/>
  <c r="CM77" i="18" s="1"/>
  <c r="CN78" i="18" s="1"/>
  <c r="CO79" i="18" s="1"/>
  <c r="CP80" i="18" s="1"/>
  <c r="CQ81" i="18" s="1"/>
  <c r="CR82" i="18" s="1"/>
  <c r="CS83" i="18" s="1"/>
  <c r="CT84" i="18" s="1"/>
  <c r="CU85" i="18" s="1"/>
  <c r="CV86" i="18" s="1"/>
  <c r="CW87" i="18" s="1"/>
  <c r="CX88" i="18" s="1"/>
  <c r="CY89" i="18" s="1"/>
  <c r="CZ90" i="18" s="1"/>
  <c r="DA91" i="18" s="1"/>
  <c r="DB92" i="18" s="1"/>
  <c r="DC93" i="18" s="1"/>
  <c r="DD94" i="18" s="1"/>
  <c r="DE95" i="18" s="1"/>
  <c r="DF96" i="18" s="1"/>
  <c r="DG97" i="18" s="1"/>
  <c r="DH98" i="18" s="1"/>
  <c r="DI99" i="18" s="1"/>
  <c r="DJ100" i="18" s="1"/>
  <c r="DK101" i="18" s="1"/>
  <c r="DL102" i="18" s="1"/>
  <c r="DM103" i="18" s="1"/>
  <c r="DN104" i="18" s="1"/>
  <c r="DO105" i="18" s="1"/>
  <c r="DP106" i="18" s="1"/>
  <c r="DQ107" i="18" s="1"/>
  <c r="DR108" i="18" s="1"/>
  <c r="DS109" i="18" s="1"/>
  <c r="DT110" i="18" s="1"/>
  <c r="DU111" i="18" s="1"/>
  <c r="DV112" i="18" s="1"/>
  <c r="DW113" i="18" s="1"/>
  <c r="DX114" i="18" s="1"/>
  <c r="DX243" i="18" s="1"/>
  <c r="DW243" i="18" s="1"/>
  <c r="DV243" i="18" s="1"/>
  <c r="DU243" i="18" s="1"/>
  <c r="DT243" i="18" s="1"/>
  <c r="DS243" i="18" s="1"/>
  <c r="DR243" i="18" s="1"/>
  <c r="DQ243" i="18" s="1"/>
  <c r="DP243" i="18" s="1"/>
  <c r="DO243" i="18" s="1"/>
  <c r="DN243" i="18" s="1"/>
  <c r="DM243" i="18" s="1"/>
  <c r="DL243" i="18" s="1"/>
  <c r="DK243" i="18" s="1"/>
  <c r="DJ243" i="18" s="1"/>
  <c r="DI243" i="18" s="1"/>
  <c r="DH243" i="18" s="1"/>
  <c r="DG243" i="18" s="1"/>
  <c r="DF243" i="18" s="1"/>
  <c r="DE243" i="18" s="1"/>
  <c r="DD243" i="18" s="1"/>
  <c r="DC243" i="18" s="1"/>
  <c r="DB243" i="18" s="1"/>
  <c r="DA243" i="18" s="1"/>
  <c r="CZ243" i="18" s="1"/>
  <c r="CY243" i="18" s="1"/>
  <c r="CX243" i="18" s="1"/>
  <c r="CW243" i="18" s="1"/>
  <c r="CV243" i="18" s="1"/>
  <c r="CU243" i="18" s="1"/>
  <c r="CT243" i="18" s="1"/>
  <c r="CS243" i="18" s="1"/>
  <c r="CR243" i="18" s="1"/>
  <c r="CQ243" i="18" s="1"/>
  <c r="CP243" i="18" s="1"/>
  <c r="CO243" i="18" s="1"/>
  <c r="CN243" i="18" s="1"/>
  <c r="CM243" i="18" s="1"/>
  <c r="CL243" i="18" s="1"/>
  <c r="CK243" i="18" s="1"/>
  <c r="CJ243" i="18" s="1"/>
  <c r="CI243" i="18" s="1"/>
  <c r="CH243" i="18" s="1"/>
  <c r="AT31" i="18"/>
  <c r="EB213" i="18" l="1"/>
  <c r="EA213" i="18" s="1"/>
  <c r="DZ213" i="18"/>
  <c r="DY214" i="18"/>
  <c r="AU32" i="18"/>
  <c r="AV33" i="18" s="1"/>
  <c r="AW34" i="18" s="1"/>
  <c r="AX35" i="18" s="1"/>
  <c r="AY36" i="18" s="1"/>
  <c r="AZ37" i="18" s="1"/>
  <c r="BA38" i="18" s="1"/>
  <c r="BB39" i="18" s="1"/>
  <c r="BC40" i="18" s="1"/>
  <c r="BD41" i="18" s="1"/>
  <c r="BE42" i="18" s="1"/>
  <c r="BF43" i="18" s="1"/>
  <c r="BG44" i="18" s="1"/>
  <c r="BH45" i="18" s="1"/>
  <c r="BI46" i="18" s="1"/>
  <c r="BJ47" i="18" s="1"/>
  <c r="BK48" i="18" s="1"/>
  <c r="BL49" i="18" s="1"/>
  <c r="BM50" i="18" s="1"/>
  <c r="BN51" i="18" s="1"/>
  <c r="BO52" i="18" s="1"/>
  <c r="BP53" i="18" s="1"/>
  <c r="BQ54" i="18" s="1"/>
  <c r="BR55" i="18" s="1"/>
  <c r="BS56" i="18" s="1"/>
  <c r="BT57" i="18" s="1"/>
  <c r="BU58" i="18" s="1"/>
  <c r="BV59" i="18" s="1"/>
  <c r="BW60" i="18" s="1"/>
  <c r="BX61" i="18" s="1"/>
  <c r="BY62" i="18" s="1"/>
  <c r="BZ63" i="18" s="1"/>
  <c r="CA64" i="18" s="1"/>
  <c r="CB65" i="18" s="1"/>
  <c r="CC66" i="18" s="1"/>
  <c r="CD67" i="18" s="1"/>
  <c r="CE68" i="18" s="1"/>
  <c r="CF69" i="18" s="1"/>
  <c r="CG70" i="18" s="1"/>
  <c r="CH71" i="18" s="1"/>
  <c r="CI72" i="18" s="1"/>
  <c r="CJ73" i="18" s="1"/>
  <c r="CK74" i="18" s="1"/>
  <c r="CL75" i="18" s="1"/>
  <c r="CM76" i="18" s="1"/>
  <c r="CN77" i="18" s="1"/>
  <c r="CO78" i="18" s="1"/>
  <c r="CP79" i="18" s="1"/>
  <c r="CQ80" i="18" s="1"/>
  <c r="CR81" i="18" s="1"/>
  <c r="CS82" i="18" s="1"/>
  <c r="CT83" i="18" s="1"/>
  <c r="CU84" i="18" s="1"/>
  <c r="CV85" i="18" s="1"/>
  <c r="CW86" i="18" s="1"/>
  <c r="CX87" i="18" s="1"/>
  <c r="CY88" i="18" s="1"/>
  <c r="CZ89" i="18" s="1"/>
  <c r="DA90" i="18" s="1"/>
  <c r="DB91" i="18" s="1"/>
  <c r="DC92" i="18" s="1"/>
  <c r="DD93" i="18" s="1"/>
  <c r="DE94" i="18" s="1"/>
  <c r="DF95" i="18" s="1"/>
  <c r="DG96" i="18" s="1"/>
  <c r="DH97" i="18" s="1"/>
  <c r="DI98" i="18" s="1"/>
  <c r="DJ99" i="18" s="1"/>
  <c r="DK100" i="18" s="1"/>
  <c r="DL101" i="18" s="1"/>
  <c r="DM102" i="18" s="1"/>
  <c r="DN103" i="18" s="1"/>
  <c r="DO104" i="18" s="1"/>
  <c r="DP105" i="18" s="1"/>
  <c r="DQ106" i="18" s="1"/>
  <c r="DR107" i="18" s="1"/>
  <c r="DS108" i="18" s="1"/>
  <c r="DT109" i="18" s="1"/>
  <c r="DU110" i="18" s="1"/>
  <c r="DV111" i="18" s="1"/>
  <c r="DW112" i="18" s="1"/>
  <c r="DX113" i="18" s="1"/>
  <c r="DX242" i="18" s="1"/>
  <c r="DW242" i="18" s="1"/>
  <c r="DV242" i="18" s="1"/>
  <c r="DU242" i="18" s="1"/>
  <c r="DT242" i="18" s="1"/>
  <c r="DS242" i="18" s="1"/>
  <c r="DR242" i="18" s="1"/>
  <c r="DQ242" i="18" s="1"/>
  <c r="DP242" i="18" s="1"/>
  <c r="DO242" i="18" s="1"/>
  <c r="DN242" i="18" s="1"/>
  <c r="DM242" i="18" s="1"/>
  <c r="DL242" i="18" s="1"/>
  <c r="DK242" i="18" s="1"/>
  <c r="DJ242" i="18" s="1"/>
  <c r="DI242" i="18" s="1"/>
  <c r="DH242" i="18" s="1"/>
  <c r="DG242" i="18" s="1"/>
  <c r="DF242" i="18" s="1"/>
  <c r="DE242" i="18" s="1"/>
  <c r="DD242" i="18" s="1"/>
  <c r="DC242" i="18" s="1"/>
  <c r="DB242" i="18" s="1"/>
  <c r="DA242" i="18" s="1"/>
  <c r="CZ242" i="18" s="1"/>
  <c r="CY242" i="18" s="1"/>
  <c r="CX242" i="18" s="1"/>
  <c r="CW242" i="18" s="1"/>
  <c r="CV242" i="18" s="1"/>
  <c r="CU242" i="18" s="1"/>
  <c r="CT242" i="18" s="1"/>
  <c r="CS242" i="18" s="1"/>
  <c r="CR242" i="18" s="1"/>
  <c r="CQ242" i="18" s="1"/>
  <c r="CP242" i="18" s="1"/>
  <c r="CO242" i="18" s="1"/>
  <c r="CN242" i="18" s="1"/>
  <c r="CM242" i="18" s="1"/>
  <c r="CL242" i="18" s="1"/>
  <c r="CK242" i="18" s="1"/>
  <c r="CJ242" i="18" s="1"/>
  <c r="CI242" i="18" s="1"/>
  <c r="CH242" i="18" s="1"/>
  <c r="CG242" i="18" s="1"/>
  <c r="AU31" i="18"/>
  <c r="DZ214" i="18" l="1"/>
  <c r="EB214" i="18" s="1"/>
  <c r="EA214" i="18" s="1"/>
  <c r="DY215" i="18"/>
  <c r="AV31" i="18"/>
  <c r="AV32" i="18"/>
  <c r="AW33" i="18" s="1"/>
  <c r="AX34" i="18" s="1"/>
  <c r="AY35" i="18" s="1"/>
  <c r="AZ36" i="18" s="1"/>
  <c r="BA37" i="18" s="1"/>
  <c r="BB38" i="18" s="1"/>
  <c r="BC39" i="18" s="1"/>
  <c r="BD40" i="18" s="1"/>
  <c r="BE41" i="18" s="1"/>
  <c r="BF42" i="18" s="1"/>
  <c r="BG43" i="18" s="1"/>
  <c r="BH44" i="18" s="1"/>
  <c r="BI45" i="18" s="1"/>
  <c r="BJ46" i="18" s="1"/>
  <c r="BK47" i="18" s="1"/>
  <c r="BL48" i="18" s="1"/>
  <c r="BM49" i="18" s="1"/>
  <c r="BN50" i="18" s="1"/>
  <c r="BO51" i="18" s="1"/>
  <c r="BP52" i="18" s="1"/>
  <c r="BQ53" i="18" s="1"/>
  <c r="BR54" i="18" s="1"/>
  <c r="BS55" i="18" s="1"/>
  <c r="BT56" i="18" s="1"/>
  <c r="BU57" i="18" s="1"/>
  <c r="BV58" i="18" s="1"/>
  <c r="BW59" i="18" s="1"/>
  <c r="BX60" i="18" s="1"/>
  <c r="BY61" i="18" s="1"/>
  <c r="BZ62" i="18" s="1"/>
  <c r="CA63" i="18" s="1"/>
  <c r="CB64" i="18" s="1"/>
  <c r="CC65" i="18" s="1"/>
  <c r="CD66" i="18" s="1"/>
  <c r="CE67" i="18" s="1"/>
  <c r="CF68" i="18" s="1"/>
  <c r="CG69" i="18" s="1"/>
  <c r="CH70" i="18" s="1"/>
  <c r="CI71" i="18" s="1"/>
  <c r="CJ72" i="18" s="1"/>
  <c r="CK73" i="18" s="1"/>
  <c r="CL74" i="18" s="1"/>
  <c r="CM75" i="18" s="1"/>
  <c r="CN76" i="18" s="1"/>
  <c r="CO77" i="18" s="1"/>
  <c r="CP78" i="18" s="1"/>
  <c r="CQ79" i="18" s="1"/>
  <c r="CR80" i="18" s="1"/>
  <c r="CS81" i="18" s="1"/>
  <c r="CT82" i="18" s="1"/>
  <c r="CU83" i="18" s="1"/>
  <c r="CV84" i="18" s="1"/>
  <c r="CW85" i="18" s="1"/>
  <c r="CX86" i="18" s="1"/>
  <c r="CY87" i="18" s="1"/>
  <c r="CZ88" i="18" s="1"/>
  <c r="DA89" i="18" s="1"/>
  <c r="DB90" i="18" s="1"/>
  <c r="DC91" i="18" s="1"/>
  <c r="DD92" i="18" s="1"/>
  <c r="DE93" i="18" s="1"/>
  <c r="DF94" i="18" s="1"/>
  <c r="DG95" i="18" s="1"/>
  <c r="DH96" i="18" s="1"/>
  <c r="DI97" i="18" s="1"/>
  <c r="DJ98" i="18" s="1"/>
  <c r="DK99" i="18" s="1"/>
  <c r="DL100" i="18" s="1"/>
  <c r="DM101" i="18" s="1"/>
  <c r="DN102" i="18" s="1"/>
  <c r="DO103" i="18" s="1"/>
  <c r="DP104" i="18" s="1"/>
  <c r="DQ105" i="18" s="1"/>
  <c r="DR106" i="18" s="1"/>
  <c r="DS107" i="18" s="1"/>
  <c r="DT108" i="18" s="1"/>
  <c r="DU109" i="18" s="1"/>
  <c r="DV110" i="18" s="1"/>
  <c r="DW111" i="18" s="1"/>
  <c r="DX112" i="18" s="1"/>
  <c r="DX241" i="18" s="1"/>
  <c r="DW241" i="18" s="1"/>
  <c r="DV241" i="18" s="1"/>
  <c r="DU241" i="18" s="1"/>
  <c r="DT241" i="18" s="1"/>
  <c r="DS241" i="18" s="1"/>
  <c r="DR241" i="18" s="1"/>
  <c r="DQ241" i="18" s="1"/>
  <c r="DP241" i="18" s="1"/>
  <c r="DO241" i="18" s="1"/>
  <c r="DN241" i="18" s="1"/>
  <c r="DM241" i="18" s="1"/>
  <c r="DL241" i="18" s="1"/>
  <c r="DK241" i="18" s="1"/>
  <c r="DJ241" i="18" s="1"/>
  <c r="DI241" i="18" s="1"/>
  <c r="DH241" i="18" s="1"/>
  <c r="DG241" i="18" s="1"/>
  <c r="DF241" i="18" s="1"/>
  <c r="DE241" i="18" s="1"/>
  <c r="DD241" i="18" s="1"/>
  <c r="DC241" i="18" s="1"/>
  <c r="DB241" i="18" s="1"/>
  <c r="DA241" i="18" s="1"/>
  <c r="CZ241" i="18" s="1"/>
  <c r="CY241" i="18" s="1"/>
  <c r="CX241" i="18" s="1"/>
  <c r="CW241" i="18" s="1"/>
  <c r="CV241" i="18" s="1"/>
  <c r="CU241" i="18" s="1"/>
  <c r="CT241" i="18" s="1"/>
  <c r="CS241" i="18" s="1"/>
  <c r="CR241" i="18" s="1"/>
  <c r="CQ241" i="18" s="1"/>
  <c r="CP241" i="18" s="1"/>
  <c r="CO241" i="18" s="1"/>
  <c r="CN241" i="18" s="1"/>
  <c r="CM241" i="18" s="1"/>
  <c r="CL241" i="18" s="1"/>
  <c r="CK241" i="18" s="1"/>
  <c r="CJ241" i="18" s="1"/>
  <c r="CI241" i="18" s="1"/>
  <c r="CH241" i="18" s="1"/>
  <c r="CG241" i="18" s="1"/>
  <c r="CF241" i="18" s="1"/>
  <c r="DZ215" i="18" l="1"/>
  <c r="EB215" i="18" s="1"/>
  <c r="EA215" i="18" s="1"/>
  <c r="DY216" i="18"/>
  <c r="AW31" i="18"/>
  <c r="AW32" i="18"/>
  <c r="AX33" i="18" s="1"/>
  <c r="AY34" i="18" s="1"/>
  <c r="AZ35" i="18" s="1"/>
  <c r="BA36" i="18" s="1"/>
  <c r="BB37" i="18" s="1"/>
  <c r="BC38" i="18" s="1"/>
  <c r="BD39" i="18" s="1"/>
  <c r="BE40" i="18" s="1"/>
  <c r="BF41" i="18" s="1"/>
  <c r="BG42" i="18" s="1"/>
  <c r="BH43" i="18" s="1"/>
  <c r="BI44" i="18" s="1"/>
  <c r="BJ45" i="18" s="1"/>
  <c r="BK46" i="18" s="1"/>
  <c r="BL47" i="18" s="1"/>
  <c r="BM48" i="18" s="1"/>
  <c r="BN49" i="18" s="1"/>
  <c r="BO50" i="18" s="1"/>
  <c r="BP51" i="18" s="1"/>
  <c r="BQ52" i="18" s="1"/>
  <c r="BR53" i="18" s="1"/>
  <c r="BS54" i="18" s="1"/>
  <c r="BT55" i="18" s="1"/>
  <c r="BU56" i="18" s="1"/>
  <c r="BV57" i="18" s="1"/>
  <c r="BW58" i="18" s="1"/>
  <c r="BX59" i="18" s="1"/>
  <c r="BY60" i="18" s="1"/>
  <c r="BZ61" i="18" s="1"/>
  <c r="CA62" i="18" s="1"/>
  <c r="CB63" i="18" s="1"/>
  <c r="CC64" i="18" s="1"/>
  <c r="CD65" i="18" s="1"/>
  <c r="CE66" i="18" s="1"/>
  <c r="CF67" i="18" s="1"/>
  <c r="CG68" i="18" s="1"/>
  <c r="CH69" i="18" s="1"/>
  <c r="CI70" i="18" s="1"/>
  <c r="CJ71" i="18" s="1"/>
  <c r="CK72" i="18" s="1"/>
  <c r="CL73" i="18" s="1"/>
  <c r="CM74" i="18" s="1"/>
  <c r="CN75" i="18" s="1"/>
  <c r="CO76" i="18" s="1"/>
  <c r="CP77" i="18" s="1"/>
  <c r="CQ78" i="18" s="1"/>
  <c r="CR79" i="18" s="1"/>
  <c r="CS80" i="18" s="1"/>
  <c r="CT81" i="18" s="1"/>
  <c r="CU82" i="18" s="1"/>
  <c r="CV83" i="18" s="1"/>
  <c r="CW84" i="18" s="1"/>
  <c r="CX85" i="18" s="1"/>
  <c r="CY86" i="18" s="1"/>
  <c r="CZ87" i="18" s="1"/>
  <c r="DA88" i="18" s="1"/>
  <c r="DB89" i="18" s="1"/>
  <c r="DC90" i="18" s="1"/>
  <c r="DD91" i="18" s="1"/>
  <c r="DE92" i="18" s="1"/>
  <c r="DF93" i="18" s="1"/>
  <c r="DG94" i="18" s="1"/>
  <c r="DH95" i="18" s="1"/>
  <c r="DI96" i="18" s="1"/>
  <c r="DJ97" i="18" s="1"/>
  <c r="DK98" i="18" s="1"/>
  <c r="DL99" i="18" s="1"/>
  <c r="DM100" i="18" s="1"/>
  <c r="DN101" i="18" s="1"/>
  <c r="DO102" i="18" s="1"/>
  <c r="DP103" i="18" s="1"/>
  <c r="DQ104" i="18" s="1"/>
  <c r="DR105" i="18" s="1"/>
  <c r="DS106" i="18" s="1"/>
  <c r="DT107" i="18" s="1"/>
  <c r="DU108" i="18" s="1"/>
  <c r="DV109" i="18" s="1"/>
  <c r="DW110" i="18" s="1"/>
  <c r="DX111" i="18" s="1"/>
  <c r="DX240" i="18" s="1"/>
  <c r="DW240" i="18" s="1"/>
  <c r="DV240" i="18" s="1"/>
  <c r="DU240" i="18" s="1"/>
  <c r="DT240" i="18" s="1"/>
  <c r="DS240" i="18" s="1"/>
  <c r="DR240" i="18" s="1"/>
  <c r="DQ240" i="18" s="1"/>
  <c r="DP240" i="18" s="1"/>
  <c r="DO240" i="18" s="1"/>
  <c r="DN240" i="18" s="1"/>
  <c r="DM240" i="18" s="1"/>
  <c r="DL240" i="18" s="1"/>
  <c r="DK240" i="18" s="1"/>
  <c r="DJ240" i="18" s="1"/>
  <c r="DI240" i="18" s="1"/>
  <c r="DH240" i="18" s="1"/>
  <c r="DG240" i="18" s="1"/>
  <c r="DF240" i="18" s="1"/>
  <c r="DE240" i="18" s="1"/>
  <c r="DD240" i="18" s="1"/>
  <c r="DC240" i="18" s="1"/>
  <c r="DB240" i="18" s="1"/>
  <c r="DA240" i="18" s="1"/>
  <c r="CZ240" i="18" s="1"/>
  <c r="CY240" i="18" s="1"/>
  <c r="CX240" i="18" s="1"/>
  <c r="CW240" i="18" s="1"/>
  <c r="CV240" i="18" s="1"/>
  <c r="CU240" i="18" s="1"/>
  <c r="CT240" i="18" s="1"/>
  <c r="CS240" i="18" s="1"/>
  <c r="CR240" i="18" s="1"/>
  <c r="CQ240" i="18" s="1"/>
  <c r="CP240" i="18" s="1"/>
  <c r="CO240" i="18" s="1"/>
  <c r="CN240" i="18" s="1"/>
  <c r="CM240" i="18" s="1"/>
  <c r="CL240" i="18" s="1"/>
  <c r="CK240" i="18" s="1"/>
  <c r="CJ240" i="18" s="1"/>
  <c r="CI240" i="18" s="1"/>
  <c r="CH240" i="18" s="1"/>
  <c r="CG240" i="18" s="1"/>
  <c r="CF240" i="18" s="1"/>
  <c r="CE240" i="18" s="1"/>
  <c r="DZ216" i="18" l="1"/>
  <c r="EB216" i="18" s="1"/>
  <c r="EA216" i="18" s="1"/>
  <c r="DY217" i="18"/>
  <c r="AX32" i="18"/>
  <c r="AY33" i="18" s="1"/>
  <c r="AZ34" i="18" s="1"/>
  <c r="BA35" i="18" s="1"/>
  <c r="BB36" i="18" s="1"/>
  <c r="BC37" i="18" s="1"/>
  <c r="BD38" i="18" s="1"/>
  <c r="BE39" i="18" s="1"/>
  <c r="BF40" i="18" s="1"/>
  <c r="BG41" i="18" s="1"/>
  <c r="BH42" i="18" s="1"/>
  <c r="BI43" i="18" s="1"/>
  <c r="BJ44" i="18" s="1"/>
  <c r="BK45" i="18" s="1"/>
  <c r="BL46" i="18" s="1"/>
  <c r="BM47" i="18" s="1"/>
  <c r="BN48" i="18" s="1"/>
  <c r="BO49" i="18" s="1"/>
  <c r="BP50" i="18" s="1"/>
  <c r="BQ51" i="18" s="1"/>
  <c r="BR52" i="18" s="1"/>
  <c r="BS53" i="18" s="1"/>
  <c r="BT54" i="18" s="1"/>
  <c r="BU55" i="18" s="1"/>
  <c r="BV56" i="18" s="1"/>
  <c r="BW57" i="18" s="1"/>
  <c r="BX58" i="18" s="1"/>
  <c r="BY59" i="18" s="1"/>
  <c r="BZ60" i="18" s="1"/>
  <c r="CA61" i="18" s="1"/>
  <c r="CB62" i="18" s="1"/>
  <c r="CC63" i="18" s="1"/>
  <c r="CD64" i="18" s="1"/>
  <c r="CE65" i="18" s="1"/>
  <c r="CF66" i="18" s="1"/>
  <c r="CG67" i="18" s="1"/>
  <c r="CH68" i="18" s="1"/>
  <c r="CI69" i="18" s="1"/>
  <c r="CJ70" i="18" s="1"/>
  <c r="CK71" i="18" s="1"/>
  <c r="CL72" i="18" s="1"/>
  <c r="CM73" i="18" s="1"/>
  <c r="CN74" i="18" s="1"/>
  <c r="CO75" i="18" s="1"/>
  <c r="CP76" i="18" s="1"/>
  <c r="CQ77" i="18" s="1"/>
  <c r="CR78" i="18" s="1"/>
  <c r="CS79" i="18" s="1"/>
  <c r="CT80" i="18" s="1"/>
  <c r="CU81" i="18" s="1"/>
  <c r="CV82" i="18" s="1"/>
  <c r="CW83" i="18" s="1"/>
  <c r="CX84" i="18" s="1"/>
  <c r="CY85" i="18" s="1"/>
  <c r="CZ86" i="18" s="1"/>
  <c r="DA87" i="18" s="1"/>
  <c r="DB88" i="18" s="1"/>
  <c r="DC89" i="18" s="1"/>
  <c r="DD90" i="18" s="1"/>
  <c r="DE91" i="18" s="1"/>
  <c r="DF92" i="18" s="1"/>
  <c r="DG93" i="18" s="1"/>
  <c r="DH94" i="18" s="1"/>
  <c r="DI95" i="18" s="1"/>
  <c r="DJ96" i="18" s="1"/>
  <c r="DK97" i="18" s="1"/>
  <c r="DL98" i="18" s="1"/>
  <c r="DM99" i="18" s="1"/>
  <c r="DN100" i="18" s="1"/>
  <c r="DO101" i="18" s="1"/>
  <c r="DP102" i="18" s="1"/>
  <c r="DQ103" i="18" s="1"/>
  <c r="DR104" i="18" s="1"/>
  <c r="DS105" i="18" s="1"/>
  <c r="DT106" i="18" s="1"/>
  <c r="DU107" i="18" s="1"/>
  <c r="DV108" i="18" s="1"/>
  <c r="DW109" i="18" s="1"/>
  <c r="DX110" i="18" s="1"/>
  <c r="DX239" i="18" s="1"/>
  <c r="DW239" i="18" s="1"/>
  <c r="DV239" i="18" s="1"/>
  <c r="DU239" i="18" s="1"/>
  <c r="DT239" i="18" s="1"/>
  <c r="DS239" i="18" s="1"/>
  <c r="DR239" i="18" s="1"/>
  <c r="DQ239" i="18" s="1"/>
  <c r="DP239" i="18" s="1"/>
  <c r="DO239" i="18" s="1"/>
  <c r="DN239" i="18" s="1"/>
  <c r="DM239" i="18" s="1"/>
  <c r="DL239" i="18" s="1"/>
  <c r="DK239" i="18" s="1"/>
  <c r="DJ239" i="18" s="1"/>
  <c r="DI239" i="18" s="1"/>
  <c r="DH239" i="18" s="1"/>
  <c r="DG239" i="18" s="1"/>
  <c r="DF239" i="18" s="1"/>
  <c r="DE239" i="18" s="1"/>
  <c r="DD239" i="18" s="1"/>
  <c r="DC239" i="18" s="1"/>
  <c r="DB239" i="18" s="1"/>
  <c r="DA239" i="18" s="1"/>
  <c r="CZ239" i="18" s="1"/>
  <c r="CY239" i="18" s="1"/>
  <c r="CX239" i="18" s="1"/>
  <c r="CW239" i="18" s="1"/>
  <c r="CV239" i="18" s="1"/>
  <c r="CU239" i="18" s="1"/>
  <c r="CT239" i="18" s="1"/>
  <c r="CS239" i="18" s="1"/>
  <c r="CR239" i="18" s="1"/>
  <c r="CQ239" i="18" s="1"/>
  <c r="CP239" i="18" s="1"/>
  <c r="CO239" i="18" s="1"/>
  <c r="CN239" i="18" s="1"/>
  <c r="CM239" i="18" s="1"/>
  <c r="CL239" i="18" s="1"/>
  <c r="CK239" i="18" s="1"/>
  <c r="CJ239" i="18" s="1"/>
  <c r="CI239" i="18" s="1"/>
  <c r="CH239" i="18" s="1"/>
  <c r="CG239" i="18" s="1"/>
  <c r="CF239" i="18" s="1"/>
  <c r="CE239" i="18" s="1"/>
  <c r="CD239" i="18" s="1"/>
  <c r="AX31" i="18"/>
  <c r="EB217" i="18" l="1"/>
  <c r="EA217" i="18" s="1"/>
  <c r="DZ217" i="18"/>
  <c r="DY218" i="18"/>
  <c r="AY32" i="18"/>
  <c r="AZ33" i="18" s="1"/>
  <c r="BA34" i="18" s="1"/>
  <c r="BB35" i="18" s="1"/>
  <c r="BC36" i="18" s="1"/>
  <c r="BD37" i="18" s="1"/>
  <c r="BE38" i="18" s="1"/>
  <c r="BF39" i="18" s="1"/>
  <c r="BG40" i="18" s="1"/>
  <c r="BH41" i="18" s="1"/>
  <c r="BI42" i="18" s="1"/>
  <c r="BJ43" i="18" s="1"/>
  <c r="BK44" i="18" s="1"/>
  <c r="BL45" i="18" s="1"/>
  <c r="BM46" i="18" s="1"/>
  <c r="BN47" i="18" s="1"/>
  <c r="BO48" i="18" s="1"/>
  <c r="BP49" i="18" s="1"/>
  <c r="BQ50" i="18" s="1"/>
  <c r="BR51" i="18" s="1"/>
  <c r="BS52" i="18" s="1"/>
  <c r="BT53" i="18" s="1"/>
  <c r="BU54" i="18" s="1"/>
  <c r="BV55" i="18" s="1"/>
  <c r="BW56" i="18" s="1"/>
  <c r="BX57" i="18" s="1"/>
  <c r="BY58" i="18" s="1"/>
  <c r="BZ59" i="18" s="1"/>
  <c r="CA60" i="18" s="1"/>
  <c r="CB61" i="18" s="1"/>
  <c r="CC62" i="18" s="1"/>
  <c r="CD63" i="18" s="1"/>
  <c r="CE64" i="18" s="1"/>
  <c r="CF65" i="18" s="1"/>
  <c r="CG66" i="18" s="1"/>
  <c r="CH67" i="18" s="1"/>
  <c r="CI68" i="18" s="1"/>
  <c r="CJ69" i="18" s="1"/>
  <c r="CK70" i="18" s="1"/>
  <c r="CL71" i="18" s="1"/>
  <c r="CM72" i="18" s="1"/>
  <c r="CN73" i="18" s="1"/>
  <c r="CO74" i="18" s="1"/>
  <c r="CP75" i="18" s="1"/>
  <c r="CQ76" i="18" s="1"/>
  <c r="CR77" i="18" s="1"/>
  <c r="CS78" i="18" s="1"/>
  <c r="CT79" i="18" s="1"/>
  <c r="CU80" i="18" s="1"/>
  <c r="CV81" i="18" s="1"/>
  <c r="CW82" i="18" s="1"/>
  <c r="CX83" i="18" s="1"/>
  <c r="CY84" i="18" s="1"/>
  <c r="CZ85" i="18" s="1"/>
  <c r="DA86" i="18" s="1"/>
  <c r="DB87" i="18" s="1"/>
  <c r="DC88" i="18" s="1"/>
  <c r="DD89" i="18" s="1"/>
  <c r="DE90" i="18" s="1"/>
  <c r="DF91" i="18" s="1"/>
  <c r="DG92" i="18" s="1"/>
  <c r="DH93" i="18" s="1"/>
  <c r="DI94" i="18" s="1"/>
  <c r="DJ95" i="18" s="1"/>
  <c r="DK96" i="18" s="1"/>
  <c r="DL97" i="18" s="1"/>
  <c r="DM98" i="18" s="1"/>
  <c r="DN99" i="18" s="1"/>
  <c r="DO100" i="18" s="1"/>
  <c r="DP101" i="18" s="1"/>
  <c r="DQ102" i="18" s="1"/>
  <c r="DR103" i="18" s="1"/>
  <c r="DS104" i="18" s="1"/>
  <c r="DT105" i="18" s="1"/>
  <c r="DU106" i="18" s="1"/>
  <c r="DV107" i="18" s="1"/>
  <c r="DW108" i="18" s="1"/>
  <c r="DX109" i="18" s="1"/>
  <c r="DX238" i="18" s="1"/>
  <c r="DW238" i="18" s="1"/>
  <c r="DV238" i="18" s="1"/>
  <c r="DU238" i="18" s="1"/>
  <c r="DT238" i="18" s="1"/>
  <c r="DS238" i="18" s="1"/>
  <c r="DR238" i="18" s="1"/>
  <c r="DQ238" i="18" s="1"/>
  <c r="DP238" i="18" s="1"/>
  <c r="DO238" i="18" s="1"/>
  <c r="DN238" i="18" s="1"/>
  <c r="DM238" i="18" s="1"/>
  <c r="DL238" i="18" s="1"/>
  <c r="DK238" i="18" s="1"/>
  <c r="DJ238" i="18" s="1"/>
  <c r="DI238" i="18" s="1"/>
  <c r="DH238" i="18" s="1"/>
  <c r="DG238" i="18" s="1"/>
  <c r="DF238" i="18" s="1"/>
  <c r="DE238" i="18" s="1"/>
  <c r="DD238" i="18" s="1"/>
  <c r="DC238" i="18" s="1"/>
  <c r="DB238" i="18" s="1"/>
  <c r="DA238" i="18" s="1"/>
  <c r="CZ238" i="18" s="1"/>
  <c r="CY238" i="18" s="1"/>
  <c r="CX238" i="18" s="1"/>
  <c r="CW238" i="18" s="1"/>
  <c r="CV238" i="18" s="1"/>
  <c r="CU238" i="18" s="1"/>
  <c r="CT238" i="18" s="1"/>
  <c r="CS238" i="18" s="1"/>
  <c r="CR238" i="18" s="1"/>
  <c r="CQ238" i="18" s="1"/>
  <c r="CP238" i="18" s="1"/>
  <c r="CO238" i="18" s="1"/>
  <c r="CN238" i="18" s="1"/>
  <c r="CM238" i="18" s="1"/>
  <c r="CL238" i="18" s="1"/>
  <c r="CK238" i="18" s="1"/>
  <c r="CJ238" i="18" s="1"/>
  <c r="CI238" i="18" s="1"/>
  <c r="CH238" i="18" s="1"/>
  <c r="CG238" i="18" s="1"/>
  <c r="CF238" i="18" s="1"/>
  <c r="CE238" i="18" s="1"/>
  <c r="CD238" i="18" s="1"/>
  <c r="CC238" i="18" s="1"/>
  <c r="AY31" i="18"/>
  <c r="DZ218" i="18" l="1"/>
  <c r="EB218" i="18"/>
  <c r="EA218" i="18" s="1"/>
  <c r="DY219" i="18"/>
  <c r="AZ32" i="18"/>
  <c r="BA33" i="18" s="1"/>
  <c r="BB34" i="18" s="1"/>
  <c r="BC35" i="18" s="1"/>
  <c r="BD36" i="18" s="1"/>
  <c r="BE37" i="18" s="1"/>
  <c r="BF38" i="18" s="1"/>
  <c r="BG39" i="18" s="1"/>
  <c r="BH40" i="18" s="1"/>
  <c r="BI41" i="18" s="1"/>
  <c r="BJ42" i="18" s="1"/>
  <c r="BK43" i="18" s="1"/>
  <c r="BL44" i="18" s="1"/>
  <c r="BM45" i="18" s="1"/>
  <c r="BN46" i="18" s="1"/>
  <c r="BO47" i="18" s="1"/>
  <c r="BP48" i="18" s="1"/>
  <c r="BQ49" i="18" s="1"/>
  <c r="BR50" i="18" s="1"/>
  <c r="BS51" i="18" s="1"/>
  <c r="BT52" i="18" s="1"/>
  <c r="BU53" i="18" s="1"/>
  <c r="BV54" i="18" s="1"/>
  <c r="BW55" i="18" s="1"/>
  <c r="BX56" i="18" s="1"/>
  <c r="BY57" i="18" s="1"/>
  <c r="BZ58" i="18" s="1"/>
  <c r="CA59" i="18" s="1"/>
  <c r="CB60" i="18" s="1"/>
  <c r="CC61" i="18" s="1"/>
  <c r="CD62" i="18" s="1"/>
  <c r="CE63" i="18" s="1"/>
  <c r="CF64" i="18" s="1"/>
  <c r="CG65" i="18" s="1"/>
  <c r="CH66" i="18" s="1"/>
  <c r="CI67" i="18" s="1"/>
  <c r="CJ68" i="18" s="1"/>
  <c r="CK69" i="18" s="1"/>
  <c r="CL70" i="18" s="1"/>
  <c r="CM71" i="18" s="1"/>
  <c r="CN72" i="18" s="1"/>
  <c r="CO73" i="18" s="1"/>
  <c r="CP74" i="18" s="1"/>
  <c r="CQ75" i="18" s="1"/>
  <c r="CR76" i="18" s="1"/>
  <c r="CS77" i="18" s="1"/>
  <c r="CT78" i="18" s="1"/>
  <c r="CU79" i="18" s="1"/>
  <c r="CV80" i="18" s="1"/>
  <c r="CW81" i="18" s="1"/>
  <c r="CX82" i="18" s="1"/>
  <c r="CY83" i="18" s="1"/>
  <c r="CZ84" i="18" s="1"/>
  <c r="DA85" i="18" s="1"/>
  <c r="DB86" i="18" s="1"/>
  <c r="DC87" i="18" s="1"/>
  <c r="DD88" i="18" s="1"/>
  <c r="DE89" i="18" s="1"/>
  <c r="DF90" i="18" s="1"/>
  <c r="DG91" i="18" s="1"/>
  <c r="DH92" i="18" s="1"/>
  <c r="DI93" i="18" s="1"/>
  <c r="DJ94" i="18" s="1"/>
  <c r="DK95" i="18" s="1"/>
  <c r="DL96" i="18" s="1"/>
  <c r="DM97" i="18" s="1"/>
  <c r="DN98" i="18" s="1"/>
  <c r="DO99" i="18" s="1"/>
  <c r="DP100" i="18" s="1"/>
  <c r="DQ101" i="18" s="1"/>
  <c r="DR102" i="18" s="1"/>
  <c r="DS103" i="18" s="1"/>
  <c r="DT104" i="18" s="1"/>
  <c r="DU105" i="18" s="1"/>
  <c r="DV106" i="18" s="1"/>
  <c r="DW107" i="18" s="1"/>
  <c r="DX108" i="18" s="1"/>
  <c r="DX237" i="18" s="1"/>
  <c r="DW237" i="18" s="1"/>
  <c r="DV237" i="18" s="1"/>
  <c r="DU237" i="18" s="1"/>
  <c r="DT237" i="18" s="1"/>
  <c r="DS237" i="18" s="1"/>
  <c r="DR237" i="18" s="1"/>
  <c r="DQ237" i="18" s="1"/>
  <c r="DP237" i="18" s="1"/>
  <c r="DO237" i="18" s="1"/>
  <c r="DN237" i="18" s="1"/>
  <c r="DM237" i="18" s="1"/>
  <c r="DL237" i="18" s="1"/>
  <c r="DK237" i="18" s="1"/>
  <c r="DJ237" i="18" s="1"/>
  <c r="DI237" i="18" s="1"/>
  <c r="DH237" i="18" s="1"/>
  <c r="DG237" i="18" s="1"/>
  <c r="DF237" i="18" s="1"/>
  <c r="DE237" i="18" s="1"/>
  <c r="DD237" i="18" s="1"/>
  <c r="DC237" i="18" s="1"/>
  <c r="DB237" i="18" s="1"/>
  <c r="DA237" i="18" s="1"/>
  <c r="CZ237" i="18" s="1"/>
  <c r="CY237" i="18" s="1"/>
  <c r="CX237" i="18" s="1"/>
  <c r="CW237" i="18" s="1"/>
  <c r="CV237" i="18" s="1"/>
  <c r="CU237" i="18" s="1"/>
  <c r="CT237" i="18" s="1"/>
  <c r="CS237" i="18" s="1"/>
  <c r="CR237" i="18" s="1"/>
  <c r="CQ237" i="18" s="1"/>
  <c r="CP237" i="18" s="1"/>
  <c r="CO237" i="18" s="1"/>
  <c r="CN237" i="18" s="1"/>
  <c r="CM237" i="18" s="1"/>
  <c r="CL237" i="18" s="1"/>
  <c r="CK237" i="18" s="1"/>
  <c r="CJ237" i="18" s="1"/>
  <c r="CI237" i="18" s="1"/>
  <c r="CH237" i="18" s="1"/>
  <c r="CG237" i="18" s="1"/>
  <c r="CF237" i="18" s="1"/>
  <c r="CE237" i="18" s="1"/>
  <c r="CD237" i="18" s="1"/>
  <c r="CC237" i="18" s="1"/>
  <c r="CB237" i="18" s="1"/>
  <c r="AZ31" i="18"/>
  <c r="DZ219" i="18" l="1"/>
  <c r="EB219" i="18"/>
  <c r="EA219" i="18" s="1"/>
  <c r="DY220" i="18"/>
  <c r="BA32" i="18"/>
  <c r="BB33" i="18" s="1"/>
  <c r="BC34" i="18" s="1"/>
  <c r="BD35" i="18" s="1"/>
  <c r="BE36" i="18" s="1"/>
  <c r="BF37" i="18" s="1"/>
  <c r="BG38" i="18" s="1"/>
  <c r="BH39" i="18" s="1"/>
  <c r="BI40" i="18" s="1"/>
  <c r="BJ41" i="18" s="1"/>
  <c r="BK42" i="18" s="1"/>
  <c r="BL43" i="18" s="1"/>
  <c r="BM44" i="18" s="1"/>
  <c r="BN45" i="18" s="1"/>
  <c r="BO46" i="18" s="1"/>
  <c r="BP47" i="18" s="1"/>
  <c r="BQ48" i="18" s="1"/>
  <c r="BR49" i="18" s="1"/>
  <c r="BS50" i="18" s="1"/>
  <c r="BT51" i="18" s="1"/>
  <c r="BU52" i="18" s="1"/>
  <c r="BV53" i="18" s="1"/>
  <c r="BW54" i="18" s="1"/>
  <c r="BX55" i="18" s="1"/>
  <c r="BY56" i="18" s="1"/>
  <c r="BZ57" i="18" s="1"/>
  <c r="CA58" i="18" s="1"/>
  <c r="CB59" i="18" s="1"/>
  <c r="CC60" i="18" s="1"/>
  <c r="CD61" i="18" s="1"/>
  <c r="CE62" i="18" s="1"/>
  <c r="CF63" i="18" s="1"/>
  <c r="CG64" i="18" s="1"/>
  <c r="CH65" i="18" s="1"/>
  <c r="CI66" i="18" s="1"/>
  <c r="CJ67" i="18" s="1"/>
  <c r="CK68" i="18" s="1"/>
  <c r="CL69" i="18" s="1"/>
  <c r="CM70" i="18" s="1"/>
  <c r="CN71" i="18" s="1"/>
  <c r="CO72" i="18" s="1"/>
  <c r="CP73" i="18" s="1"/>
  <c r="CQ74" i="18" s="1"/>
  <c r="CR75" i="18" s="1"/>
  <c r="CS76" i="18" s="1"/>
  <c r="CT77" i="18" s="1"/>
  <c r="CU78" i="18" s="1"/>
  <c r="CV79" i="18" s="1"/>
  <c r="CW80" i="18" s="1"/>
  <c r="CX81" i="18" s="1"/>
  <c r="CY82" i="18" s="1"/>
  <c r="CZ83" i="18" s="1"/>
  <c r="DA84" i="18" s="1"/>
  <c r="DB85" i="18" s="1"/>
  <c r="DC86" i="18" s="1"/>
  <c r="DD87" i="18" s="1"/>
  <c r="DE88" i="18" s="1"/>
  <c r="DF89" i="18" s="1"/>
  <c r="DG90" i="18" s="1"/>
  <c r="DH91" i="18" s="1"/>
  <c r="DI92" i="18" s="1"/>
  <c r="DJ93" i="18" s="1"/>
  <c r="DK94" i="18" s="1"/>
  <c r="DL95" i="18" s="1"/>
  <c r="DM96" i="18" s="1"/>
  <c r="DN97" i="18" s="1"/>
  <c r="DO98" i="18" s="1"/>
  <c r="DP99" i="18" s="1"/>
  <c r="DQ100" i="18" s="1"/>
  <c r="DR101" i="18" s="1"/>
  <c r="DS102" i="18" s="1"/>
  <c r="DT103" i="18" s="1"/>
  <c r="DU104" i="18" s="1"/>
  <c r="DV105" i="18" s="1"/>
  <c r="DW106" i="18" s="1"/>
  <c r="DX107" i="18" s="1"/>
  <c r="DX236" i="18" s="1"/>
  <c r="DW236" i="18" s="1"/>
  <c r="DV236" i="18" s="1"/>
  <c r="DU236" i="18" s="1"/>
  <c r="DT236" i="18" s="1"/>
  <c r="DS236" i="18" s="1"/>
  <c r="DR236" i="18" s="1"/>
  <c r="DQ236" i="18" s="1"/>
  <c r="DP236" i="18" s="1"/>
  <c r="DO236" i="18" s="1"/>
  <c r="DN236" i="18" s="1"/>
  <c r="DM236" i="18" s="1"/>
  <c r="DL236" i="18" s="1"/>
  <c r="DK236" i="18" s="1"/>
  <c r="DJ236" i="18" s="1"/>
  <c r="DI236" i="18" s="1"/>
  <c r="DH236" i="18" s="1"/>
  <c r="DG236" i="18" s="1"/>
  <c r="DF236" i="18" s="1"/>
  <c r="DE236" i="18" s="1"/>
  <c r="DD236" i="18" s="1"/>
  <c r="DC236" i="18" s="1"/>
  <c r="DB236" i="18" s="1"/>
  <c r="DA236" i="18" s="1"/>
  <c r="CZ236" i="18" s="1"/>
  <c r="CY236" i="18" s="1"/>
  <c r="CX236" i="18" s="1"/>
  <c r="CW236" i="18" s="1"/>
  <c r="CV236" i="18" s="1"/>
  <c r="CU236" i="18" s="1"/>
  <c r="CT236" i="18" s="1"/>
  <c r="CS236" i="18" s="1"/>
  <c r="CR236" i="18" s="1"/>
  <c r="CQ236" i="18" s="1"/>
  <c r="CP236" i="18" s="1"/>
  <c r="CO236" i="18" s="1"/>
  <c r="CN236" i="18" s="1"/>
  <c r="CM236" i="18" s="1"/>
  <c r="CL236" i="18" s="1"/>
  <c r="CK236" i="18" s="1"/>
  <c r="CJ236" i="18" s="1"/>
  <c r="CI236" i="18" s="1"/>
  <c r="CH236" i="18" s="1"/>
  <c r="CG236" i="18" s="1"/>
  <c r="CF236" i="18" s="1"/>
  <c r="CE236" i="18" s="1"/>
  <c r="CD236" i="18" s="1"/>
  <c r="CC236" i="18" s="1"/>
  <c r="CB236" i="18" s="1"/>
  <c r="CA236" i="18" s="1"/>
  <c r="BA31" i="18"/>
  <c r="DZ220" i="18" l="1"/>
  <c r="EB220" i="18"/>
  <c r="EA220" i="18" s="1"/>
  <c r="DY221" i="18"/>
  <c r="BB32" i="18"/>
  <c r="BC33" i="18" s="1"/>
  <c r="BD34" i="18" s="1"/>
  <c r="BE35" i="18" s="1"/>
  <c r="BF36" i="18" s="1"/>
  <c r="BG37" i="18" s="1"/>
  <c r="BH38" i="18" s="1"/>
  <c r="BI39" i="18" s="1"/>
  <c r="BJ40" i="18" s="1"/>
  <c r="BK41" i="18" s="1"/>
  <c r="BL42" i="18" s="1"/>
  <c r="BM43" i="18" s="1"/>
  <c r="BN44" i="18" s="1"/>
  <c r="BO45" i="18" s="1"/>
  <c r="BP46" i="18" s="1"/>
  <c r="BQ47" i="18" s="1"/>
  <c r="BR48" i="18" s="1"/>
  <c r="BS49" i="18" s="1"/>
  <c r="BT50" i="18" s="1"/>
  <c r="BU51" i="18" s="1"/>
  <c r="BV52" i="18" s="1"/>
  <c r="BW53" i="18" s="1"/>
  <c r="BX54" i="18" s="1"/>
  <c r="BY55" i="18" s="1"/>
  <c r="BZ56" i="18" s="1"/>
  <c r="CA57" i="18" s="1"/>
  <c r="CB58" i="18" s="1"/>
  <c r="CC59" i="18" s="1"/>
  <c r="CD60" i="18" s="1"/>
  <c r="CE61" i="18" s="1"/>
  <c r="CF62" i="18" s="1"/>
  <c r="CG63" i="18" s="1"/>
  <c r="CH64" i="18" s="1"/>
  <c r="CI65" i="18" s="1"/>
  <c r="CJ66" i="18" s="1"/>
  <c r="CK67" i="18" s="1"/>
  <c r="CL68" i="18" s="1"/>
  <c r="CM69" i="18" s="1"/>
  <c r="CN70" i="18" s="1"/>
  <c r="CO71" i="18" s="1"/>
  <c r="CP72" i="18" s="1"/>
  <c r="CQ73" i="18" s="1"/>
  <c r="CR74" i="18" s="1"/>
  <c r="CS75" i="18" s="1"/>
  <c r="CT76" i="18" s="1"/>
  <c r="CU77" i="18" s="1"/>
  <c r="CV78" i="18" s="1"/>
  <c r="CW79" i="18" s="1"/>
  <c r="CX80" i="18" s="1"/>
  <c r="CY81" i="18" s="1"/>
  <c r="CZ82" i="18" s="1"/>
  <c r="DA83" i="18" s="1"/>
  <c r="DB84" i="18" s="1"/>
  <c r="DC85" i="18" s="1"/>
  <c r="DD86" i="18" s="1"/>
  <c r="DE87" i="18" s="1"/>
  <c r="DF88" i="18" s="1"/>
  <c r="DG89" i="18" s="1"/>
  <c r="DH90" i="18" s="1"/>
  <c r="DI91" i="18" s="1"/>
  <c r="DJ92" i="18" s="1"/>
  <c r="DK93" i="18" s="1"/>
  <c r="DL94" i="18" s="1"/>
  <c r="DM95" i="18" s="1"/>
  <c r="DN96" i="18" s="1"/>
  <c r="DO97" i="18" s="1"/>
  <c r="DP98" i="18" s="1"/>
  <c r="DQ99" i="18" s="1"/>
  <c r="DR100" i="18" s="1"/>
  <c r="DS101" i="18" s="1"/>
  <c r="DT102" i="18" s="1"/>
  <c r="DU103" i="18" s="1"/>
  <c r="DV104" i="18" s="1"/>
  <c r="DW105" i="18" s="1"/>
  <c r="DX106" i="18" s="1"/>
  <c r="DX235" i="18" s="1"/>
  <c r="DW235" i="18" s="1"/>
  <c r="DV235" i="18" s="1"/>
  <c r="DU235" i="18" s="1"/>
  <c r="DT235" i="18" s="1"/>
  <c r="DS235" i="18" s="1"/>
  <c r="DR235" i="18" s="1"/>
  <c r="DQ235" i="18" s="1"/>
  <c r="DP235" i="18" s="1"/>
  <c r="DO235" i="18" s="1"/>
  <c r="DN235" i="18" s="1"/>
  <c r="DM235" i="18" s="1"/>
  <c r="DL235" i="18" s="1"/>
  <c r="DK235" i="18" s="1"/>
  <c r="DJ235" i="18" s="1"/>
  <c r="DI235" i="18" s="1"/>
  <c r="DH235" i="18" s="1"/>
  <c r="DG235" i="18" s="1"/>
  <c r="DF235" i="18" s="1"/>
  <c r="DE235" i="18" s="1"/>
  <c r="DD235" i="18" s="1"/>
  <c r="DC235" i="18" s="1"/>
  <c r="DB235" i="18" s="1"/>
  <c r="DA235" i="18" s="1"/>
  <c r="CZ235" i="18" s="1"/>
  <c r="CY235" i="18" s="1"/>
  <c r="CX235" i="18" s="1"/>
  <c r="CW235" i="18" s="1"/>
  <c r="CV235" i="18" s="1"/>
  <c r="CU235" i="18" s="1"/>
  <c r="CT235" i="18" s="1"/>
  <c r="CS235" i="18" s="1"/>
  <c r="CR235" i="18" s="1"/>
  <c r="CQ235" i="18" s="1"/>
  <c r="CP235" i="18" s="1"/>
  <c r="CO235" i="18" s="1"/>
  <c r="CN235" i="18" s="1"/>
  <c r="CM235" i="18" s="1"/>
  <c r="CL235" i="18" s="1"/>
  <c r="CK235" i="18" s="1"/>
  <c r="CJ235" i="18" s="1"/>
  <c r="CI235" i="18" s="1"/>
  <c r="CH235" i="18" s="1"/>
  <c r="CG235" i="18" s="1"/>
  <c r="CF235" i="18" s="1"/>
  <c r="CE235" i="18" s="1"/>
  <c r="CD235" i="18" s="1"/>
  <c r="CC235" i="18" s="1"/>
  <c r="CB235" i="18" s="1"/>
  <c r="CA235" i="18" s="1"/>
  <c r="BZ235" i="18" s="1"/>
  <c r="BB31" i="18"/>
  <c r="DZ221" i="18" l="1"/>
  <c r="EB221" i="18"/>
  <c r="EA221" i="18" s="1"/>
  <c r="DY222" i="18"/>
  <c r="BC32" i="18"/>
  <c r="BD33" i="18" s="1"/>
  <c r="BE34" i="18" s="1"/>
  <c r="BF35" i="18" s="1"/>
  <c r="BG36" i="18" s="1"/>
  <c r="BH37" i="18" s="1"/>
  <c r="BI38" i="18" s="1"/>
  <c r="BJ39" i="18" s="1"/>
  <c r="BK40" i="18" s="1"/>
  <c r="BL41" i="18" s="1"/>
  <c r="BM42" i="18" s="1"/>
  <c r="BN43" i="18" s="1"/>
  <c r="BO44" i="18" s="1"/>
  <c r="BP45" i="18" s="1"/>
  <c r="BQ46" i="18" s="1"/>
  <c r="BR47" i="18" s="1"/>
  <c r="BS48" i="18" s="1"/>
  <c r="BT49" i="18" s="1"/>
  <c r="BU50" i="18" s="1"/>
  <c r="BV51" i="18" s="1"/>
  <c r="BW52" i="18" s="1"/>
  <c r="BX53" i="18" s="1"/>
  <c r="BY54" i="18" s="1"/>
  <c r="BZ55" i="18" s="1"/>
  <c r="CA56" i="18" s="1"/>
  <c r="CB57" i="18" s="1"/>
  <c r="CC58" i="18" s="1"/>
  <c r="CD59" i="18" s="1"/>
  <c r="CE60" i="18" s="1"/>
  <c r="CF61" i="18" s="1"/>
  <c r="CG62" i="18" s="1"/>
  <c r="CH63" i="18" s="1"/>
  <c r="CI64" i="18" s="1"/>
  <c r="CJ65" i="18" s="1"/>
  <c r="CK66" i="18" s="1"/>
  <c r="CL67" i="18" s="1"/>
  <c r="CM68" i="18" s="1"/>
  <c r="CN69" i="18" s="1"/>
  <c r="CO70" i="18" s="1"/>
  <c r="CP71" i="18" s="1"/>
  <c r="CQ72" i="18" s="1"/>
  <c r="CR73" i="18" s="1"/>
  <c r="CS74" i="18" s="1"/>
  <c r="CT75" i="18" s="1"/>
  <c r="CU76" i="18" s="1"/>
  <c r="CV77" i="18" s="1"/>
  <c r="CW78" i="18" s="1"/>
  <c r="CX79" i="18" s="1"/>
  <c r="CY80" i="18" s="1"/>
  <c r="CZ81" i="18" s="1"/>
  <c r="DA82" i="18" s="1"/>
  <c r="DB83" i="18" s="1"/>
  <c r="DC84" i="18" s="1"/>
  <c r="DD85" i="18" s="1"/>
  <c r="DE86" i="18" s="1"/>
  <c r="DF87" i="18" s="1"/>
  <c r="DG88" i="18" s="1"/>
  <c r="DH89" i="18" s="1"/>
  <c r="DI90" i="18" s="1"/>
  <c r="DJ91" i="18" s="1"/>
  <c r="DK92" i="18" s="1"/>
  <c r="DL93" i="18" s="1"/>
  <c r="DM94" i="18" s="1"/>
  <c r="DN95" i="18" s="1"/>
  <c r="DO96" i="18" s="1"/>
  <c r="DP97" i="18" s="1"/>
  <c r="DQ98" i="18" s="1"/>
  <c r="DR99" i="18" s="1"/>
  <c r="DS100" i="18" s="1"/>
  <c r="DT101" i="18" s="1"/>
  <c r="DU102" i="18" s="1"/>
  <c r="DV103" i="18" s="1"/>
  <c r="DW104" i="18" s="1"/>
  <c r="DX105" i="18" s="1"/>
  <c r="BC31" i="18"/>
  <c r="DZ222" i="18" l="1"/>
  <c r="EB222" i="18"/>
  <c r="EA222" i="18" s="1"/>
  <c r="DY223" i="18"/>
  <c r="DX234" i="18"/>
  <c r="DW234" i="18" s="1"/>
  <c r="DV234" i="18" s="1"/>
  <c r="DU234" i="18" s="1"/>
  <c r="DT234" i="18" s="1"/>
  <c r="DS234" i="18" s="1"/>
  <c r="DR234" i="18" s="1"/>
  <c r="DQ234" i="18" s="1"/>
  <c r="DP234" i="18" s="1"/>
  <c r="DO234" i="18" s="1"/>
  <c r="DN234" i="18" s="1"/>
  <c r="DM234" i="18" s="1"/>
  <c r="DL234" i="18" s="1"/>
  <c r="DK234" i="18" s="1"/>
  <c r="DJ234" i="18" s="1"/>
  <c r="DI234" i="18" s="1"/>
  <c r="DH234" i="18" s="1"/>
  <c r="DG234" i="18" s="1"/>
  <c r="DF234" i="18" s="1"/>
  <c r="DE234" i="18" s="1"/>
  <c r="DD234" i="18" s="1"/>
  <c r="DC234" i="18" s="1"/>
  <c r="DB234" i="18" s="1"/>
  <c r="DA234" i="18" s="1"/>
  <c r="CZ234" i="18" s="1"/>
  <c r="CY234" i="18" s="1"/>
  <c r="CX234" i="18" s="1"/>
  <c r="CW234" i="18" s="1"/>
  <c r="CV234" i="18" s="1"/>
  <c r="CU234" i="18" s="1"/>
  <c r="CT234" i="18" s="1"/>
  <c r="CS234" i="18" s="1"/>
  <c r="CR234" i="18" s="1"/>
  <c r="CQ234" i="18" s="1"/>
  <c r="CP234" i="18" s="1"/>
  <c r="CO234" i="18" s="1"/>
  <c r="CN234" i="18" s="1"/>
  <c r="CM234" i="18" s="1"/>
  <c r="CL234" i="18" s="1"/>
  <c r="CK234" i="18" s="1"/>
  <c r="CJ234" i="18" s="1"/>
  <c r="CI234" i="18" s="1"/>
  <c r="CH234" i="18" s="1"/>
  <c r="CG234" i="18" s="1"/>
  <c r="CF234" i="18" s="1"/>
  <c r="CE234" i="18" s="1"/>
  <c r="CD234" i="18" s="1"/>
  <c r="CC234" i="18" s="1"/>
  <c r="CB234" i="18" s="1"/>
  <c r="CA234" i="18" s="1"/>
  <c r="BZ234" i="18" s="1"/>
  <c r="BY234" i="18" s="1"/>
  <c r="BD31" i="18"/>
  <c r="BD32" i="18"/>
  <c r="BE33" i="18" s="1"/>
  <c r="BF34" i="18" s="1"/>
  <c r="BG35" i="18" s="1"/>
  <c r="BH36" i="18" s="1"/>
  <c r="BI37" i="18" s="1"/>
  <c r="BJ38" i="18" s="1"/>
  <c r="BK39" i="18" s="1"/>
  <c r="BL40" i="18" s="1"/>
  <c r="BM41" i="18" s="1"/>
  <c r="BN42" i="18" s="1"/>
  <c r="BO43" i="18" s="1"/>
  <c r="BP44" i="18" s="1"/>
  <c r="BQ45" i="18" s="1"/>
  <c r="BR46" i="18" s="1"/>
  <c r="BS47" i="18" s="1"/>
  <c r="BT48" i="18" s="1"/>
  <c r="BU49" i="18" s="1"/>
  <c r="BV50" i="18" s="1"/>
  <c r="BW51" i="18" s="1"/>
  <c r="BX52" i="18" s="1"/>
  <c r="BY53" i="18" s="1"/>
  <c r="BZ54" i="18" s="1"/>
  <c r="CA55" i="18" s="1"/>
  <c r="CB56" i="18" s="1"/>
  <c r="CC57" i="18" s="1"/>
  <c r="CD58" i="18" s="1"/>
  <c r="CE59" i="18" s="1"/>
  <c r="CF60" i="18" s="1"/>
  <c r="CG61" i="18" s="1"/>
  <c r="CH62" i="18" s="1"/>
  <c r="CI63" i="18" s="1"/>
  <c r="CJ64" i="18" s="1"/>
  <c r="CK65" i="18" s="1"/>
  <c r="CL66" i="18" s="1"/>
  <c r="CM67" i="18" s="1"/>
  <c r="CN68" i="18" s="1"/>
  <c r="CO69" i="18" s="1"/>
  <c r="CP70" i="18" s="1"/>
  <c r="CQ71" i="18" s="1"/>
  <c r="CR72" i="18" s="1"/>
  <c r="CS73" i="18" s="1"/>
  <c r="CT74" i="18" s="1"/>
  <c r="CU75" i="18" s="1"/>
  <c r="CV76" i="18" s="1"/>
  <c r="CW77" i="18" s="1"/>
  <c r="CX78" i="18" s="1"/>
  <c r="CY79" i="18" s="1"/>
  <c r="CZ80" i="18" s="1"/>
  <c r="DA81" i="18" s="1"/>
  <c r="DB82" i="18" s="1"/>
  <c r="DC83" i="18" s="1"/>
  <c r="DD84" i="18" s="1"/>
  <c r="DE85" i="18" s="1"/>
  <c r="DF86" i="18" s="1"/>
  <c r="DG87" i="18" s="1"/>
  <c r="DH88" i="18" s="1"/>
  <c r="DI89" i="18" s="1"/>
  <c r="DJ90" i="18" s="1"/>
  <c r="DK91" i="18" s="1"/>
  <c r="DL92" i="18" s="1"/>
  <c r="DM93" i="18" s="1"/>
  <c r="DN94" i="18" s="1"/>
  <c r="DO95" i="18" s="1"/>
  <c r="DP96" i="18" s="1"/>
  <c r="DQ97" i="18" s="1"/>
  <c r="DR98" i="18" s="1"/>
  <c r="DS99" i="18" s="1"/>
  <c r="DT100" i="18" s="1"/>
  <c r="DU101" i="18" s="1"/>
  <c r="DV102" i="18" s="1"/>
  <c r="DW103" i="18" s="1"/>
  <c r="DX104" i="18" s="1"/>
  <c r="DZ223" i="18" l="1"/>
  <c r="EB223" i="18"/>
  <c r="EA223" i="18" s="1"/>
  <c r="DY224" i="18"/>
  <c r="DX233" i="18"/>
  <c r="DW233" i="18" s="1"/>
  <c r="DV233" i="18" s="1"/>
  <c r="DU233" i="18" s="1"/>
  <c r="DT233" i="18" s="1"/>
  <c r="DS233" i="18" s="1"/>
  <c r="DR233" i="18" s="1"/>
  <c r="DQ233" i="18" s="1"/>
  <c r="DP233" i="18" s="1"/>
  <c r="DO233" i="18" s="1"/>
  <c r="DN233" i="18" s="1"/>
  <c r="DM233" i="18" s="1"/>
  <c r="DL233" i="18" s="1"/>
  <c r="DK233" i="18" s="1"/>
  <c r="DJ233" i="18" s="1"/>
  <c r="DI233" i="18" s="1"/>
  <c r="DH233" i="18" s="1"/>
  <c r="DG233" i="18" s="1"/>
  <c r="DF233" i="18" s="1"/>
  <c r="DE233" i="18" s="1"/>
  <c r="DD233" i="18" s="1"/>
  <c r="DC233" i="18" s="1"/>
  <c r="DB233" i="18" s="1"/>
  <c r="DA233" i="18" s="1"/>
  <c r="CZ233" i="18" s="1"/>
  <c r="CY233" i="18" s="1"/>
  <c r="CX233" i="18" s="1"/>
  <c r="CW233" i="18" s="1"/>
  <c r="CV233" i="18" s="1"/>
  <c r="CU233" i="18" s="1"/>
  <c r="CT233" i="18" s="1"/>
  <c r="CS233" i="18" s="1"/>
  <c r="CR233" i="18" s="1"/>
  <c r="CQ233" i="18" s="1"/>
  <c r="CP233" i="18" s="1"/>
  <c r="CO233" i="18" s="1"/>
  <c r="CN233" i="18" s="1"/>
  <c r="CM233" i="18" s="1"/>
  <c r="CL233" i="18" s="1"/>
  <c r="CK233" i="18" s="1"/>
  <c r="CJ233" i="18" s="1"/>
  <c r="CI233" i="18" s="1"/>
  <c r="CH233" i="18" s="1"/>
  <c r="CG233" i="18" s="1"/>
  <c r="CF233" i="18" s="1"/>
  <c r="CE233" i="18" s="1"/>
  <c r="CD233" i="18" s="1"/>
  <c r="CC233" i="18" s="1"/>
  <c r="CB233" i="18" s="1"/>
  <c r="CA233" i="18" s="1"/>
  <c r="BZ233" i="18" s="1"/>
  <c r="BY233" i="18" s="1"/>
  <c r="BX233" i="18" s="1"/>
  <c r="BE31" i="18"/>
  <c r="BE32" i="18"/>
  <c r="BF33" i="18" s="1"/>
  <c r="BG34" i="18" s="1"/>
  <c r="BH35" i="18" s="1"/>
  <c r="BI36" i="18" s="1"/>
  <c r="BJ37" i="18" s="1"/>
  <c r="BK38" i="18" s="1"/>
  <c r="BL39" i="18" s="1"/>
  <c r="BM40" i="18" s="1"/>
  <c r="BN41" i="18" s="1"/>
  <c r="BO42" i="18" s="1"/>
  <c r="BP43" i="18" s="1"/>
  <c r="BQ44" i="18" s="1"/>
  <c r="BR45" i="18" s="1"/>
  <c r="BS46" i="18" s="1"/>
  <c r="BT47" i="18" s="1"/>
  <c r="BU48" i="18" s="1"/>
  <c r="BV49" i="18" s="1"/>
  <c r="BW50" i="18" s="1"/>
  <c r="BX51" i="18" s="1"/>
  <c r="BY52" i="18" s="1"/>
  <c r="BZ53" i="18" s="1"/>
  <c r="CA54" i="18" s="1"/>
  <c r="CB55" i="18" s="1"/>
  <c r="CC56" i="18" s="1"/>
  <c r="CD57" i="18" s="1"/>
  <c r="CE58" i="18" s="1"/>
  <c r="CF59" i="18" s="1"/>
  <c r="CG60" i="18" s="1"/>
  <c r="CH61" i="18" s="1"/>
  <c r="CI62" i="18" s="1"/>
  <c r="CJ63" i="18" s="1"/>
  <c r="CK64" i="18" s="1"/>
  <c r="CL65" i="18" s="1"/>
  <c r="CM66" i="18" s="1"/>
  <c r="CN67" i="18" s="1"/>
  <c r="CO68" i="18" s="1"/>
  <c r="CP69" i="18" s="1"/>
  <c r="CQ70" i="18" s="1"/>
  <c r="CR71" i="18" s="1"/>
  <c r="CS72" i="18" s="1"/>
  <c r="CT73" i="18" s="1"/>
  <c r="CU74" i="18" s="1"/>
  <c r="CV75" i="18" s="1"/>
  <c r="CW76" i="18" s="1"/>
  <c r="CX77" i="18" s="1"/>
  <c r="CY78" i="18" s="1"/>
  <c r="CZ79" i="18" s="1"/>
  <c r="DA80" i="18" s="1"/>
  <c r="DB81" i="18" s="1"/>
  <c r="DC82" i="18" s="1"/>
  <c r="DD83" i="18" s="1"/>
  <c r="DE84" i="18" s="1"/>
  <c r="DF85" i="18" s="1"/>
  <c r="DG86" i="18" s="1"/>
  <c r="DH87" i="18" s="1"/>
  <c r="DI88" i="18" s="1"/>
  <c r="DJ89" i="18" s="1"/>
  <c r="DK90" i="18" s="1"/>
  <c r="DL91" i="18" s="1"/>
  <c r="DM92" i="18" s="1"/>
  <c r="DN93" i="18" s="1"/>
  <c r="DO94" i="18" s="1"/>
  <c r="DP95" i="18" s="1"/>
  <c r="DQ96" i="18" s="1"/>
  <c r="DR97" i="18" s="1"/>
  <c r="DS98" i="18" s="1"/>
  <c r="DT99" i="18" s="1"/>
  <c r="DU100" i="18" s="1"/>
  <c r="DV101" i="18" s="1"/>
  <c r="DW102" i="18" s="1"/>
  <c r="DX103" i="18" s="1"/>
  <c r="DZ224" i="18" l="1"/>
  <c r="EB224" i="18"/>
  <c r="EA224" i="18" s="1"/>
  <c r="DY225" i="18"/>
  <c r="DX232" i="18"/>
  <c r="DW232" i="18" s="1"/>
  <c r="DV232" i="18" s="1"/>
  <c r="DU232" i="18" s="1"/>
  <c r="DT232" i="18" s="1"/>
  <c r="DS232" i="18" s="1"/>
  <c r="DR232" i="18" s="1"/>
  <c r="DQ232" i="18" s="1"/>
  <c r="DP232" i="18" s="1"/>
  <c r="DO232" i="18" s="1"/>
  <c r="DN232" i="18" s="1"/>
  <c r="DM232" i="18" s="1"/>
  <c r="DL232" i="18" s="1"/>
  <c r="DK232" i="18" s="1"/>
  <c r="DJ232" i="18" s="1"/>
  <c r="DI232" i="18" s="1"/>
  <c r="DH232" i="18" s="1"/>
  <c r="DG232" i="18" s="1"/>
  <c r="DF232" i="18" s="1"/>
  <c r="DE232" i="18" s="1"/>
  <c r="DD232" i="18" s="1"/>
  <c r="DC232" i="18" s="1"/>
  <c r="DB232" i="18" s="1"/>
  <c r="DA232" i="18" s="1"/>
  <c r="CZ232" i="18" s="1"/>
  <c r="CY232" i="18" s="1"/>
  <c r="CX232" i="18" s="1"/>
  <c r="CW232" i="18" s="1"/>
  <c r="CV232" i="18" s="1"/>
  <c r="CU232" i="18" s="1"/>
  <c r="CT232" i="18" s="1"/>
  <c r="CS232" i="18" s="1"/>
  <c r="CR232" i="18" s="1"/>
  <c r="CQ232" i="18" s="1"/>
  <c r="CP232" i="18" s="1"/>
  <c r="CO232" i="18" s="1"/>
  <c r="CN232" i="18" s="1"/>
  <c r="CM232" i="18" s="1"/>
  <c r="CL232" i="18" s="1"/>
  <c r="CK232" i="18" s="1"/>
  <c r="CJ232" i="18" s="1"/>
  <c r="CI232" i="18" s="1"/>
  <c r="CH232" i="18" s="1"/>
  <c r="CG232" i="18" s="1"/>
  <c r="CF232" i="18" s="1"/>
  <c r="CE232" i="18" s="1"/>
  <c r="CD232" i="18" s="1"/>
  <c r="CC232" i="18" s="1"/>
  <c r="CB232" i="18" s="1"/>
  <c r="CA232" i="18" s="1"/>
  <c r="BZ232" i="18" s="1"/>
  <c r="BY232" i="18" s="1"/>
  <c r="BX232" i="18" s="1"/>
  <c r="BW232" i="18" s="1"/>
  <c r="BF32" i="18"/>
  <c r="BG33" i="18" s="1"/>
  <c r="BH34" i="18" s="1"/>
  <c r="BI35" i="18" s="1"/>
  <c r="BJ36" i="18" s="1"/>
  <c r="BK37" i="18" s="1"/>
  <c r="BL38" i="18" s="1"/>
  <c r="BM39" i="18" s="1"/>
  <c r="BN40" i="18" s="1"/>
  <c r="BO41" i="18" s="1"/>
  <c r="BP42" i="18" s="1"/>
  <c r="BQ43" i="18" s="1"/>
  <c r="BR44" i="18" s="1"/>
  <c r="BS45" i="18" s="1"/>
  <c r="BT46" i="18" s="1"/>
  <c r="BU47" i="18" s="1"/>
  <c r="BV48" i="18" s="1"/>
  <c r="BW49" i="18" s="1"/>
  <c r="BX50" i="18" s="1"/>
  <c r="BY51" i="18" s="1"/>
  <c r="BZ52" i="18" s="1"/>
  <c r="CA53" i="18" s="1"/>
  <c r="CB54" i="18" s="1"/>
  <c r="CC55" i="18" s="1"/>
  <c r="CD56" i="18" s="1"/>
  <c r="CE57" i="18" s="1"/>
  <c r="CF58" i="18" s="1"/>
  <c r="CG59" i="18" s="1"/>
  <c r="CH60" i="18" s="1"/>
  <c r="CI61" i="18" s="1"/>
  <c r="CJ62" i="18" s="1"/>
  <c r="CK63" i="18" s="1"/>
  <c r="CL64" i="18" s="1"/>
  <c r="CM65" i="18" s="1"/>
  <c r="CN66" i="18" s="1"/>
  <c r="CO67" i="18" s="1"/>
  <c r="CP68" i="18" s="1"/>
  <c r="CQ69" i="18" s="1"/>
  <c r="CR70" i="18" s="1"/>
  <c r="CS71" i="18" s="1"/>
  <c r="CT72" i="18" s="1"/>
  <c r="CU73" i="18" s="1"/>
  <c r="CV74" i="18" s="1"/>
  <c r="CW75" i="18" s="1"/>
  <c r="CX76" i="18" s="1"/>
  <c r="CY77" i="18" s="1"/>
  <c r="CZ78" i="18" s="1"/>
  <c r="DA79" i="18" s="1"/>
  <c r="DB80" i="18" s="1"/>
  <c r="DC81" i="18" s="1"/>
  <c r="DD82" i="18" s="1"/>
  <c r="DE83" i="18" s="1"/>
  <c r="DF84" i="18" s="1"/>
  <c r="DG85" i="18" s="1"/>
  <c r="DH86" i="18" s="1"/>
  <c r="DI87" i="18" s="1"/>
  <c r="DJ88" i="18" s="1"/>
  <c r="DK89" i="18" s="1"/>
  <c r="DL90" i="18" s="1"/>
  <c r="DM91" i="18" s="1"/>
  <c r="DN92" i="18" s="1"/>
  <c r="DO93" i="18" s="1"/>
  <c r="DP94" i="18" s="1"/>
  <c r="DQ95" i="18" s="1"/>
  <c r="DR96" i="18" s="1"/>
  <c r="DS97" i="18" s="1"/>
  <c r="DT98" i="18" s="1"/>
  <c r="DU99" i="18" s="1"/>
  <c r="DV100" i="18" s="1"/>
  <c r="DW101" i="18" s="1"/>
  <c r="DX102" i="18" s="1"/>
  <c r="BF31" i="18"/>
  <c r="DZ225" i="18" l="1"/>
  <c r="EB225" i="18"/>
  <c r="EA225" i="18" s="1"/>
  <c r="DY226" i="18"/>
  <c r="DX231" i="18"/>
  <c r="DW231" i="18" s="1"/>
  <c r="DV231" i="18" s="1"/>
  <c r="DU231" i="18" s="1"/>
  <c r="DT231" i="18" s="1"/>
  <c r="DS231" i="18" s="1"/>
  <c r="DR231" i="18" s="1"/>
  <c r="DQ231" i="18" s="1"/>
  <c r="DP231" i="18" s="1"/>
  <c r="DO231" i="18" s="1"/>
  <c r="DN231" i="18" s="1"/>
  <c r="DM231" i="18" s="1"/>
  <c r="DL231" i="18" s="1"/>
  <c r="DK231" i="18" s="1"/>
  <c r="DJ231" i="18" s="1"/>
  <c r="DI231" i="18" s="1"/>
  <c r="DH231" i="18" s="1"/>
  <c r="DG231" i="18" s="1"/>
  <c r="DF231" i="18" s="1"/>
  <c r="DE231" i="18" s="1"/>
  <c r="DD231" i="18" s="1"/>
  <c r="DC231" i="18" s="1"/>
  <c r="DB231" i="18" s="1"/>
  <c r="DA231" i="18" s="1"/>
  <c r="CZ231" i="18" s="1"/>
  <c r="CY231" i="18" s="1"/>
  <c r="CX231" i="18" s="1"/>
  <c r="CW231" i="18" s="1"/>
  <c r="CV231" i="18" s="1"/>
  <c r="CU231" i="18" s="1"/>
  <c r="CT231" i="18" s="1"/>
  <c r="CS231" i="18" s="1"/>
  <c r="CR231" i="18" s="1"/>
  <c r="CQ231" i="18" s="1"/>
  <c r="CP231" i="18" s="1"/>
  <c r="CO231" i="18" s="1"/>
  <c r="CN231" i="18" s="1"/>
  <c r="CM231" i="18" s="1"/>
  <c r="CL231" i="18" s="1"/>
  <c r="CK231" i="18" s="1"/>
  <c r="CJ231" i="18" s="1"/>
  <c r="CI231" i="18" s="1"/>
  <c r="CH231" i="18" s="1"/>
  <c r="CG231" i="18" s="1"/>
  <c r="CF231" i="18" s="1"/>
  <c r="CE231" i="18" s="1"/>
  <c r="CD231" i="18" s="1"/>
  <c r="CC231" i="18" s="1"/>
  <c r="CB231" i="18" s="1"/>
  <c r="CA231" i="18" s="1"/>
  <c r="BZ231" i="18" s="1"/>
  <c r="BY231" i="18" s="1"/>
  <c r="BX231" i="18" s="1"/>
  <c r="BW231" i="18" s="1"/>
  <c r="BV231" i="18" s="1"/>
  <c r="BG32" i="18"/>
  <c r="BH33" i="18" s="1"/>
  <c r="BI34" i="18" s="1"/>
  <c r="BJ35" i="18" s="1"/>
  <c r="BK36" i="18" s="1"/>
  <c r="BL37" i="18" s="1"/>
  <c r="BM38" i="18" s="1"/>
  <c r="BN39" i="18" s="1"/>
  <c r="BO40" i="18" s="1"/>
  <c r="BP41" i="18" s="1"/>
  <c r="BQ42" i="18" s="1"/>
  <c r="BR43" i="18" s="1"/>
  <c r="BS44" i="18" s="1"/>
  <c r="BT45" i="18" s="1"/>
  <c r="BU46" i="18" s="1"/>
  <c r="BV47" i="18" s="1"/>
  <c r="BW48" i="18" s="1"/>
  <c r="BX49" i="18" s="1"/>
  <c r="BY50" i="18" s="1"/>
  <c r="BZ51" i="18" s="1"/>
  <c r="CA52" i="18" s="1"/>
  <c r="CB53" i="18" s="1"/>
  <c r="CC54" i="18" s="1"/>
  <c r="CD55" i="18" s="1"/>
  <c r="CE56" i="18" s="1"/>
  <c r="CF57" i="18" s="1"/>
  <c r="CG58" i="18" s="1"/>
  <c r="CH59" i="18" s="1"/>
  <c r="CI60" i="18" s="1"/>
  <c r="CJ61" i="18" s="1"/>
  <c r="CK62" i="18" s="1"/>
  <c r="CL63" i="18" s="1"/>
  <c r="CM64" i="18" s="1"/>
  <c r="CN65" i="18" s="1"/>
  <c r="CO66" i="18" s="1"/>
  <c r="CP67" i="18" s="1"/>
  <c r="CQ68" i="18" s="1"/>
  <c r="CR69" i="18" s="1"/>
  <c r="CS70" i="18" s="1"/>
  <c r="CT71" i="18" s="1"/>
  <c r="CU72" i="18" s="1"/>
  <c r="CV73" i="18" s="1"/>
  <c r="CW74" i="18" s="1"/>
  <c r="CX75" i="18" s="1"/>
  <c r="CY76" i="18" s="1"/>
  <c r="CZ77" i="18" s="1"/>
  <c r="DA78" i="18" s="1"/>
  <c r="DB79" i="18" s="1"/>
  <c r="DC80" i="18" s="1"/>
  <c r="DD81" i="18" s="1"/>
  <c r="DE82" i="18" s="1"/>
  <c r="DF83" i="18" s="1"/>
  <c r="DG84" i="18" s="1"/>
  <c r="DH85" i="18" s="1"/>
  <c r="DI86" i="18" s="1"/>
  <c r="DJ87" i="18" s="1"/>
  <c r="DK88" i="18" s="1"/>
  <c r="DL89" i="18" s="1"/>
  <c r="DM90" i="18" s="1"/>
  <c r="DN91" i="18" s="1"/>
  <c r="DO92" i="18" s="1"/>
  <c r="DP93" i="18" s="1"/>
  <c r="DQ94" i="18" s="1"/>
  <c r="DR95" i="18" s="1"/>
  <c r="DS96" i="18" s="1"/>
  <c r="DT97" i="18" s="1"/>
  <c r="DU98" i="18" s="1"/>
  <c r="DV99" i="18" s="1"/>
  <c r="DW100" i="18" s="1"/>
  <c r="DX101" i="18" s="1"/>
  <c r="BG31" i="18"/>
  <c r="DZ226" i="18" l="1"/>
  <c r="EB226" i="18"/>
  <c r="EA226" i="18" s="1"/>
  <c r="DY227" i="18"/>
  <c r="DX230" i="18"/>
  <c r="DW230" i="18" s="1"/>
  <c r="DV230" i="18" s="1"/>
  <c r="DU230" i="18" s="1"/>
  <c r="DT230" i="18" s="1"/>
  <c r="DS230" i="18" s="1"/>
  <c r="DR230" i="18" s="1"/>
  <c r="DQ230" i="18" s="1"/>
  <c r="DP230" i="18" s="1"/>
  <c r="DO230" i="18" s="1"/>
  <c r="DN230" i="18" s="1"/>
  <c r="DM230" i="18" s="1"/>
  <c r="DL230" i="18" s="1"/>
  <c r="DK230" i="18" s="1"/>
  <c r="DJ230" i="18" s="1"/>
  <c r="DI230" i="18" s="1"/>
  <c r="DH230" i="18" s="1"/>
  <c r="DG230" i="18" s="1"/>
  <c r="DF230" i="18" s="1"/>
  <c r="DE230" i="18" s="1"/>
  <c r="DD230" i="18" s="1"/>
  <c r="DC230" i="18" s="1"/>
  <c r="DB230" i="18" s="1"/>
  <c r="DA230" i="18" s="1"/>
  <c r="CZ230" i="18" s="1"/>
  <c r="CY230" i="18" s="1"/>
  <c r="CX230" i="18" s="1"/>
  <c r="CW230" i="18" s="1"/>
  <c r="CV230" i="18" s="1"/>
  <c r="CU230" i="18" s="1"/>
  <c r="CT230" i="18" s="1"/>
  <c r="CS230" i="18" s="1"/>
  <c r="CR230" i="18" s="1"/>
  <c r="CQ230" i="18" s="1"/>
  <c r="CP230" i="18" s="1"/>
  <c r="CO230" i="18" s="1"/>
  <c r="CN230" i="18" s="1"/>
  <c r="CM230" i="18" s="1"/>
  <c r="CL230" i="18" s="1"/>
  <c r="CK230" i="18" s="1"/>
  <c r="CJ230" i="18" s="1"/>
  <c r="CI230" i="18" s="1"/>
  <c r="CH230" i="18" s="1"/>
  <c r="CG230" i="18" s="1"/>
  <c r="CF230" i="18" s="1"/>
  <c r="CE230" i="18" s="1"/>
  <c r="CD230" i="18" s="1"/>
  <c r="CC230" i="18" s="1"/>
  <c r="CB230" i="18" s="1"/>
  <c r="CA230" i="18" s="1"/>
  <c r="BZ230" i="18" s="1"/>
  <c r="BY230" i="18" s="1"/>
  <c r="BX230" i="18" s="1"/>
  <c r="BW230" i="18" s="1"/>
  <c r="BV230" i="18" s="1"/>
  <c r="BU230" i="18" s="1"/>
  <c r="BH32" i="18"/>
  <c r="BI33" i="18" s="1"/>
  <c r="BJ34" i="18" s="1"/>
  <c r="BK35" i="18" s="1"/>
  <c r="BL36" i="18" s="1"/>
  <c r="BM37" i="18" s="1"/>
  <c r="BN38" i="18" s="1"/>
  <c r="BO39" i="18" s="1"/>
  <c r="BP40" i="18" s="1"/>
  <c r="BQ41" i="18" s="1"/>
  <c r="BR42" i="18" s="1"/>
  <c r="BS43" i="18" s="1"/>
  <c r="BT44" i="18" s="1"/>
  <c r="BU45" i="18" s="1"/>
  <c r="BV46" i="18" s="1"/>
  <c r="BW47" i="18" s="1"/>
  <c r="BX48" i="18" s="1"/>
  <c r="BY49" i="18" s="1"/>
  <c r="BZ50" i="18" s="1"/>
  <c r="CA51" i="18" s="1"/>
  <c r="CB52" i="18" s="1"/>
  <c r="CC53" i="18" s="1"/>
  <c r="CD54" i="18" s="1"/>
  <c r="CE55" i="18" s="1"/>
  <c r="CF56" i="18" s="1"/>
  <c r="CG57" i="18" s="1"/>
  <c r="CH58" i="18" s="1"/>
  <c r="CI59" i="18" s="1"/>
  <c r="CJ60" i="18" s="1"/>
  <c r="CK61" i="18" s="1"/>
  <c r="CL62" i="18" s="1"/>
  <c r="CM63" i="18" s="1"/>
  <c r="CN64" i="18" s="1"/>
  <c r="CO65" i="18" s="1"/>
  <c r="CP66" i="18" s="1"/>
  <c r="CQ67" i="18" s="1"/>
  <c r="CR68" i="18" s="1"/>
  <c r="CS69" i="18" s="1"/>
  <c r="CT70" i="18" s="1"/>
  <c r="CU71" i="18" s="1"/>
  <c r="CV72" i="18" s="1"/>
  <c r="CW73" i="18" s="1"/>
  <c r="CX74" i="18" s="1"/>
  <c r="CY75" i="18" s="1"/>
  <c r="CZ76" i="18" s="1"/>
  <c r="DA77" i="18" s="1"/>
  <c r="DB78" i="18" s="1"/>
  <c r="DC79" i="18" s="1"/>
  <c r="DD80" i="18" s="1"/>
  <c r="DE81" i="18" s="1"/>
  <c r="DF82" i="18" s="1"/>
  <c r="DG83" i="18" s="1"/>
  <c r="DH84" i="18" s="1"/>
  <c r="DI85" i="18" s="1"/>
  <c r="DJ86" i="18" s="1"/>
  <c r="DK87" i="18" s="1"/>
  <c r="DL88" i="18" s="1"/>
  <c r="DM89" i="18" s="1"/>
  <c r="DN90" i="18" s="1"/>
  <c r="DO91" i="18" s="1"/>
  <c r="DP92" i="18" s="1"/>
  <c r="DQ93" i="18" s="1"/>
  <c r="DR94" i="18" s="1"/>
  <c r="DS95" i="18" s="1"/>
  <c r="DT96" i="18" s="1"/>
  <c r="DU97" i="18" s="1"/>
  <c r="DV98" i="18" s="1"/>
  <c r="DW99" i="18" s="1"/>
  <c r="DX100" i="18" s="1"/>
  <c r="BH31" i="18"/>
  <c r="DZ227" i="18" l="1"/>
  <c r="EB227" i="18"/>
  <c r="EA227" i="18" s="1"/>
  <c r="DY228" i="18"/>
  <c r="DX229" i="18"/>
  <c r="DW229" i="18" s="1"/>
  <c r="DV229" i="18" s="1"/>
  <c r="DU229" i="18" s="1"/>
  <c r="DT229" i="18" s="1"/>
  <c r="DS229" i="18" s="1"/>
  <c r="DR229" i="18" s="1"/>
  <c r="DQ229" i="18" s="1"/>
  <c r="DP229" i="18" s="1"/>
  <c r="DO229" i="18" s="1"/>
  <c r="DN229" i="18" s="1"/>
  <c r="DM229" i="18" s="1"/>
  <c r="DL229" i="18" s="1"/>
  <c r="DK229" i="18" s="1"/>
  <c r="DJ229" i="18" s="1"/>
  <c r="DI229" i="18" s="1"/>
  <c r="DH229" i="18" s="1"/>
  <c r="DG229" i="18" s="1"/>
  <c r="DF229" i="18" s="1"/>
  <c r="DE229" i="18" s="1"/>
  <c r="DD229" i="18" s="1"/>
  <c r="DC229" i="18" s="1"/>
  <c r="DB229" i="18" s="1"/>
  <c r="DA229" i="18" s="1"/>
  <c r="CZ229" i="18" s="1"/>
  <c r="CY229" i="18" s="1"/>
  <c r="CX229" i="18" s="1"/>
  <c r="CW229" i="18" s="1"/>
  <c r="CV229" i="18" s="1"/>
  <c r="CU229" i="18" s="1"/>
  <c r="CT229" i="18" s="1"/>
  <c r="CS229" i="18" s="1"/>
  <c r="CR229" i="18" s="1"/>
  <c r="CQ229" i="18" s="1"/>
  <c r="CP229" i="18" s="1"/>
  <c r="CO229" i="18" s="1"/>
  <c r="CN229" i="18" s="1"/>
  <c r="CM229" i="18" s="1"/>
  <c r="CL229" i="18" s="1"/>
  <c r="CK229" i="18" s="1"/>
  <c r="CJ229" i="18" s="1"/>
  <c r="CI229" i="18" s="1"/>
  <c r="CH229" i="18" s="1"/>
  <c r="CG229" i="18" s="1"/>
  <c r="CF229" i="18" s="1"/>
  <c r="CE229" i="18" s="1"/>
  <c r="CD229" i="18" s="1"/>
  <c r="CC229" i="18" s="1"/>
  <c r="CB229" i="18" s="1"/>
  <c r="CA229" i="18" s="1"/>
  <c r="BZ229" i="18" s="1"/>
  <c r="BY229" i="18" s="1"/>
  <c r="BX229" i="18" s="1"/>
  <c r="BW229" i="18" s="1"/>
  <c r="BV229" i="18" s="1"/>
  <c r="BU229" i="18" s="1"/>
  <c r="BT229" i="18" s="1"/>
  <c r="BI32" i="18"/>
  <c r="BJ33" i="18" s="1"/>
  <c r="BK34" i="18" s="1"/>
  <c r="BL35" i="18" s="1"/>
  <c r="BM36" i="18" s="1"/>
  <c r="BN37" i="18" s="1"/>
  <c r="BO38" i="18" s="1"/>
  <c r="BP39" i="18" s="1"/>
  <c r="BQ40" i="18" s="1"/>
  <c r="BR41" i="18" s="1"/>
  <c r="BS42" i="18" s="1"/>
  <c r="BT43" i="18" s="1"/>
  <c r="BU44" i="18" s="1"/>
  <c r="BV45" i="18" s="1"/>
  <c r="BW46" i="18" s="1"/>
  <c r="BX47" i="18" s="1"/>
  <c r="BY48" i="18" s="1"/>
  <c r="BZ49" i="18" s="1"/>
  <c r="CA50" i="18" s="1"/>
  <c r="CB51" i="18" s="1"/>
  <c r="CC52" i="18" s="1"/>
  <c r="CD53" i="18" s="1"/>
  <c r="CE54" i="18" s="1"/>
  <c r="CF55" i="18" s="1"/>
  <c r="CG56" i="18" s="1"/>
  <c r="CH57" i="18" s="1"/>
  <c r="CI58" i="18" s="1"/>
  <c r="CJ59" i="18" s="1"/>
  <c r="CK60" i="18" s="1"/>
  <c r="CL61" i="18" s="1"/>
  <c r="CM62" i="18" s="1"/>
  <c r="CN63" i="18" s="1"/>
  <c r="CO64" i="18" s="1"/>
  <c r="CP65" i="18" s="1"/>
  <c r="CQ66" i="18" s="1"/>
  <c r="CR67" i="18" s="1"/>
  <c r="CS68" i="18" s="1"/>
  <c r="CT69" i="18" s="1"/>
  <c r="CU70" i="18" s="1"/>
  <c r="CV71" i="18" s="1"/>
  <c r="CW72" i="18" s="1"/>
  <c r="CX73" i="18" s="1"/>
  <c r="CY74" i="18" s="1"/>
  <c r="CZ75" i="18" s="1"/>
  <c r="DA76" i="18" s="1"/>
  <c r="DB77" i="18" s="1"/>
  <c r="DC78" i="18" s="1"/>
  <c r="DD79" i="18" s="1"/>
  <c r="DE80" i="18" s="1"/>
  <c r="DF81" i="18" s="1"/>
  <c r="DG82" i="18" s="1"/>
  <c r="DH83" i="18" s="1"/>
  <c r="DI84" i="18" s="1"/>
  <c r="DJ85" i="18" s="1"/>
  <c r="DK86" i="18" s="1"/>
  <c r="DL87" i="18" s="1"/>
  <c r="DM88" i="18" s="1"/>
  <c r="DN89" i="18" s="1"/>
  <c r="DO90" i="18" s="1"/>
  <c r="DP91" i="18" s="1"/>
  <c r="DQ92" i="18" s="1"/>
  <c r="DR93" i="18" s="1"/>
  <c r="DS94" i="18" s="1"/>
  <c r="DT95" i="18" s="1"/>
  <c r="DU96" i="18" s="1"/>
  <c r="DV97" i="18" s="1"/>
  <c r="DW98" i="18" s="1"/>
  <c r="DX99" i="18" s="1"/>
  <c r="BI31" i="18"/>
  <c r="DZ228" i="18" l="1"/>
  <c r="EB228" i="18" s="1"/>
  <c r="EA228" i="18" s="1"/>
  <c r="DY229" i="18"/>
  <c r="DX228" i="18"/>
  <c r="DW228" i="18" s="1"/>
  <c r="DV228" i="18" s="1"/>
  <c r="DU228" i="18" s="1"/>
  <c r="DT228" i="18" s="1"/>
  <c r="DS228" i="18" s="1"/>
  <c r="DR228" i="18" s="1"/>
  <c r="DQ228" i="18" s="1"/>
  <c r="DP228" i="18" s="1"/>
  <c r="DO228" i="18" s="1"/>
  <c r="DN228" i="18" s="1"/>
  <c r="DM228" i="18" s="1"/>
  <c r="DL228" i="18" s="1"/>
  <c r="DK228" i="18" s="1"/>
  <c r="DJ228" i="18" s="1"/>
  <c r="DI228" i="18" s="1"/>
  <c r="DH228" i="18" s="1"/>
  <c r="DG228" i="18" s="1"/>
  <c r="DF228" i="18" s="1"/>
  <c r="DE228" i="18" s="1"/>
  <c r="DD228" i="18" s="1"/>
  <c r="DC228" i="18" s="1"/>
  <c r="DB228" i="18" s="1"/>
  <c r="DA228" i="18" s="1"/>
  <c r="CZ228" i="18" s="1"/>
  <c r="CY228" i="18" s="1"/>
  <c r="CX228" i="18" s="1"/>
  <c r="CW228" i="18" s="1"/>
  <c r="CV228" i="18" s="1"/>
  <c r="CU228" i="18" s="1"/>
  <c r="CT228" i="18" s="1"/>
  <c r="CS228" i="18" s="1"/>
  <c r="CR228" i="18" s="1"/>
  <c r="CQ228" i="18" s="1"/>
  <c r="CP228" i="18" s="1"/>
  <c r="CO228" i="18" s="1"/>
  <c r="CN228" i="18" s="1"/>
  <c r="CM228" i="18" s="1"/>
  <c r="CL228" i="18" s="1"/>
  <c r="CK228" i="18" s="1"/>
  <c r="CJ228" i="18" s="1"/>
  <c r="CI228" i="18" s="1"/>
  <c r="CH228" i="18" s="1"/>
  <c r="CG228" i="18" s="1"/>
  <c r="CF228" i="18" s="1"/>
  <c r="CE228" i="18" s="1"/>
  <c r="CD228" i="18" s="1"/>
  <c r="CC228" i="18" s="1"/>
  <c r="CB228" i="18" s="1"/>
  <c r="CA228" i="18" s="1"/>
  <c r="BZ228" i="18" s="1"/>
  <c r="BY228" i="18" s="1"/>
  <c r="BX228" i="18" s="1"/>
  <c r="BW228" i="18" s="1"/>
  <c r="BV228" i="18" s="1"/>
  <c r="BU228" i="18" s="1"/>
  <c r="BT228" i="18" s="1"/>
  <c r="BS228" i="18" s="1"/>
  <c r="BJ32" i="18"/>
  <c r="BK33" i="18" s="1"/>
  <c r="BL34" i="18" s="1"/>
  <c r="BM35" i="18" s="1"/>
  <c r="BN36" i="18" s="1"/>
  <c r="BO37" i="18" s="1"/>
  <c r="BP38" i="18" s="1"/>
  <c r="BQ39" i="18" s="1"/>
  <c r="BR40" i="18" s="1"/>
  <c r="BS41" i="18" s="1"/>
  <c r="BT42" i="18" s="1"/>
  <c r="BU43" i="18" s="1"/>
  <c r="BV44" i="18" s="1"/>
  <c r="BW45" i="18" s="1"/>
  <c r="BX46" i="18" s="1"/>
  <c r="BY47" i="18" s="1"/>
  <c r="BZ48" i="18" s="1"/>
  <c r="CA49" i="18" s="1"/>
  <c r="CB50" i="18" s="1"/>
  <c r="CC51" i="18" s="1"/>
  <c r="CD52" i="18" s="1"/>
  <c r="CE53" i="18" s="1"/>
  <c r="CF54" i="18" s="1"/>
  <c r="CG55" i="18" s="1"/>
  <c r="CH56" i="18" s="1"/>
  <c r="CI57" i="18" s="1"/>
  <c r="CJ58" i="18" s="1"/>
  <c r="CK59" i="18" s="1"/>
  <c r="CL60" i="18" s="1"/>
  <c r="CM61" i="18" s="1"/>
  <c r="CN62" i="18" s="1"/>
  <c r="CO63" i="18" s="1"/>
  <c r="CP64" i="18" s="1"/>
  <c r="CQ65" i="18" s="1"/>
  <c r="CR66" i="18" s="1"/>
  <c r="CS67" i="18" s="1"/>
  <c r="CT68" i="18" s="1"/>
  <c r="CU69" i="18" s="1"/>
  <c r="CV70" i="18" s="1"/>
  <c r="CW71" i="18" s="1"/>
  <c r="CX72" i="18" s="1"/>
  <c r="CY73" i="18" s="1"/>
  <c r="CZ74" i="18" s="1"/>
  <c r="DA75" i="18" s="1"/>
  <c r="DB76" i="18" s="1"/>
  <c r="DC77" i="18" s="1"/>
  <c r="DD78" i="18" s="1"/>
  <c r="DE79" i="18" s="1"/>
  <c r="DF80" i="18" s="1"/>
  <c r="DG81" i="18" s="1"/>
  <c r="DH82" i="18" s="1"/>
  <c r="DI83" i="18" s="1"/>
  <c r="DJ84" i="18" s="1"/>
  <c r="DK85" i="18" s="1"/>
  <c r="DL86" i="18" s="1"/>
  <c r="DM87" i="18" s="1"/>
  <c r="DN88" i="18" s="1"/>
  <c r="DO89" i="18" s="1"/>
  <c r="DP90" i="18" s="1"/>
  <c r="DQ91" i="18" s="1"/>
  <c r="DR92" i="18" s="1"/>
  <c r="DS93" i="18" s="1"/>
  <c r="DT94" i="18" s="1"/>
  <c r="DU95" i="18" s="1"/>
  <c r="DV96" i="18" s="1"/>
  <c r="DW97" i="18" s="1"/>
  <c r="DX98" i="18" s="1"/>
  <c r="BJ31" i="18"/>
  <c r="DZ229" i="18" l="1"/>
  <c r="EB229" i="18" s="1"/>
  <c r="EA229" i="18" s="1"/>
  <c r="DY230" i="18"/>
  <c r="DX227" i="18"/>
  <c r="DW227" i="18" s="1"/>
  <c r="DV227" i="18" s="1"/>
  <c r="DU227" i="18" s="1"/>
  <c r="DT227" i="18" s="1"/>
  <c r="DS227" i="18" s="1"/>
  <c r="DR227" i="18" s="1"/>
  <c r="DQ227" i="18" s="1"/>
  <c r="DP227" i="18" s="1"/>
  <c r="DO227" i="18" s="1"/>
  <c r="DN227" i="18" s="1"/>
  <c r="DM227" i="18" s="1"/>
  <c r="DL227" i="18" s="1"/>
  <c r="DK227" i="18" s="1"/>
  <c r="DJ227" i="18" s="1"/>
  <c r="DI227" i="18" s="1"/>
  <c r="DH227" i="18" s="1"/>
  <c r="DG227" i="18" s="1"/>
  <c r="DF227" i="18" s="1"/>
  <c r="DE227" i="18" s="1"/>
  <c r="DD227" i="18" s="1"/>
  <c r="DC227" i="18" s="1"/>
  <c r="DB227" i="18" s="1"/>
  <c r="DA227" i="18" s="1"/>
  <c r="CZ227" i="18" s="1"/>
  <c r="CY227" i="18" s="1"/>
  <c r="CX227" i="18" s="1"/>
  <c r="CW227" i="18" s="1"/>
  <c r="CV227" i="18" s="1"/>
  <c r="CU227" i="18" s="1"/>
  <c r="CT227" i="18" s="1"/>
  <c r="CS227" i="18" s="1"/>
  <c r="CR227" i="18" s="1"/>
  <c r="CQ227" i="18" s="1"/>
  <c r="CP227" i="18" s="1"/>
  <c r="CO227" i="18" s="1"/>
  <c r="CN227" i="18" s="1"/>
  <c r="CM227" i="18" s="1"/>
  <c r="CL227" i="18" s="1"/>
  <c r="CK227" i="18" s="1"/>
  <c r="CJ227" i="18" s="1"/>
  <c r="CI227" i="18" s="1"/>
  <c r="CH227" i="18" s="1"/>
  <c r="CG227" i="18" s="1"/>
  <c r="CF227" i="18" s="1"/>
  <c r="CE227" i="18" s="1"/>
  <c r="CD227" i="18" s="1"/>
  <c r="CC227" i="18" s="1"/>
  <c r="CB227" i="18" s="1"/>
  <c r="CA227" i="18" s="1"/>
  <c r="BZ227" i="18" s="1"/>
  <c r="BY227" i="18" s="1"/>
  <c r="BX227" i="18" s="1"/>
  <c r="BW227" i="18" s="1"/>
  <c r="BV227" i="18" s="1"/>
  <c r="BU227" i="18" s="1"/>
  <c r="BT227" i="18" s="1"/>
  <c r="BS227" i="18" s="1"/>
  <c r="BR227" i="18" s="1"/>
  <c r="BK32" i="18"/>
  <c r="BL33" i="18" s="1"/>
  <c r="BM34" i="18" s="1"/>
  <c r="BN35" i="18" s="1"/>
  <c r="BO36" i="18" s="1"/>
  <c r="BP37" i="18" s="1"/>
  <c r="BQ38" i="18" s="1"/>
  <c r="BR39" i="18" s="1"/>
  <c r="BS40" i="18" s="1"/>
  <c r="BT41" i="18" s="1"/>
  <c r="BU42" i="18" s="1"/>
  <c r="BV43" i="18" s="1"/>
  <c r="BW44" i="18" s="1"/>
  <c r="BX45" i="18" s="1"/>
  <c r="BY46" i="18" s="1"/>
  <c r="BZ47" i="18" s="1"/>
  <c r="CA48" i="18" s="1"/>
  <c r="CB49" i="18" s="1"/>
  <c r="CC50" i="18" s="1"/>
  <c r="CD51" i="18" s="1"/>
  <c r="CE52" i="18" s="1"/>
  <c r="CF53" i="18" s="1"/>
  <c r="CG54" i="18" s="1"/>
  <c r="CH55" i="18" s="1"/>
  <c r="CI56" i="18" s="1"/>
  <c r="CJ57" i="18" s="1"/>
  <c r="CK58" i="18" s="1"/>
  <c r="CL59" i="18" s="1"/>
  <c r="CM60" i="18" s="1"/>
  <c r="CN61" i="18" s="1"/>
  <c r="CO62" i="18" s="1"/>
  <c r="CP63" i="18" s="1"/>
  <c r="CQ64" i="18" s="1"/>
  <c r="CR65" i="18" s="1"/>
  <c r="CS66" i="18" s="1"/>
  <c r="CT67" i="18" s="1"/>
  <c r="CU68" i="18" s="1"/>
  <c r="CV69" i="18" s="1"/>
  <c r="CW70" i="18" s="1"/>
  <c r="CX71" i="18" s="1"/>
  <c r="CY72" i="18" s="1"/>
  <c r="CZ73" i="18" s="1"/>
  <c r="DA74" i="18" s="1"/>
  <c r="DB75" i="18" s="1"/>
  <c r="DC76" i="18" s="1"/>
  <c r="DD77" i="18" s="1"/>
  <c r="DE78" i="18" s="1"/>
  <c r="DF79" i="18" s="1"/>
  <c r="DG80" i="18" s="1"/>
  <c r="DH81" i="18" s="1"/>
  <c r="DI82" i="18" s="1"/>
  <c r="DJ83" i="18" s="1"/>
  <c r="DK84" i="18" s="1"/>
  <c r="DL85" i="18" s="1"/>
  <c r="DM86" i="18" s="1"/>
  <c r="DN87" i="18" s="1"/>
  <c r="DO88" i="18" s="1"/>
  <c r="DP89" i="18" s="1"/>
  <c r="DQ90" i="18" s="1"/>
  <c r="DR91" i="18" s="1"/>
  <c r="DS92" i="18" s="1"/>
  <c r="DT93" i="18" s="1"/>
  <c r="DU94" i="18" s="1"/>
  <c r="DV95" i="18" s="1"/>
  <c r="DW96" i="18" s="1"/>
  <c r="DX97" i="18" s="1"/>
  <c r="BK31" i="18"/>
  <c r="EB230" i="18" l="1"/>
  <c r="EA230" i="18" s="1"/>
  <c r="DZ230" i="18"/>
  <c r="DY231" i="18"/>
  <c r="DX226" i="18"/>
  <c r="DW226" i="18" s="1"/>
  <c r="DV226" i="18" s="1"/>
  <c r="DU226" i="18" s="1"/>
  <c r="DT226" i="18" s="1"/>
  <c r="DS226" i="18" s="1"/>
  <c r="DR226" i="18" s="1"/>
  <c r="DQ226" i="18" s="1"/>
  <c r="DP226" i="18" s="1"/>
  <c r="DO226" i="18" s="1"/>
  <c r="DN226" i="18" s="1"/>
  <c r="DM226" i="18" s="1"/>
  <c r="DL226" i="18" s="1"/>
  <c r="DK226" i="18" s="1"/>
  <c r="DJ226" i="18" s="1"/>
  <c r="DI226" i="18" s="1"/>
  <c r="DH226" i="18" s="1"/>
  <c r="DG226" i="18" s="1"/>
  <c r="DF226" i="18" s="1"/>
  <c r="DE226" i="18" s="1"/>
  <c r="DD226" i="18" s="1"/>
  <c r="DC226" i="18" s="1"/>
  <c r="DB226" i="18" s="1"/>
  <c r="DA226" i="18" s="1"/>
  <c r="CZ226" i="18" s="1"/>
  <c r="CY226" i="18" s="1"/>
  <c r="CX226" i="18" s="1"/>
  <c r="CW226" i="18" s="1"/>
  <c r="CV226" i="18" s="1"/>
  <c r="CU226" i="18" s="1"/>
  <c r="CT226" i="18" s="1"/>
  <c r="CS226" i="18" s="1"/>
  <c r="CR226" i="18" s="1"/>
  <c r="CQ226" i="18" s="1"/>
  <c r="CP226" i="18" s="1"/>
  <c r="CO226" i="18" s="1"/>
  <c r="CN226" i="18" s="1"/>
  <c r="CM226" i="18" s="1"/>
  <c r="CL226" i="18" s="1"/>
  <c r="CK226" i="18" s="1"/>
  <c r="CJ226" i="18" s="1"/>
  <c r="CI226" i="18" s="1"/>
  <c r="CH226" i="18" s="1"/>
  <c r="CG226" i="18" s="1"/>
  <c r="CF226" i="18" s="1"/>
  <c r="CE226" i="18" s="1"/>
  <c r="CD226" i="18" s="1"/>
  <c r="CC226" i="18" s="1"/>
  <c r="CB226" i="18" s="1"/>
  <c r="CA226" i="18" s="1"/>
  <c r="BZ226" i="18" s="1"/>
  <c r="BY226" i="18" s="1"/>
  <c r="BX226" i="18" s="1"/>
  <c r="BW226" i="18" s="1"/>
  <c r="BV226" i="18" s="1"/>
  <c r="BU226" i="18" s="1"/>
  <c r="BT226" i="18" s="1"/>
  <c r="BS226" i="18" s="1"/>
  <c r="BR226" i="18" s="1"/>
  <c r="BQ226" i="18" s="1"/>
  <c r="BL31" i="18"/>
  <c r="BL32" i="18"/>
  <c r="BM33" i="18" s="1"/>
  <c r="BN34" i="18" s="1"/>
  <c r="BO35" i="18" s="1"/>
  <c r="BP36" i="18" s="1"/>
  <c r="BQ37" i="18" s="1"/>
  <c r="BR38" i="18" s="1"/>
  <c r="BS39" i="18" s="1"/>
  <c r="BT40" i="18" s="1"/>
  <c r="BU41" i="18" s="1"/>
  <c r="BV42" i="18" s="1"/>
  <c r="BW43" i="18" s="1"/>
  <c r="BX44" i="18" s="1"/>
  <c r="BY45" i="18" s="1"/>
  <c r="BZ46" i="18" s="1"/>
  <c r="CA47" i="18" s="1"/>
  <c r="CB48" i="18" s="1"/>
  <c r="CC49" i="18" s="1"/>
  <c r="CD50" i="18" s="1"/>
  <c r="CE51" i="18" s="1"/>
  <c r="CF52" i="18" s="1"/>
  <c r="CG53" i="18" s="1"/>
  <c r="CH54" i="18" s="1"/>
  <c r="CI55" i="18" s="1"/>
  <c r="CJ56" i="18" s="1"/>
  <c r="CK57" i="18" s="1"/>
  <c r="CL58" i="18" s="1"/>
  <c r="CM59" i="18" s="1"/>
  <c r="CN60" i="18" s="1"/>
  <c r="CO61" i="18" s="1"/>
  <c r="CP62" i="18" s="1"/>
  <c r="CQ63" i="18" s="1"/>
  <c r="CR64" i="18" s="1"/>
  <c r="CS65" i="18" s="1"/>
  <c r="CT66" i="18" s="1"/>
  <c r="CU67" i="18" s="1"/>
  <c r="CV68" i="18" s="1"/>
  <c r="CW69" i="18" s="1"/>
  <c r="CX70" i="18" s="1"/>
  <c r="CY71" i="18" s="1"/>
  <c r="CZ72" i="18" s="1"/>
  <c r="DA73" i="18" s="1"/>
  <c r="DB74" i="18" s="1"/>
  <c r="DC75" i="18" s="1"/>
  <c r="DD76" i="18" s="1"/>
  <c r="DE77" i="18" s="1"/>
  <c r="DF78" i="18" s="1"/>
  <c r="DG79" i="18" s="1"/>
  <c r="DH80" i="18" s="1"/>
  <c r="DI81" i="18" s="1"/>
  <c r="DJ82" i="18" s="1"/>
  <c r="DK83" i="18" s="1"/>
  <c r="DL84" i="18" s="1"/>
  <c r="DM85" i="18" s="1"/>
  <c r="DN86" i="18" s="1"/>
  <c r="DO87" i="18" s="1"/>
  <c r="DP88" i="18" s="1"/>
  <c r="DQ89" i="18" s="1"/>
  <c r="DR90" i="18" s="1"/>
  <c r="DS91" i="18" s="1"/>
  <c r="DT92" i="18" s="1"/>
  <c r="DU93" i="18" s="1"/>
  <c r="DV94" i="18" s="1"/>
  <c r="DW95" i="18" s="1"/>
  <c r="DX96" i="18" s="1"/>
  <c r="DZ231" i="18" l="1"/>
  <c r="EB231" i="18" s="1"/>
  <c r="EA231" i="18" s="1"/>
  <c r="DY232" i="18"/>
  <c r="DX225" i="18"/>
  <c r="DW225" i="18" s="1"/>
  <c r="DV225" i="18" s="1"/>
  <c r="DU225" i="18" s="1"/>
  <c r="DT225" i="18" s="1"/>
  <c r="DS225" i="18" s="1"/>
  <c r="DR225" i="18" s="1"/>
  <c r="DQ225" i="18" s="1"/>
  <c r="DP225" i="18" s="1"/>
  <c r="DO225" i="18" s="1"/>
  <c r="DN225" i="18" s="1"/>
  <c r="DM225" i="18" s="1"/>
  <c r="DL225" i="18" s="1"/>
  <c r="DK225" i="18" s="1"/>
  <c r="DJ225" i="18" s="1"/>
  <c r="DI225" i="18" s="1"/>
  <c r="DH225" i="18" s="1"/>
  <c r="DG225" i="18" s="1"/>
  <c r="DF225" i="18" s="1"/>
  <c r="DE225" i="18" s="1"/>
  <c r="DD225" i="18" s="1"/>
  <c r="DC225" i="18" s="1"/>
  <c r="DB225" i="18" s="1"/>
  <c r="DA225" i="18" s="1"/>
  <c r="CZ225" i="18" s="1"/>
  <c r="CY225" i="18" s="1"/>
  <c r="CX225" i="18" s="1"/>
  <c r="CW225" i="18" s="1"/>
  <c r="CV225" i="18" s="1"/>
  <c r="CU225" i="18" s="1"/>
  <c r="CT225" i="18" s="1"/>
  <c r="CS225" i="18" s="1"/>
  <c r="CR225" i="18" s="1"/>
  <c r="CQ225" i="18" s="1"/>
  <c r="CP225" i="18" s="1"/>
  <c r="CO225" i="18" s="1"/>
  <c r="CN225" i="18" s="1"/>
  <c r="CM225" i="18" s="1"/>
  <c r="CL225" i="18" s="1"/>
  <c r="CK225" i="18" s="1"/>
  <c r="CJ225" i="18" s="1"/>
  <c r="CI225" i="18" s="1"/>
  <c r="CH225" i="18" s="1"/>
  <c r="CG225" i="18" s="1"/>
  <c r="CF225" i="18" s="1"/>
  <c r="CE225" i="18" s="1"/>
  <c r="CD225" i="18" s="1"/>
  <c r="CC225" i="18" s="1"/>
  <c r="CB225" i="18" s="1"/>
  <c r="CA225" i="18" s="1"/>
  <c r="BZ225" i="18" s="1"/>
  <c r="BY225" i="18" s="1"/>
  <c r="BX225" i="18" s="1"/>
  <c r="BW225" i="18" s="1"/>
  <c r="BV225" i="18" s="1"/>
  <c r="BU225" i="18" s="1"/>
  <c r="BT225" i="18" s="1"/>
  <c r="BS225" i="18" s="1"/>
  <c r="BR225" i="18" s="1"/>
  <c r="BQ225" i="18" s="1"/>
  <c r="BP225" i="18" s="1"/>
  <c r="BM31" i="18"/>
  <c r="BM32" i="18"/>
  <c r="BN33" i="18" s="1"/>
  <c r="BO34" i="18" s="1"/>
  <c r="BP35" i="18" s="1"/>
  <c r="BQ36" i="18" s="1"/>
  <c r="BR37" i="18" s="1"/>
  <c r="BS38" i="18" s="1"/>
  <c r="BT39" i="18" s="1"/>
  <c r="BU40" i="18" s="1"/>
  <c r="BV41" i="18" s="1"/>
  <c r="BW42" i="18" s="1"/>
  <c r="BX43" i="18" s="1"/>
  <c r="BY44" i="18" s="1"/>
  <c r="BZ45" i="18" s="1"/>
  <c r="CA46" i="18" s="1"/>
  <c r="CB47" i="18" s="1"/>
  <c r="CC48" i="18" s="1"/>
  <c r="CD49" i="18" s="1"/>
  <c r="CE50" i="18" s="1"/>
  <c r="CF51" i="18" s="1"/>
  <c r="CG52" i="18" s="1"/>
  <c r="CH53" i="18" s="1"/>
  <c r="CI54" i="18" s="1"/>
  <c r="CJ55" i="18" s="1"/>
  <c r="CK56" i="18" s="1"/>
  <c r="CL57" i="18" s="1"/>
  <c r="CM58" i="18" s="1"/>
  <c r="CN59" i="18" s="1"/>
  <c r="CO60" i="18" s="1"/>
  <c r="CP61" i="18" s="1"/>
  <c r="CQ62" i="18" s="1"/>
  <c r="CR63" i="18" s="1"/>
  <c r="CS64" i="18" s="1"/>
  <c r="CT65" i="18" s="1"/>
  <c r="CU66" i="18" s="1"/>
  <c r="CV67" i="18" s="1"/>
  <c r="CW68" i="18" s="1"/>
  <c r="CX69" i="18" s="1"/>
  <c r="CY70" i="18" s="1"/>
  <c r="CZ71" i="18" s="1"/>
  <c r="DA72" i="18" s="1"/>
  <c r="DB73" i="18" s="1"/>
  <c r="DC74" i="18" s="1"/>
  <c r="DD75" i="18" s="1"/>
  <c r="DE76" i="18" s="1"/>
  <c r="DF77" i="18" s="1"/>
  <c r="DG78" i="18" s="1"/>
  <c r="DH79" i="18" s="1"/>
  <c r="DI80" i="18" s="1"/>
  <c r="DJ81" i="18" s="1"/>
  <c r="DK82" i="18" s="1"/>
  <c r="DL83" i="18" s="1"/>
  <c r="DM84" i="18" s="1"/>
  <c r="DN85" i="18" s="1"/>
  <c r="DO86" i="18" s="1"/>
  <c r="DP87" i="18" s="1"/>
  <c r="DQ88" i="18" s="1"/>
  <c r="DR89" i="18" s="1"/>
  <c r="DS90" i="18" s="1"/>
  <c r="DT91" i="18" s="1"/>
  <c r="DU92" i="18" s="1"/>
  <c r="DV93" i="18" s="1"/>
  <c r="DW94" i="18" s="1"/>
  <c r="DX95" i="18" s="1"/>
  <c r="DZ232" i="18" l="1"/>
  <c r="EB232" i="18" s="1"/>
  <c r="EA232" i="18" s="1"/>
  <c r="DY233" i="18"/>
  <c r="DX224" i="18"/>
  <c r="DW224" i="18" s="1"/>
  <c r="DV224" i="18" s="1"/>
  <c r="DU224" i="18" s="1"/>
  <c r="DT224" i="18" s="1"/>
  <c r="DS224" i="18" s="1"/>
  <c r="DR224" i="18" s="1"/>
  <c r="DQ224" i="18" s="1"/>
  <c r="DP224" i="18" s="1"/>
  <c r="DO224" i="18" s="1"/>
  <c r="DN224" i="18" s="1"/>
  <c r="DM224" i="18" s="1"/>
  <c r="DL224" i="18" s="1"/>
  <c r="DK224" i="18" s="1"/>
  <c r="DJ224" i="18" s="1"/>
  <c r="DI224" i="18" s="1"/>
  <c r="DH224" i="18" s="1"/>
  <c r="DG224" i="18" s="1"/>
  <c r="DF224" i="18" s="1"/>
  <c r="DE224" i="18" s="1"/>
  <c r="DD224" i="18" s="1"/>
  <c r="DC224" i="18" s="1"/>
  <c r="DB224" i="18" s="1"/>
  <c r="DA224" i="18" s="1"/>
  <c r="CZ224" i="18" s="1"/>
  <c r="CY224" i="18" s="1"/>
  <c r="CX224" i="18" s="1"/>
  <c r="CW224" i="18" s="1"/>
  <c r="CV224" i="18" s="1"/>
  <c r="CU224" i="18" s="1"/>
  <c r="CT224" i="18" s="1"/>
  <c r="CS224" i="18" s="1"/>
  <c r="CR224" i="18" s="1"/>
  <c r="CQ224" i="18" s="1"/>
  <c r="CP224" i="18" s="1"/>
  <c r="CO224" i="18" s="1"/>
  <c r="CN224" i="18" s="1"/>
  <c r="CM224" i="18" s="1"/>
  <c r="CL224" i="18" s="1"/>
  <c r="CK224" i="18" s="1"/>
  <c r="CJ224" i="18" s="1"/>
  <c r="CI224" i="18" s="1"/>
  <c r="CH224" i="18" s="1"/>
  <c r="CG224" i="18" s="1"/>
  <c r="CF224" i="18" s="1"/>
  <c r="CE224" i="18" s="1"/>
  <c r="CD224" i="18" s="1"/>
  <c r="CC224" i="18" s="1"/>
  <c r="CB224" i="18" s="1"/>
  <c r="CA224" i="18" s="1"/>
  <c r="BZ224" i="18" s="1"/>
  <c r="BY224" i="18" s="1"/>
  <c r="BX224" i="18" s="1"/>
  <c r="BW224" i="18" s="1"/>
  <c r="BV224" i="18" s="1"/>
  <c r="BU224" i="18" s="1"/>
  <c r="BT224" i="18" s="1"/>
  <c r="BS224" i="18" s="1"/>
  <c r="BR224" i="18" s="1"/>
  <c r="BQ224" i="18" s="1"/>
  <c r="BP224" i="18" s="1"/>
  <c r="BO224" i="18" s="1"/>
  <c r="BN32" i="18"/>
  <c r="BO33" i="18" s="1"/>
  <c r="BP34" i="18" s="1"/>
  <c r="BQ35" i="18" s="1"/>
  <c r="BR36" i="18" s="1"/>
  <c r="BS37" i="18" s="1"/>
  <c r="BT38" i="18" s="1"/>
  <c r="BU39" i="18" s="1"/>
  <c r="BV40" i="18" s="1"/>
  <c r="BW41" i="18" s="1"/>
  <c r="BX42" i="18" s="1"/>
  <c r="BY43" i="18" s="1"/>
  <c r="BZ44" i="18" s="1"/>
  <c r="CA45" i="18" s="1"/>
  <c r="CB46" i="18" s="1"/>
  <c r="CC47" i="18" s="1"/>
  <c r="CD48" i="18" s="1"/>
  <c r="CE49" i="18" s="1"/>
  <c r="CF50" i="18" s="1"/>
  <c r="CG51" i="18" s="1"/>
  <c r="CH52" i="18" s="1"/>
  <c r="CI53" i="18" s="1"/>
  <c r="CJ54" i="18" s="1"/>
  <c r="CK55" i="18" s="1"/>
  <c r="CL56" i="18" s="1"/>
  <c r="CM57" i="18" s="1"/>
  <c r="CN58" i="18" s="1"/>
  <c r="CO59" i="18" s="1"/>
  <c r="CP60" i="18" s="1"/>
  <c r="CQ61" i="18" s="1"/>
  <c r="CR62" i="18" s="1"/>
  <c r="CS63" i="18" s="1"/>
  <c r="CT64" i="18" s="1"/>
  <c r="CU65" i="18" s="1"/>
  <c r="CV66" i="18" s="1"/>
  <c r="CW67" i="18" s="1"/>
  <c r="CX68" i="18" s="1"/>
  <c r="CY69" i="18" s="1"/>
  <c r="CZ70" i="18" s="1"/>
  <c r="DA71" i="18" s="1"/>
  <c r="DB72" i="18" s="1"/>
  <c r="DC73" i="18" s="1"/>
  <c r="DD74" i="18" s="1"/>
  <c r="DE75" i="18" s="1"/>
  <c r="DF76" i="18" s="1"/>
  <c r="DG77" i="18" s="1"/>
  <c r="DH78" i="18" s="1"/>
  <c r="DI79" i="18" s="1"/>
  <c r="DJ80" i="18" s="1"/>
  <c r="DK81" i="18" s="1"/>
  <c r="DL82" i="18" s="1"/>
  <c r="DM83" i="18" s="1"/>
  <c r="DN84" i="18" s="1"/>
  <c r="DO85" i="18" s="1"/>
  <c r="DP86" i="18" s="1"/>
  <c r="DQ87" i="18" s="1"/>
  <c r="DR88" i="18" s="1"/>
  <c r="DS89" i="18" s="1"/>
  <c r="DT90" i="18" s="1"/>
  <c r="DU91" i="18" s="1"/>
  <c r="DV92" i="18" s="1"/>
  <c r="DW93" i="18" s="1"/>
  <c r="DX94" i="18" s="1"/>
  <c r="BN31" i="18"/>
  <c r="EB233" i="18" l="1"/>
  <c r="EA233" i="18" s="1"/>
  <c r="DZ233" i="18"/>
  <c r="DY234" i="18"/>
  <c r="DX223" i="18"/>
  <c r="DW223" i="18" s="1"/>
  <c r="DV223" i="18" s="1"/>
  <c r="DU223" i="18" s="1"/>
  <c r="DT223" i="18" s="1"/>
  <c r="DS223" i="18" s="1"/>
  <c r="DR223" i="18" s="1"/>
  <c r="DQ223" i="18" s="1"/>
  <c r="DP223" i="18" s="1"/>
  <c r="DO223" i="18" s="1"/>
  <c r="DN223" i="18" s="1"/>
  <c r="DM223" i="18" s="1"/>
  <c r="DL223" i="18" s="1"/>
  <c r="DK223" i="18" s="1"/>
  <c r="DJ223" i="18" s="1"/>
  <c r="DI223" i="18" s="1"/>
  <c r="DH223" i="18" s="1"/>
  <c r="DG223" i="18" s="1"/>
  <c r="DF223" i="18" s="1"/>
  <c r="DE223" i="18" s="1"/>
  <c r="DD223" i="18" s="1"/>
  <c r="DC223" i="18" s="1"/>
  <c r="DB223" i="18" s="1"/>
  <c r="DA223" i="18" s="1"/>
  <c r="CZ223" i="18" s="1"/>
  <c r="CY223" i="18" s="1"/>
  <c r="CX223" i="18" s="1"/>
  <c r="CW223" i="18" s="1"/>
  <c r="CV223" i="18" s="1"/>
  <c r="CU223" i="18" s="1"/>
  <c r="CT223" i="18" s="1"/>
  <c r="CS223" i="18" s="1"/>
  <c r="CR223" i="18" s="1"/>
  <c r="CQ223" i="18" s="1"/>
  <c r="CP223" i="18" s="1"/>
  <c r="CO223" i="18" s="1"/>
  <c r="CN223" i="18" s="1"/>
  <c r="CM223" i="18" s="1"/>
  <c r="CL223" i="18" s="1"/>
  <c r="CK223" i="18" s="1"/>
  <c r="CJ223" i="18" s="1"/>
  <c r="CI223" i="18" s="1"/>
  <c r="CH223" i="18" s="1"/>
  <c r="CG223" i="18" s="1"/>
  <c r="CF223" i="18" s="1"/>
  <c r="CE223" i="18" s="1"/>
  <c r="CD223" i="18" s="1"/>
  <c r="CC223" i="18" s="1"/>
  <c r="CB223" i="18" s="1"/>
  <c r="CA223" i="18" s="1"/>
  <c r="BZ223" i="18" s="1"/>
  <c r="BY223" i="18" s="1"/>
  <c r="BX223" i="18" s="1"/>
  <c r="BW223" i="18" s="1"/>
  <c r="BV223" i="18" s="1"/>
  <c r="BU223" i="18" s="1"/>
  <c r="BT223" i="18" s="1"/>
  <c r="BS223" i="18" s="1"/>
  <c r="BR223" i="18" s="1"/>
  <c r="BQ223" i="18" s="1"/>
  <c r="BP223" i="18" s="1"/>
  <c r="BO223" i="18" s="1"/>
  <c r="BN223" i="18" s="1"/>
  <c r="BO31" i="18"/>
  <c r="BO32" i="18"/>
  <c r="BP33" i="18" s="1"/>
  <c r="BQ34" i="18" s="1"/>
  <c r="BR35" i="18" s="1"/>
  <c r="BS36" i="18" s="1"/>
  <c r="BT37" i="18" s="1"/>
  <c r="BU38" i="18" s="1"/>
  <c r="BV39" i="18" s="1"/>
  <c r="BW40" i="18" s="1"/>
  <c r="BX41" i="18" s="1"/>
  <c r="BY42" i="18" s="1"/>
  <c r="BZ43" i="18" s="1"/>
  <c r="CA44" i="18" s="1"/>
  <c r="CB45" i="18" s="1"/>
  <c r="CC46" i="18" s="1"/>
  <c r="CD47" i="18" s="1"/>
  <c r="CE48" i="18" s="1"/>
  <c r="CF49" i="18" s="1"/>
  <c r="CG50" i="18" s="1"/>
  <c r="CH51" i="18" s="1"/>
  <c r="CI52" i="18" s="1"/>
  <c r="CJ53" i="18" s="1"/>
  <c r="CK54" i="18" s="1"/>
  <c r="CL55" i="18" s="1"/>
  <c r="CM56" i="18" s="1"/>
  <c r="CN57" i="18" s="1"/>
  <c r="CO58" i="18" s="1"/>
  <c r="CP59" i="18" s="1"/>
  <c r="CQ60" i="18" s="1"/>
  <c r="CR61" i="18" s="1"/>
  <c r="CS62" i="18" s="1"/>
  <c r="CT63" i="18" s="1"/>
  <c r="CU64" i="18" s="1"/>
  <c r="CV65" i="18" s="1"/>
  <c r="CW66" i="18" s="1"/>
  <c r="CX67" i="18" s="1"/>
  <c r="CY68" i="18" s="1"/>
  <c r="CZ69" i="18" s="1"/>
  <c r="DA70" i="18" s="1"/>
  <c r="DB71" i="18" s="1"/>
  <c r="DC72" i="18" s="1"/>
  <c r="DD73" i="18" s="1"/>
  <c r="DE74" i="18" s="1"/>
  <c r="DF75" i="18" s="1"/>
  <c r="DG76" i="18" s="1"/>
  <c r="DH77" i="18" s="1"/>
  <c r="DI78" i="18" s="1"/>
  <c r="DJ79" i="18" s="1"/>
  <c r="DK80" i="18" s="1"/>
  <c r="DL81" i="18" s="1"/>
  <c r="DM82" i="18" s="1"/>
  <c r="DN83" i="18" s="1"/>
  <c r="DO84" i="18" s="1"/>
  <c r="DP85" i="18" s="1"/>
  <c r="DQ86" i="18" s="1"/>
  <c r="DR87" i="18" s="1"/>
  <c r="DS88" i="18" s="1"/>
  <c r="DT89" i="18" s="1"/>
  <c r="DU90" i="18" s="1"/>
  <c r="DV91" i="18" s="1"/>
  <c r="DW92" i="18" s="1"/>
  <c r="DX93" i="18" s="1"/>
  <c r="DZ234" i="18" l="1"/>
  <c r="EB234" i="18"/>
  <c r="EA234" i="18"/>
  <c r="DY235" i="18"/>
  <c r="DX222" i="18"/>
  <c r="DW222" i="18" s="1"/>
  <c r="DV222" i="18" s="1"/>
  <c r="DU222" i="18" s="1"/>
  <c r="DT222" i="18" s="1"/>
  <c r="DS222" i="18" s="1"/>
  <c r="DR222" i="18" s="1"/>
  <c r="DQ222" i="18" s="1"/>
  <c r="DP222" i="18" s="1"/>
  <c r="DO222" i="18" s="1"/>
  <c r="DN222" i="18" s="1"/>
  <c r="DM222" i="18" s="1"/>
  <c r="DL222" i="18" s="1"/>
  <c r="DK222" i="18" s="1"/>
  <c r="DJ222" i="18" s="1"/>
  <c r="DI222" i="18" s="1"/>
  <c r="DH222" i="18" s="1"/>
  <c r="DG222" i="18" s="1"/>
  <c r="DF222" i="18" s="1"/>
  <c r="DE222" i="18" s="1"/>
  <c r="DD222" i="18" s="1"/>
  <c r="DC222" i="18" s="1"/>
  <c r="DB222" i="18" s="1"/>
  <c r="DA222" i="18" s="1"/>
  <c r="CZ222" i="18" s="1"/>
  <c r="CY222" i="18" s="1"/>
  <c r="CX222" i="18" s="1"/>
  <c r="CW222" i="18" s="1"/>
  <c r="CV222" i="18" s="1"/>
  <c r="CU222" i="18" s="1"/>
  <c r="CT222" i="18" s="1"/>
  <c r="CS222" i="18" s="1"/>
  <c r="CR222" i="18" s="1"/>
  <c r="CQ222" i="18" s="1"/>
  <c r="CP222" i="18" s="1"/>
  <c r="CO222" i="18" s="1"/>
  <c r="CN222" i="18" s="1"/>
  <c r="CM222" i="18" s="1"/>
  <c r="CL222" i="18" s="1"/>
  <c r="CK222" i="18" s="1"/>
  <c r="CJ222" i="18" s="1"/>
  <c r="CI222" i="18" s="1"/>
  <c r="CH222" i="18" s="1"/>
  <c r="CG222" i="18" s="1"/>
  <c r="CF222" i="18" s="1"/>
  <c r="CE222" i="18" s="1"/>
  <c r="CD222" i="18" s="1"/>
  <c r="CC222" i="18" s="1"/>
  <c r="CB222" i="18" s="1"/>
  <c r="CA222" i="18" s="1"/>
  <c r="BZ222" i="18" s="1"/>
  <c r="BY222" i="18" s="1"/>
  <c r="BX222" i="18" s="1"/>
  <c r="BW222" i="18" s="1"/>
  <c r="BV222" i="18" s="1"/>
  <c r="BU222" i="18" s="1"/>
  <c r="BT222" i="18" s="1"/>
  <c r="BS222" i="18" s="1"/>
  <c r="BR222" i="18" s="1"/>
  <c r="BQ222" i="18" s="1"/>
  <c r="BP222" i="18" s="1"/>
  <c r="BO222" i="18" s="1"/>
  <c r="BN222" i="18" s="1"/>
  <c r="BM222" i="18" s="1"/>
  <c r="BP32" i="18"/>
  <c r="BQ33" i="18" s="1"/>
  <c r="BR34" i="18" s="1"/>
  <c r="BS35" i="18" s="1"/>
  <c r="BT36" i="18" s="1"/>
  <c r="BU37" i="18" s="1"/>
  <c r="BV38" i="18" s="1"/>
  <c r="BW39" i="18" s="1"/>
  <c r="BX40" i="18" s="1"/>
  <c r="BY41" i="18" s="1"/>
  <c r="BZ42" i="18" s="1"/>
  <c r="CA43" i="18" s="1"/>
  <c r="CB44" i="18" s="1"/>
  <c r="CC45" i="18" s="1"/>
  <c r="CD46" i="18" s="1"/>
  <c r="CE47" i="18" s="1"/>
  <c r="CF48" i="18" s="1"/>
  <c r="CG49" i="18" s="1"/>
  <c r="CH50" i="18" s="1"/>
  <c r="CI51" i="18" s="1"/>
  <c r="CJ52" i="18" s="1"/>
  <c r="CK53" i="18" s="1"/>
  <c r="CL54" i="18" s="1"/>
  <c r="CM55" i="18" s="1"/>
  <c r="CN56" i="18" s="1"/>
  <c r="CO57" i="18" s="1"/>
  <c r="CP58" i="18" s="1"/>
  <c r="CQ59" i="18" s="1"/>
  <c r="CR60" i="18" s="1"/>
  <c r="CS61" i="18" s="1"/>
  <c r="CT62" i="18" s="1"/>
  <c r="CU63" i="18" s="1"/>
  <c r="CV64" i="18" s="1"/>
  <c r="CW65" i="18" s="1"/>
  <c r="CX66" i="18" s="1"/>
  <c r="CY67" i="18" s="1"/>
  <c r="CZ68" i="18" s="1"/>
  <c r="DA69" i="18" s="1"/>
  <c r="DB70" i="18" s="1"/>
  <c r="DC71" i="18" s="1"/>
  <c r="DD72" i="18" s="1"/>
  <c r="DE73" i="18" s="1"/>
  <c r="DF74" i="18" s="1"/>
  <c r="DG75" i="18" s="1"/>
  <c r="DH76" i="18" s="1"/>
  <c r="DI77" i="18" s="1"/>
  <c r="DJ78" i="18" s="1"/>
  <c r="DK79" i="18" s="1"/>
  <c r="DL80" i="18" s="1"/>
  <c r="DM81" i="18" s="1"/>
  <c r="DN82" i="18" s="1"/>
  <c r="DO83" i="18" s="1"/>
  <c r="DP84" i="18" s="1"/>
  <c r="DQ85" i="18" s="1"/>
  <c r="DR86" i="18" s="1"/>
  <c r="DS87" i="18" s="1"/>
  <c r="DT88" i="18" s="1"/>
  <c r="DU89" i="18" s="1"/>
  <c r="DV90" i="18" s="1"/>
  <c r="DW91" i="18" s="1"/>
  <c r="DX92" i="18" s="1"/>
  <c r="BP31" i="18"/>
  <c r="DZ235" i="18" l="1"/>
  <c r="EB235" i="18"/>
  <c r="EA235" i="18" s="1"/>
  <c r="DY236" i="18"/>
  <c r="DX221" i="18"/>
  <c r="DW221" i="18" s="1"/>
  <c r="DV221" i="18" s="1"/>
  <c r="DU221" i="18" s="1"/>
  <c r="DT221" i="18" s="1"/>
  <c r="DS221" i="18" s="1"/>
  <c r="DR221" i="18" s="1"/>
  <c r="DQ221" i="18" s="1"/>
  <c r="DP221" i="18" s="1"/>
  <c r="DO221" i="18" s="1"/>
  <c r="DN221" i="18" s="1"/>
  <c r="DM221" i="18" s="1"/>
  <c r="DL221" i="18" s="1"/>
  <c r="DK221" i="18" s="1"/>
  <c r="DJ221" i="18" s="1"/>
  <c r="DI221" i="18" s="1"/>
  <c r="DH221" i="18" s="1"/>
  <c r="DG221" i="18" s="1"/>
  <c r="DF221" i="18" s="1"/>
  <c r="DE221" i="18" s="1"/>
  <c r="DD221" i="18" s="1"/>
  <c r="DC221" i="18" s="1"/>
  <c r="DB221" i="18" s="1"/>
  <c r="DA221" i="18" s="1"/>
  <c r="CZ221" i="18" s="1"/>
  <c r="CY221" i="18" s="1"/>
  <c r="CX221" i="18" s="1"/>
  <c r="CW221" i="18" s="1"/>
  <c r="CV221" i="18" s="1"/>
  <c r="CU221" i="18" s="1"/>
  <c r="CT221" i="18" s="1"/>
  <c r="CS221" i="18" s="1"/>
  <c r="CR221" i="18" s="1"/>
  <c r="CQ221" i="18" s="1"/>
  <c r="CP221" i="18" s="1"/>
  <c r="CO221" i="18" s="1"/>
  <c r="CN221" i="18" s="1"/>
  <c r="CM221" i="18" s="1"/>
  <c r="CL221" i="18" s="1"/>
  <c r="CK221" i="18" s="1"/>
  <c r="CJ221" i="18" s="1"/>
  <c r="CI221" i="18" s="1"/>
  <c r="CH221" i="18" s="1"/>
  <c r="CG221" i="18" s="1"/>
  <c r="CF221" i="18" s="1"/>
  <c r="CE221" i="18" s="1"/>
  <c r="CD221" i="18" s="1"/>
  <c r="CC221" i="18" s="1"/>
  <c r="CB221" i="18" s="1"/>
  <c r="CA221" i="18" s="1"/>
  <c r="BZ221" i="18" s="1"/>
  <c r="BY221" i="18" s="1"/>
  <c r="BX221" i="18" s="1"/>
  <c r="BW221" i="18" s="1"/>
  <c r="BV221" i="18" s="1"/>
  <c r="BU221" i="18" s="1"/>
  <c r="BT221" i="18" s="1"/>
  <c r="BS221" i="18" s="1"/>
  <c r="BR221" i="18" s="1"/>
  <c r="BQ221" i="18" s="1"/>
  <c r="BP221" i="18" s="1"/>
  <c r="BO221" i="18" s="1"/>
  <c r="BN221" i="18" s="1"/>
  <c r="BM221" i="18" s="1"/>
  <c r="BL221" i="18" s="1"/>
  <c r="BQ32" i="18"/>
  <c r="BR33" i="18" s="1"/>
  <c r="BS34" i="18" s="1"/>
  <c r="BT35" i="18" s="1"/>
  <c r="BU36" i="18" s="1"/>
  <c r="BV37" i="18" s="1"/>
  <c r="BW38" i="18" s="1"/>
  <c r="BX39" i="18" s="1"/>
  <c r="BY40" i="18" s="1"/>
  <c r="BZ41" i="18" s="1"/>
  <c r="CA42" i="18" s="1"/>
  <c r="CB43" i="18" s="1"/>
  <c r="CC44" i="18" s="1"/>
  <c r="CD45" i="18" s="1"/>
  <c r="CE46" i="18" s="1"/>
  <c r="CF47" i="18" s="1"/>
  <c r="CG48" i="18" s="1"/>
  <c r="CH49" i="18" s="1"/>
  <c r="CI50" i="18" s="1"/>
  <c r="CJ51" i="18" s="1"/>
  <c r="CK52" i="18" s="1"/>
  <c r="CL53" i="18" s="1"/>
  <c r="CM54" i="18" s="1"/>
  <c r="CN55" i="18" s="1"/>
  <c r="CO56" i="18" s="1"/>
  <c r="CP57" i="18" s="1"/>
  <c r="CQ58" i="18" s="1"/>
  <c r="CR59" i="18" s="1"/>
  <c r="CS60" i="18" s="1"/>
  <c r="CT61" i="18" s="1"/>
  <c r="CU62" i="18" s="1"/>
  <c r="CV63" i="18" s="1"/>
  <c r="CW64" i="18" s="1"/>
  <c r="CX65" i="18" s="1"/>
  <c r="CY66" i="18" s="1"/>
  <c r="CZ67" i="18" s="1"/>
  <c r="DA68" i="18" s="1"/>
  <c r="DB69" i="18" s="1"/>
  <c r="DC70" i="18" s="1"/>
  <c r="DD71" i="18" s="1"/>
  <c r="DE72" i="18" s="1"/>
  <c r="DF73" i="18" s="1"/>
  <c r="DG74" i="18" s="1"/>
  <c r="DH75" i="18" s="1"/>
  <c r="DI76" i="18" s="1"/>
  <c r="DJ77" i="18" s="1"/>
  <c r="DK78" i="18" s="1"/>
  <c r="DL79" i="18" s="1"/>
  <c r="DM80" i="18" s="1"/>
  <c r="DN81" i="18" s="1"/>
  <c r="DO82" i="18" s="1"/>
  <c r="DP83" i="18" s="1"/>
  <c r="DQ84" i="18" s="1"/>
  <c r="DR85" i="18" s="1"/>
  <c r="DS86" i="18" s="1"/>
  <c r="DT87" i="18" s="1"/>
  <c r="DU88" i="18" s="1"/>
  <c r="DV89" i="18" s="1"/>
  <c r="DW90" i="18" s="1"/>
  <c r="DX91" i="18" s="1"/>
  <c r="BQ31" i="18"/>
  <c r="DZ236" i="18" l="1"/>
  <c r="EB236" i="18"/>
  <c r="EA236" i="18" s="1"/>
  <c r="DY237" i="18"/>
  <c r="DX220" i="18"/>
  <c r="DW220" i="18" s="1"/>
  <c r="DV220" i="18" s="1"/>
  <c r="DU220" i="18" s="1"/>
  <c r="DT220" i="18" s="1"/>
  <c r="DS220" i="18" s="1"/>
  <c r="DR220" i="18" s="1"/>
  <c r="DQ220" i="18" s="1"/>
  <c r="DP220" i="18" s="1"/>
  <c r="DO220" i="18" s="1"/>
  <c r="DN220" i="18" s="1"/>
  <c r="DM220" i="18" s="1"/>
  <c r="DL220" i="18" s="1"/>
  <c r="DK220" i="18" s="1"/>
  <c r="DJ220" i="18" s="1"/>
  <c r="DI220" i="18" s="1"/>
  <c r="DH220" i="18" s="1"/>
  <c r="DG220" i="18" s="1"/>
  <c r="DF220" i="18" s="1"/>
  <c r="DE220" i="18" s="1"/>
  <c r="DD220" i="18" s="1"/>
  <c r="DC220" i="18" s="1"/>
  <c r="DB220" i="18" s="1"/>
  <c r="DA220" i="18" s="1"/>
  <c r="CZ220" i="18" s="1"/>
  <c r="CY220" i="18" s="1"/>
  <c r="CX220" i="18" s="1"/>
  <c r="CW220" i="18" s="1"/>
  <c r="CV220" i="18" s="1"/>
  <c r="CU220" i="18" s="1"/>
  <c r="CT220" i="18" s="1"/>
  <c r="CS220" i="18" s="1"/>
  <c r="CR220" i="18" s="1"/>
  <c r="CQ220" i="18" s="1"/>
  <c r="CP220" i="18" s="1"/>
  <c r="CO220" i="18" s="1"/>
  <c r="CN220" i="18" s="1"/>
  <c r="CM220" i="18" s="1"/>
  <c r="CL220" i="18" s="1"/>
  <c r="CK220" i="18" s="1"/>
  <c r="CJ220" i="18" s="1"/>
  <c r="CI220" i="18" s="1"/>
  <c r="CH220" i="18" s="1"/>
  <c r="CG220" i="18" s="1"/>
  <c r="CF220" i="18" s="1"/>
  <c r="CE220" i="18" s="1"/>
  <c r="CD220" i="18" s="1"/>
  <c r="CC220" i="18" s="1"/>
  <c r="CB220" i="18" s="1"/>
  <c r="CA220" i="18" s="1"/>
  <c r="BZ220" i="18" s="1"/>
  <c r="BY220" i="18" s="1"/>
  <c r="BX220" i="18" s="1"/>
  <c r="BW220" i="18" s="1"/>
  <c r="BV220" i="18" s="1"/>
  <c r="BU220" i="18" s="1"/>
  <c r="BT220" i="18" s="1"/>
  <c r="BS220" i="18" s="1"/>
  <c r="BR220" i="18" s="1"/>
  <c r="BQ220" i="18" s="1"/>
  <c r="BP220" i="18" s="1"/>
  <c r="BO220" i="18" s="1"/>
  <c r="BN220" i="18" s="1"/>
  <c r="BM220" i="18" s="1"/>
  <c r="BL220" i="18" s="1"/>
  <c r="BK220" i="18" s="1"/>
  <c r="BR32" i="18"/>
  <c r="BS33" i="18" s="1"/>
  <c r="BT34" i="18" s="1"/>
  <c r="BU35" i="18" s="1"/>
  <c r="BV36" i="18" s="1"/>
  <c r="BW37" i="18" s="1"/>
  <c r="BX38" i="18" s="1"/>
  <c r="BY39" i="18" s="1"/>
  <c r="BZ40" i="18" s="1"/>
  <c r="CA41" i="18" s="1"/>
  <c r="CB42" i="18" s="1"/>
  <c r="CC43" i="18" s="1"/>
  <c r="CD44" i="18" s="1"/>
  <c r="CE45" i="18" s="1"/>
  <c r="CF46" i="18" s="1"/>
  <c r="CG47" i="18" s="1"/>
  <c r="CH48" i="18" s="1"/>
  <c r="CI49" i="18" s="1"/>
  <c r="CJ50" i="18" s="1"/>
  <c r="CK51" i="18" s="1"/>
  <c r="CL52" i="18" s="1"/>
  <c r="CM53" i="18" s="1"/>
  <c r="CN54" i="18" s="1"/>
  <c r="CO55" i="18" s="1"/>
  <c r="CP56" i="18" s="1"/>
  <c r="CQ57" i="18" s="1"/>
  <c r="CR58" i="18" s="1"/>
  <c r="CS59" i="18" s="1"/>
  <c r="CT60" i="18" s="1"/>
  <c r="CU61" i="18" s="1"/>
  <c r="CV62" i="18" s="1"/>
  <c r="CW63" i="18" s="1"/>
  <c r="CX64" i="18" s="1"/>
  <c r="CY65" i="18" s="1"/>
  <c r="CZ66" i="18" s="1"/>
  <c r="DA67" i="18" s="1"/>
  <c r="DB68" i="18" s="1"/>
  <c r="DC69" i="18" s="1"/>
  <c r="DD70" i="18" s="1"/>
  <c r="DE71" i="18" s="1"/>
  <c r="DF72" i="18" s="1"/>
  <c r="DG73" i="18" s="1"/>
  <c r="DH74" i="18" s="1"/>
  <c r="DI75" i="18" s="1"/>
  <c r="DJ76" i="18" s="1"/>
  <c r="DK77" i="18" s="1"/>
  <c r="DL78" i="18" s="1"/>
  <c r="DM79" i="18" s="1"/>
  <c r="DN80" i="18" s="1"/>
  <c r="DO81" i="18" s="1"/>
  <c r="DP82" i="18" s="1"/>
  <c r="DQ83" i="18" s="1"/>
  <c r="DR84" i="18" s="1"/>
  <c r="DS85" i="18" s="1"/>
  <c r="DT86" i="18" s="1"/>
  <c r="DU87" i="18" s="1"/>
  <c r="DV88" i="18" s="1"/>
  <c r="DW89" i="18" s="1"/>
  <c r="DX90" i="18" s="1"/>
  <c r="BR31" i="18"/>
  <c r="DZ237" i="18" l="1"/>
  <c r="EB237" i="18"/>
  <c r="EA237" i="18"/>
  <c r="DY238" i="18"/>
  <c r="DX219" i="18"/>
  <c r="DW219" i="18" s="1"/>
  <c r="DV219" i="18" s="1"/>
  <c r="DU219" i="18" s="1"/>
  <c r="DT219" i="18" s="1"/>
  <c r="DS219" i="18" s="1"/>
  <c r="DR219" i="18" s="1"/>
  <c r="DQ219" i="18" s="1"/>
  <c r="DP219" i="18" s="1"/>
  <c r="DO219" i="18" s="1"/>
  <c r="DN219" i="18" s="1"/>
  <c r="DM219" i="18" s="1"/>
  <c r="DL219" i="18" s="1"/>
  <c r="DK219" i="18" s="1"/>
  <c r="DJ219" i="18" s="1"/>
  <c r="DI219" i="18" s="1"/>
  <c r="DH219" i="18" s="1"/>
  <c r="DG219" i="18" s="1"/>
  <c r="DF219" i="18" s="1"/>
  <c r="DE219" i="18" s="1"/>
  <c r="DD219" i="18" s="1"/>
  <c r="DC219" i="18" s="1"/>
  <c r="DB219" i="18" s="1"/>
  <c r="DA219" i="18" s="1"/>
  <c r="CZ219" i="18" s="1"/>
  <c r="CY219" i="18" s="1"/>
  <c r="CX219" i="18" s="1"/>
  <c r="CW219" i="18" s="1"/>
  <c r="CV219" i="18" s="1"/>
  <c r="CU219" i="18" s="1"/>
  <c r="CT219" i="18" s="1"/>
  <c r="CS219" i="18" s="1"/>
  <c r="CR219" i="18" s="1"/>
  <c r="CQ219" i="18" s="1"/>
  <c r="CP219" i="18" s="1"/>
  <c r="CO219" i="18" s="1"/>
  <c r="CN219" i="18" s="1"/>
  <c r="CM219" i="18" s="1"/>
  <c r="CL219" i="18" s="1"/>
  <c r="CK219" i="18" s="1"/>
  <c r="CJ219" i="18" s="1"/>
  <c r="CI219" i="18" s="1"/>
  <c r="CH219" i="18" s="1"/>
  <c r="CG219" i="18" s="1"/>
  <c r="CF219" i="18" s="1"/>
  <c r="CE219" i="18" s="1"/>
  <c r="CD219" i="18" s="1"/>
  <c r="CC219" i="18" s="1"/>
  <c r="CB219" i="18" s="1"/>
  <c r="CA219" i="18" s="1"/>
  <c r="BZ219" i="18" s="1"/>
  <c r="BY219" i="18" s="1"/>
  <c r="BX219" i="18" s="1"/>
  <c r="BW219" i="18" s="1"/>
  <c r="BV219" i="18" s="1"/>
  <c r="BU219" i="18" s="1"/>
  <c r="BT219" i="18" s="1"/>
  <c r="BS219" i="18" s="1"/>
  <c r="BR219" i="18" s="1"/>
  <c r="BQ219" i="18" s="1"/>
  <c r="BP219" i="18" s="1"/>
  <c r="BO219" i="18" s="1"/>
  <c r="BN219" i="18" s="1"/>
  <c r="BM219" i="18" s="1"/>
  <c r="BL219" i="18" s="1"/>
  <c r="BK219" i="18" s="1"/>
  <c r="BJ219" i="18" s="1"/>
  <c r="BS32" i="18"/>
  <c r="BT33" i="18" s="1"/>
  <c r="BU34" i="18" s="1"/>
  <c r="BV35" i="18" s="1"/>
  <c r="BW36" i="18" s="1"/>
  <c r="BX37" i="18" s="1"/>
  <c r="BY38" i="18" s="1"/>
  <c r="BZ39" i="18" s="1"/>
  <c r="CA40" i="18" s="1"/>
  <c r="CB41" i="18" s="1"/>
  <c r="CC42" i="18" s="1"/>
  <c r="CD43" i="18" s="1"/>
  <c r="CE44" i="18" s="1"/>
  <c r="CF45" i="18" s="1"/>
  <c r="CG46" i="18" s="1"/>
  <c r="CH47" i="18" s="1"/>
  <c r="CI48" i="18" s="1"/>
  <c r="CJ49" i="18" s="1"/>
  <c r="CK50" i="18" s="1"/>
  <c r="CL51" i="18" s="1"/>
  <c r="CM52" i="18" s="1"/>
  <c r="CN53" i="18" s="1"/>
  <c r="CO54" i="18" s="1"/>
  <c r="CP55" i="18" s="1"/>
  <c r="CQ56" i="18" s="1"/>
  <c r="CR57" i="18" s="1"/>
  <c r="CS58" i="18" s="1"/>
  <c r="CT59" i="18" s="1"/>
  <c r="CU60" i="18" s="1"/>
  <c r="CV61" i="18" s="1"/>
  <c r="CW62" i="18" s="1"/>
  <c r="CX63" i="18" s="1"/>
  <c r="CY64" i="18" s="1"/>
  <c r="CZ65" i="18" s="1"/>
  <c r="DA66" i="18" s="1"/>
  <c r="DB67" i="18" s="1"/>
  <c r="DC68" i="18" s="1"/>
  <c r="DD69" i="18" s="1"/>
  <c r="DE70" i="18" s="1"/>
  <c r="DF71" i="18" s="1"/>
  <c r="DG72" i="18" s="1"/>
  <c r="DH73" i="18" s="1"/>
  <c r="DI74" i="18" s="1"/>
  <c r="DJ75" i="18" s="1"/>
  <c r="DK76" i="18" s="1"/>
  <c r="DL77" i="18" s="1"/>
  <c r="DM78" i="18" s="1"/>
  <c r="DN79" i="18" s="1"/>
  <c r="DO80" i="18" s="1"/>
  <c r="DP81" i="18" s="1"/>
  <c r="DQ82" i="18" s="1"/>
  <c r="DR83" i="18" s="1"/>
  <c r="DS84" i="18" s="1"/>
  <c r="DT85" i="18" s="1"/>
  <c r="DU86" i="18" s="1"/>
  <c r="DV87" i="18" s="1"/>
  <c r="DW88" i="18" s="1"/>
  <c r="DX89" i="18" s="1"/>
  <c r="BS31" i="18"/>
  <c r="DZ238" i="18" l="1"/>
  <c r="EB238" i="18"/>
  <c r="EA238" i="18" s="1"/>
  <c r="DY239" i="18"/>
  <c r="DX218" i="18"/>
  <c r="DW218" i="18" s="1"/>
  <c r="DV218" i="18" s="1"/>
  <c r="DU218" i="18" s="1"/>
  <c r="DT218" i="18" s="1"/>
  <c r="DS218" i="18" s="1"/>
  <c r="DR218" i="18" s="1"/>
  <c r="DQ218" i="18" s="1"/>
  <c r="DP218" i="18" s="1"/>
  <c r="DO218" i="18" s="1"/>
  <c r="DN218" i="18" s="1"/>
  <c r="DM218" i="18" s="1"/>
  <c r="DL218" i="18" s="1"/>
  <c r="DK218" i="18" s="1"/>
  <c r="DJ218" i="18" s="1"/>
  <c r="DI218" i="18" s="1"/>
  <c r="DH218" i="18" s="1"/>
  <c r="DG218" i="18" s="1"/>
  <c r="DF218" i="18" s="1"/>
  <c r="DE218" i="18" s="1"/>
  <c r="DD218" i="18" s="1"/>
  <c r="DC218" i="18" s="1"/>
  <c r="DB218" i="18" s="1"/>
  <c r="DA218" i="18" s="1"/>
  <c r="CZ218" i="18" s="1"/>
  <c r="CY218" i="18" s="1"/>
  <c r="CX218" i="18" s="1"/>
  <c r="CW218" i="18" s="1"/>
  <c r="CV218" i="18" s="1"/>
  <c r="CU218" i="18" s="1"/>
  <c r="CT218" i="18" s="1"/>
  <c r="CS218" i="18" s="1"/>
  <c r="CR218" i="18" s="1"/>
  <c r="CQ218" i="18" s="1"/>
  <c r="CP218" i="18" s="1"/>
  <c r="CO218" i="18" s="1"/>
  <c r="CN218" i="18" s="1"/>
  <c r="CM218" i="18" s="1"/>
  <c r="CL218" i="18" s="1"/>
  <c r="CK218" i="18" s="1"/>
  <c r="CJ218" i="18" s="1"/>
  <c r="CI218" i="18" s="1"/>
  <c r="CH218" i="18" s="1"/>
  <c r="CG218" i="18" s="1"/>
  <c r="CF218" i="18" s="1"/>
  <c r="CE218" i="18" s="1"/>
  <c r="CD218" i="18" s="1"/>
  <c r="CC218" i="18" s="1"/>
  <c r="CB218" i="18" s="1"/>
  <c r="CA218" i="18" s="1"/>
  <c r="BZ218" i="18" s="1"/>
  <c r="BY218" i="18" s="1"/>
  <c r="BX218" i="18" s="1"/>
  <c r="BW218" i="18" s="1"/>
  <c r="BV218" i="18" s="1"/>
  <c r="BU218" i="18" s="1"/>
  <c r="BT218" i="18" s="1"/>
  <c r="BS218" i="18" s="1"/>
  <c r="BR218" i="18" s="1"/>
  <c r="BQ218" i="18" s="1"/>
  <c r="BP218" i="18" s="1"/>
  <c r="BO218" i="18" s="1"/>
  <c r="BN218" i="18" s="1"/>
  <c r="BM218" i="18" s="1"/>
  <c r="BL218" i="18" s="1"/>
  <c r="BK218" i="18" s="1"/>
  <c r="BJ218" i="18" s="1"/>
  <c r="BI218" i="18" s="1"/>
  <c r="BT31" i="18"/>
  <c r="BT32" i="18"/>
  <c r="BU33" i="18" s="1"/>
  <c r="BV34" i="18" s="1"/>
  <c r="BW35" i="18" s="1"/>
  <c r="BX36" i="18" s="1"/>
  <c r="BY37" i="18" s="1"/>
  <c r="BZ38" i="18" s="1"/>
  <c r="CA39" i="18" s="1"/>
  <c r="CB40" i="18" s="1"/>
  <c r="CC41" i="18" s="1"/>
  <c r="CD42" i="18" s="1"/>
  <c r="CE43" i="18" s="1"/>
  <c r="CF44" i="18" s="1"/>
  <c r="CG45" i="18" s="1"/>
  <c r="CH46" i="18" s="1"/>
  <c r="CI47" i="18" s="1"/>
  <c r="CJ48" i="18" s="1"/>
  <c r="CK49" i="18" s="1"/>
  <c r="CL50" i="18" s="1"/>
  <c r="CM51" i="18" s="1"/>
  <c r="CN52" i="18" s="1"/>
  <c r="CO53" i="18" s="1"/>
  <c r="CP54" i="18" s="1"/>
  <c r="CQ55" i="18" s="1"/>
  <c r="CR56" i="18" s="1"/>
  <c r="CS57" i="18" s="1"/>
  <c r="CT58" i="18" s="1"/>
  <c r="CU59" i="18" s="1"/>
  <c r="CV60" i="18" s="1"/>
  <c r="CW61" i="18" s="1"/>
  <c r="CX62" i="18" s="1"/>
  <c r="CY63" i="18" s="1"/>
  <c r="CZ64" i="18" s="1"/>
  <c r="DA65" i="18" s="1"/>
  <c r="DB66" i="18" s="1"/>
  <c r="DC67" i="18" s="1"/>
  <c r="DD68" i="18" s="1"/>
  <c r="DE69" i="18" s="1"/>
  <c r="DF70" i="18" s="1"/>
  <c r="DG71" i="18" s="1"/>
  <c r="DH72" i="18" s="1"/>
  <c r="DI73" i="18" s="1"/>
  <c r="DJ74" i="18" s="1"/>
  <c r="DK75" i="18" s="1"/>
  <c r="DL76" i="18" s="1"/>
  <c r="DM77" i="18" s="1"/>
  <c r="DN78" i="18" s="1"/>
  <c r="DO79" i="18" s="1"/>
  <c r="DP80" i="18" s="1"/>
  <c r="DQ81" i="18" s="1"/>
  <c r="DR82" i="18" s="1"/>
  <c r="DS83" i="18" s="1"/>
  <c r="DT84" i="18" s="1"/>
  <c r="DU85" i="18" s="1"/>
  <c r="DV86" i="18" s="1"/>
  <c r="DW87" i="18" s="1"/>
  <c r="DX88" i="18" s="1"/>
  <c r="DZ239" i="18" l="1"/>
  <c r="EB239" i="18"/>
  <c r="EA239" i="18" s="1"/>
  <c r="DY240" i="18"/>
  <c r="DX217" i="18"/>
  <c r="DW217" i="18" s="1"/>
  <c r="DV217" i="18" s="1"/>
  <c r="DU217" i="18" s="1"/>
  <c r="DT217" i="18" s="1"/>
  <c r="DS217" i="18" s="1"/>
  <c r="DR217" i="18" s="1"/>
  <c r="DQ217" i="18" s="1"/>
  <c r="DP217" i="18" s="1"/>
  <c r="DO217" i="18" s="1"/>
  <c r="DN217" i="18" s="1"/>
  <c r="DM217" i="18" s="1"/>
  <c r="DL217" i="18" s="1"/>
  <c r="DK217" i="18" s="1"/>
  <c r="DJ217" i="18" s="1"/>
  <c r="DI217" i="18" s="1"/>
  <c r="DH217" i="18" s="1"/>
  <c r="DG217" i="18" s="1"/>
  <c r="DF217" i="18" s="1"/>
  <c r="DE217" i="18" s="1"/>
  <c r="DD217" i="18" s="1"/>
  <c r="DC217" i="18" s="1"/>
  <c r="DB217" i="18" s="1"/>
  <c r="DA217" i="18" s="1"/>
  <c r="CZ217" i="18" s="1"/>
  <c r="CY217" i="18" s="1"/>
  <c r="CX217" i="18" s="1"/>
  <c r="CW217" i="18" s="1"/>
  <c r="CV217" i="18" s="1"/>
  <c r="CU217" i="18" s="1"/>
  <c r="CT217" i="18" s="1"/>
  <c r="CS217" i="18" s="1"/>
  <c r="CR217" i="18" s="1"/>
  <c r="CQ217" i="18" s="1"/>
  <c r="CP217" i="18" s="1"/>
  <c r="CO217" i="18" s="1"/>
  <c r="CN217" i="18" s="1"/>
  <c r="CM217" i="18" s="1"/>
  <c r="CL217" i="18" s="1"/>
  <c r="CK217" i="18" s="1"/>
  <c r="CJ217" i="18" s="1"/>
  <c r="CI217" i="18" s="1"/>
  <c r="CH217" i="18" s="1"/>
  <c r="CG217" i="18" s="1"/>
  <c r="CF217" i="18" s="1"/>
  <c r="CE217" i="18" s="1"/>
  <c r="CD217" i="18" s="1"/>
  <c r="CC217" i="18" s="1"/>
  <c r="CB217" i="18" s="1"/>
  <c r="CA217" i="18" s="1"/>
  <c r="BZ217" i="18" s="1"/>
  <c r="BY217" i="18" s="1"/>
  <c r="BX217" i="18" s="1"/>
  <c r="BW217" i="18" s="1"/>
  <c r="BV217" i="18" s="1"/>
  <c r="BU217" i="18" s="1"/>
  <c r="BT217" i="18" s="1"/>
  <c r="BS217" i="18" s="1"/>
  <c r="BR217" i="18" s="1"/>
  <c r="BQ217" i="18" s="1"/>
  <c r="BP217" i="18" s="1"/>
  <c r="BO217" i="18" s="1"/>
  <c r="BN217" i="18" s="1"/>
  <c r="BM217" i="18" s="1"/>
  <c r="BL217" i="18" s="1"/>
  <c r="BK217" i="18" s="1"/>
  <c r="BJ217" i="18" s="1"/>
  <c r="BI217" i="18" s="1"/>
  <c r="BH217" i="18" s="1"/>
  <c r="BU31" i="18"/>
  <c r="BU32" i="18"/>
  <c r="BV33" i="18" s="1"/>
  <c r="BW34" i="18" s="1"/>
  <c r="BX35" i="18" s="1"/>
  <c r="BY36" i="18" s="1"/>
  <c r="BZ37" i="18" s="1"/>
  <c r="CA38" i="18" s="1"/>
  <c r="CB39" i="18" s="1"/>
  <c r="CC40" i="18" s="1"/>
  <c r="CD41" i="18" s="1"/>
  <c r="CE42" i="18" s="1"/>
  <c r="CF43" i="18" s="1"/>
  <c r="CG44" i="18" s="1"/>
  <c r="CH45" i="18" s="1"/>
  <c r="CI46" i="18" s="1"/>
  <c r="CJ47" i="18" s="1"/>
  <c r="CK48" i="18" s="1"/>
  <c r="CL49" i="18" s="1"/>
  <c r="CM50" i="18" s="1"/>
  <c r="CN51" i="18" s="1"/>
  <c r="CO52" i="18" s="1"/>
  <c r="CP53" i="18" s="1"/>
  <c r="CQ54" i="18" s="1"/>
  <c r="CR55" i="18" s="1"/>
  <c r="CS56" i="18" s="1"/>
  <c r="CT57" i="18" s="1"/>
  <c r="CU58" i="18" s="1"/>
  <c r="CV59" i="18" s="1"/>
  <c r="CW60" i="18" s="1"/>
  <c r="CX61" i="18" s="1"/>
  <c r="CY62" i="18" s="1"/>
  <c r="CZ63" i="18" s="1"/>
  <c r="DA64" i="18" s="1"/>
  <c r="DB65" i="18" s="1"/>
  <c r="DC66" i="18" s="1"/>
  <c r="DD67" i="18" s="1"/>
  <c r="DE68" i="18" s="1"/>
  <c r="DF69" i="18" s="1"/>
  <c r="DG70" i="18" s="1"/>
  <c r="DH71" i="18" s="1"/>
  <c r="DI72" i="18" s="1"/>
  <c r="DJ73" i="18" s="1"/>
  <c r="DK74" i="18" s="1"/>
  <c r="DL75" i="18" s="1"/>
  <c r="DM76" i="18" s="1"/>
  <c r="DN77" i="18" s="1"/>
  <c r="DO78" i="18" s="1"/>
  <c r="DP79" i="18" s="1"/>
  <c r="DQ80" i="18" s="1"/>
  <c r="DR81" i="18" s="1"/>
  <c r="DS82" i="18" s="1"/>
  <c r="DT83" i="18" s="1"/>
  <c r="DU84" i="18" s="1"/>
  <c r="DV85" i="18" s="1"/>
  <c r="DW86" i="18" s="1"/>
  <c r="DX87" i="18" s="1"/>
  <c r="DZ240" i="18" l="1"/>
  <c r="EB240" i="18" s="1"/>
  <c r="EA240" i="18" s="1"/>
  <c r="DY241" i="18"/>
  <c r="DX216" i="18"/>
  <c r="DW216" i="18" s="1"/>
  <c r="DV216" i="18" s="1"/>
  <c r="DU216" i="18" s="1"/>
  <c r="DT216" i="18" s="1"/>
  <c r="DS216" i="18" s="1"/>
  <c r="DR216" i="18" s="1"/>
  <c r="DQ216" i="18" s="1"/>
  <c r="DP216" i="18" s="1"/>
  <c r="DO216" i="18" s="1"/>
  <c r="DN216" i="18" s="1"/>
  <c r="DM216" i="18" s="1"/>
  <c r="DL216" i="18" s="1"/>
  <c r="DK216" i="18" s="1"/>
  <c r="DJ216" i="18" s="1"/>
  <c r="DI216" i="18" s="1"/>
  <c r="DH216" i="18" s="1"/>
  <c r="DG216" i="18" s="1"/>
  <c r="DF216" i="18" s="1"/>
  <c r="DE216" i="18" s="1"/>
  <c r="DD216" i="18" s="1"/>
  <c r="DC216" i="18" s="1"/>
  <c r="DB216" i="18" s="1"/>
  <c r="DA216" i="18" s="1"/>
  <c r="CZ216" i="18" s="1"/>
  <c r="CY216" i="18" s="1"/>
  <c r="CX216" i="18" s="1"/>
  <c r="CW216" i="18" s="1"/>
  <c r="CV216" i="18" s="1"/>
  <c r="CU216" i="18" s="1"/>
  <c r="CT216" i="18" s="1"/>
  <c r="CS216" i="18" s="1"/>
  <c r="CR216" i="18" s="1"/>
  <c r="CQ216" i="18" s="1"/>
  <c r="CP216" i="18" s="1"/>
  <c r="CO216" i="18" s="1"/>
  <c r="CN216" i="18" s="1"/>
  <c r="CM216" i="18" s="1"/>
  <c r="CL216" i="18" s="1"/>
  <c r="CK216" i="18" s="1"/>
  <c r="CJ216" i="18" s="1"/>
  <c r="CI216" i="18" s="1"/>
  <c r="CH216" i="18" s="1"/>
  <c r="CG216" i="18" s="1"/>
  <c r="CF216" i="18" s="1"/>
  <c r="CE216" i="18" s="1"/>
  <c r="CD216" i="18" s="1"/>
  <c r="CC216" i="18" s="1"/>
  <c r="CB216" i="18" s="1"/>
  <c r="CA216" i="18" s="1"/>
  <c r="BZ216" i="18" s="1"/>
  <c r="BY216" i="18" s="1"/>
  <c r="BX216" i="18" s="1"/>
  <c r="BW216" i="18" s="1"/>
  <c r="BV216" i="18" s="1"/>
  <c r="BU216" i="18" s="1"/>
  <c r="BT216" i="18" s="1"/>
  <c r="BS216" i="18" s="1"/>
  <c r="BR216" i="18" s="1"/>
  <c r="BQ216" i="18" s="1"/>
  <c r="BP216" i="18" s="1"/>
  <c r="BO216" i="18" s="1"/>
  <c r="BN216" i="18" s="1"/>
  <c r="BM216" i="18" s="1"/>
  <c r="BL216" i="18" s="1"/>
  <c r="BK216" i="18" s="1"/>
  <c r="BJ216" i="18" s="1"/>
  <c r="BI216" i="18" s="1"/>
  <c r="BH216" i="18" s="1"/>
  <c r="BG216" i="18" s="1"/>
  <c r="BV32" i="18"/>
  <c r="BW33" i="18" s="1"/>
  <c r="BX34" i="18" s="1"/>
  <c r="BY35" i="18" s="1"/>
  <c r="BZ36" i="18" s="1"/>
  <c r="CA37" i="18" s="1"/>
  <c r="CB38" i="18" s="1"/>
  <c r="CC39" i="18" s="1"/>
  <c r="CD40" i="18" s="1"/>
  <c r="CE41" i="18" s="1"/>
  <c r="CF42" i="18" s="1"/>
  <c r="CG43" i="18" s="1"/>
  <c r="CH44" i="18" s="1"/>
  <c r="CI45" i="18" s="1"/>
  <c r="CJ46" i="18" s="1"/>
  <c r="CK47" i="18" s="1"/>
  <c r="CL48" i="18" s="1"/>
  <c r="CM49" i="18" s="1"/>
  <c r="CN50" i="18" s="1"/>
  <c r="CO51" i="18" s="1"/>
  <c r="CP52" i="18" s="1"/>
  <c r="CQ53" i="18" s="1"/>
  <c r="CR54" i="18" s="1"/>
  <c r="CS55" i="18" s="1"/>
  <c r="CT56" i="18" s="1"/>
  <c r="CU57" i="18" s="1"/>
  <c r="CV58" i="18" s="1"/>
  <c r="CW59" i="18" s="1"/>
  <c r="CX60" i="18" s="1"/>
  <c r="CY61" i="18" s="1"/>
  <c r="CZ62" i="18" s="1"/>
  <c r="DA63" i="18" s="1"/>
  <c r="DB64" i="18" s="1"/>
  <c r="DC65" i="18" s="1"/>
  <c r="DD66" i="18" s="1"/>
  <c r="DE67" i="18" s="1"/>
  <c r="DF68" i="18" s="1"/>
  <c r="DG69" i="18" s="1"/>
  <c r="DH70" i="18" s="1"/>
  <c r="DI71" i="18" s="1"/>
  <c r="DJ72" i="18" s="1"/>
  <c r="DK73" i="18" s="1"/>
  <c r="DL74" i="18" s="1"/>
  <c r="DM75" i="18" s="1"/>
  <c r="DN76" i="18" s="1"/>
  <c r="DO77" i="18" s="1"/>
  <c r="DP78" i="18" s="1"/>
  <c r="DQ79" i="18" s="1"/>
  <c r="DR80" i="18" s="1"/>
  <c r="DS81" i="18" s="1"/>
  <c r="DT82" i="18" s="1"/>
  <c r="DU83" i="18" s="1"/>
  <c r="DV84" i="18" s="1"/>
  <c r="DW85" i="18" s="1"/>
  <c r="DX86" i="18" s="1"/>
  <c r="BV31" i="18"/>
  <c r="DZ241" i="18" l="1"/>
  <c r="EB241" i="18"/>
  <c r="EA241" i="18" s="1"/>
  <c r="DY242" i="18"/>
  <c r="DX215" i="18"/>
  <c r="DW215" i="18" s="1"/>
  <c r="DV215" i="18" s="1"/>
  <c r="DU215" i="18" s="1"/>
  <c r="DT215" i="18" s="1"/>
  <c r="DS215" i="18" s="1"/>
  <c r="DR215" i="18" s="1"/>
  <c r="DQ215" i="18" s="1"/>
  <c r="DP215" i="18" s="1"/>
  <c r="DO215" i="18" s="1"/>
  <c r="DN215" i="18" s="1"/>
  <c r="DM215" i="18" s="1"/>
  <c r="DL215" i="18" s="1"/>
  <c r="DK215" i="18" s="1"/>
  <c r="DJ215" i="18" s="1"/>
  <c r="DI215" i="18" s="1"/>
  <c r="DH215" i="18" s="1"/>
  <c r="DG215" i="18" s="1"/>
  <c r="DF215" i="18" s="1"/>
  <c r="DE215" i="18" s="1"/>
  <c r="DD215" i="18" s="1"/>
  <c r="DC215" i="18" s="1"/>
  <c r="DB215" i="18" s="1"/>
  <c r="DA215" i="18" s="1"/>
  <c r="CZ215" i="18" s="1"/>
  <c r="CY215" i="18" s="1"/>
  <c r="CX215" i="18" s="1"/>
  <c r="CW215" i="18" s="1"/>
  <c r="CV215" i="18" s="1"/>
  <c r="CU215" i="18" s="1"/>
  <c r="CT215" i="18" s="1"/>
  <c r="CS215" i="18" s="1"/>
  <c r="CR215" i="18" s="1"/>
  <c r="CQ215" i="18" s="1"/>
  <c r="CP215" i="18" s="1"/>
  <c r="CO215" i="18" s="1"/>
  <c r="CN215" i="18" s="1"/>
  <c r="CM215" i="18" s="1"/>
  <c r="CL215" i="18" s="1"/>
  <c r="CK215" i="18" s="1"/>
  <c r="CJ215" i="18" s="1"/>
  <c r="CI215" i="18" s="1"/>
  <c r="CH215" i="18" s="1"/>
  <c r="CG215" i="18" s="1"/>
  <c r="CF215" i="18" s="1"/>
  <c r="CE215" i="18" s="1"/>
  <c r="CD215" i="18" s="1"/>
  <c r="CC215" i="18" s="1"/>
  <c r="CB215" i="18" s="1"/>
  <c r="CA215" i="18" s="1"/>
  <c r="BZ215" i="18" s="1"/>
  <c r="BY215" i="18" s="1"/>
  <c r="BX215" i="18" s="1"/>
  <c r="BW215" i="18" s="1"/>
  <c r="BV215" i="18" s="1"/>
  <c r="BU215" i="18" s="1"/>
  <c r="BT215" i="18" s="1"/>
  <c r="BS215" i="18" s="1"/>
  <c r="BR215" i="18" s="1"/>
  <c r="BQ215" i="18" s="1"/>
  <c r="BP215" i="18" s="1"/>
  <c r="BO215" i="18" s="1"/>
  <c r="BN215" i="18" s="1"/>
  <c r="BM215" i="18" s="1"/>
  <c r="BL215" i="18" s="1"/>
  <c r="BK215" i="18" s="1"/>
  <c r="BJ215" i="18" s="1"/>
  <c r="BI215" i="18" s="1"/>
  <c r="BH215" i="18" s="1"/>
  <c r="BG215" i="18" s="1"/>
  <c r="BF215" i="18" s="1"/>
  <c r="BW31" i="18"/>
  <c r="BW32" i="18"/>
  <c r="BX33" i="18" s="1"/>
  <c r="BY34" i="18" s="1"/>
  <c r="BZ35" i="18" s="1"/>
  <c r="CA36" i="18" s="1"/>
  <c r="CB37" i="18" s="1"/>
  <c r="CC38" i="18" s="1"/>
  <c r="CD39" i="18" s="1"/>
  <c r="CE40" i="18" s="1"/>
  <c r="CF41" i="18" s="1"/>
  <c r="CG42" i="18" s="1"/>
  <c r="CH43" i="18" s="1"/>
  <c r="CI44" i="18" s="1"/>
  <c r="CJ45" i="18" s="1"/>
  <c r="CK46" i="18" s="1"/>
  <c r="CL47" i="18" s="1"/>
  <c r="CM48" i="18" s="1"/>
  <c r="CN49" i="18" s="1"/>
  <c r="CO50" i="18" s="1"/>
  <c r="CP51" i="18" s="1"/>
  <c r="CQ52" i="18" s="1"/>
  <c r="CR53" i="18" s="1"/>
  <c r="CS54" i="18" s="1"/>
  <c r="CT55" i="18" s="1"/>
  <c r="CU56" i="18" s="1"/>
  <c r="CV57" i="18" s="1"/>
  <c r="CW58" i="18" s="1"/>
  <c r="CX59" i="18" s="1"/>
  <c r="CY60" i="18" s="1"/>
  <c r="CZ61" i="18" s="1"/>
  <c r="DA62" i="18" s="1"/>
  <c r="DB63" i="18" s="1"/>
  <c r="DC64" i="18" s="1"/>
  <c r="DD65" i="18" s="1"/>
  <c r="DE66" i="18" s="1"/>
  <c r="DF67" i="18" s="1"/>
  <c r="DG68" i="18" s="1"/>
  <c r="DH69" i="18" s="1"/>
  <c r="DI70" i="18" s="1"/>
  <c r="DJ71" i="18" s="1"/>
  <c r="DK72" i="18" s="1"/>
  <c r="DL73" i="18" s="1"/>
  <c r="DM74" i="18" s="1"/>
  <c r="DN75" i="18" s="1"/>
  <c r="DO76" i="18" s="1"/>
  <c r="DP77" i="18" s="1"/>
  <c r="DQ78" i="18" s="1"/>
  <c r="DR79" i="18" s="1"/>
  <c r="DS80" i="18" s="1"/>
  <c r="DT81" i="18" s="1"/>
  <c r="DU82" i="18" s="1"/>
  <c r="DV83" i="18" s="1"/>
  <c r="DW84" i="18" s="1"/>
  <c r="DX85" i="18" s="1"/>
  <c r="DZ242" i="18" l="1"/>
  <c r="EB242" i="18"/>
  <c r="EA242" i="18" s="1"/>
  <c r="DY243" i="18"/>
  <c r="DX214" i="18"/>
  <c r="DW214" i="18" s="1"/>
  <c r="DV214" i="18" s="1"/>
  <c r="DU214" i="18" s="1"/>
  <c r="DT214" i="18" s="1"/>
  <c r="DS214" i="18" s="1"/>
  <c r="DR214" i="18" s="1"/>
  <c r="DQ214" i="18" s="1"/>
  <c r="DP214" i="18" s="1"/>
  <c r="DO214" i="18" s="1"/>
  <c r="DN214" i="18" s="1"/>
  <c r="DM214" i="18" s="1"/>
  <c r="DL214" i="18" s="1"/>
  <c r="DK214" i="18" s="1"/>
  <c r="DJ214" i="18" s="1"/>
  <c r="DI214" i="18" s="1"/>
  <c r="DH214" i="18" s="1"/>
  <c r="DG214" i="18" s="1"/>
  <c r="DF214" i="18" s="1"/>
  <c r="DE214" i="18" s="1"/>
  <c r="DD214" i="18" s="1"/>
  <c r="DC214" i="18" s="1"/>
  <c r="DB214" i="18" s="1"/>
  <c r="DA214" i="18" s="1"/>
  <c r="CZ214" i="18" s="1"/>
  <c r="CY214" i="18" s="1"/>
  <c r="CX214" i="18" s="1"/>
  <c r="CW214" i="18" s="1"/>
  <c r="CV214" i="18" s="1"/>
  <c r="CU214" i="18" s="1"/>
  <c r="CT214" i="18" s="1"/>
  <c r="CS214" i="18" s="1"/>
  <c r="CR214" i="18" s="1"/>
  <c r="CQ214" i="18" s="1"/>
  <c r="CP214" i="18" s="1"/>
  <c r="CO214" i="18" s="1"/>
  <c r="CN214" i="18" s="1"/>
  <c r="CM214" i="18" s="1"/>
  <c r="CL214" i="18" s="1"/>
  <c r="CK214" i="18" s="1"/>
  <c r="CJ214" i="18" s="1"/>
  <c r="CI214" i="18" s="1"/>
  <c r="CH214" i="18" s="1"/>
  <c r="CG214" i="18" s="1"/>
  <c r="CF214" i="18" s="1"/>
  <c r="CE214" i="18" s="1"/>
  <c r="CD214" i="18" s="1"/>
  <c r="CC214" i="18" s="1"/>
  <c r="CB214" i="18" s="1"/>
  <c r="CA214" i="18" s="1"/>
  <c r="BZ214" i="18" s="1"/>
  <c r="BY214" i="18" s="1"/>
  <c r="BX214" i="18" s="1"/>
  <c r="BW214" i="18" s="1"/>
  <c r="BV214" i="18" s="1"/>
  <c r="BU214" i="18" s="1"/>
  <c r="BT214" i="18" s="1"/>
  <c r="BS214" i="18" s="1"/>
  <c r="BR214" i="18" s="1"/>
  <c r="BQ214" i="18" s="1"/>
  <c r="BP214" i="18" s="1"/>
  <c r="BO214" i="18" s="1"/>
  <c r="BN214" i="18" s="1"/>
  <c r="BM214" i="18" s="1"/>
  <c r="BL214" i="18" s="1"/>
  <c r="BK214" i="18" s="1"/>
  <c r="BJ214" i="18" s="1"/>
  <c r="BI214" i="18" s="1"/>
  <c r="BH214" i="18" s="1"/>
  <c r="BG214" i="18" s="1"/>
  <c r="BF214" i="18" s="1"/>
  <c r="BE214" i="18" s="1"/>
  <c r="BX32" i="18"/>
  <c r="BY33" i="18" s="1"/>
  <c r="BZ34" i="18" s="1"/>
  <c r="CA35" i="18" s="1"/>
  <c r="CB36" i="18" s="1"/>
  <c r="CC37" i="18" s="1"/>
  <c r="CD38" i="18" s="1"/>
  <c r="CE39" i="18" s="1"/>
  <c r="CF40" i="18" s="1"/>
  <c r="CG41" i="18" s="1"/>
  <c r="CH42" i="18" s="1"/>
  <c r="CI43" i="18" s="1"/>
  <c r="CJ44" i="18" s="1"/>
  <c r="CK45" i="18" s="1"/>
  <c r="CL46" i="18" s="1"/>
  <c r="CM47" i="18" s="1"/>
  <c r="CN48" i="18" s="1"/>
  <c r="CO49" i="18" s="1"/>
  <c r="CP50" i="18" s="1"/>
  <c r="CQ51" i="18" s="1"/>
  <c r="CR52" i="18" s="1"/>
  <c r="CS53" i="18" s="1"/>
  <c r="CT54" i="18" s="1"/>
  <c r="CU55" i="18" s="1"/>
  <c r="CV56" i="18" s="1"/>
  <c r="CW57" i="18" s="1"/>
  <c r="CX58" i="18" s="1"/>
  <c r="CY59" i="18" s="1"/>
  <c r="CZ60" i="18" s="1"/>
  <c r="DA61" i="18" s="1"/>
  <c r="DB62" i="18" s="1"/>
  <c r="DC63" i="18" s="1"/>
  <c r="DD64" i="18" s="1"/>
  <c r="DE65" i="18" s="1"/>
  <c r="DF66" i="18" s="1"/>
  <c r="DG67" i="18" s="1"/>
  <c r="DH68" i="18" s="1"/>
  <c r="DI69" i="18" s="1"/>
  <c r="DJ70" i="18" s="1"/>
  <c r="DK71" i="18" s="1"/>
  <c r="DL72" i="18" s="1"/>
  <c r="DM73" i="18" s="1"/>
  <c r="DN74" i="18" s="1"/>
  <c r="DO75" i="18" s="1"/>
  <c r="DP76" i="18" s="1"/>
  <c r="DQ77" i="18" s="1"/>
  <c r="DR78" i="18" s="1"/>
  <c r="DS79" i="18" s="1"/>
  <c r="DT80" i="18" s="1"/>
  <c r="DU81" i="18" s="1"/>
  <c r="DV82" i="18" s="1"/>
  <c r="DW83" i="18" s="1"/>
  <c r="DX84" i="18" s="1"/>
  <c r="BX31" i="18"/>
  <c r="DZ243" i="18" l="1"/>
  <c r="EB243" i="18" s="1"/>
  <c r="EA243" i="18" s="1"/>
  <c r="DY244" i="18"/>
  <c r="DX213" i="18"/>
  <c r="DW213" i="18" s="1"/>
  <c r="DV213" i="18" s="1"/>
  <c r="DU213" i="18" s="1"/>
  <c r="DT213" i="18" s="1"/>
  <c r="DS213" i="18" s="1"/>
  <c r="DR213" i="18" s="1"/>
  <c r="DQ213" i="18" s="1"/>
  <c r="DP213" i="18" s="1"/>
  <c r="DO213" i="18" s="1"/>
  <c r="DN213" i="18" s="1"/>
  <c r="DM213" i="18" s="1"/>
  <c r="DL213" i="18" s="1"/>
  <c r="DK213" i="18" s="1"/>
  <c r="DJ213" i="18" s="1"/>
  <c r="DI213" i="18" s="1"/>
  <c r="DH213" i="18" s="1"/>
  <c r="DG213" i="18" s="1"/>
  <c r="DF213" i="18" s="1"/>
  <c r="DE213" i="18" s="1"/>
  <c r="DD213" i="18" s="1"/>
  <c r="DC213" i="18" s="1"/>
  <c r="DB213" i="18" s="1"/>
  <c r="DA213" i="18" s="1"/>
  <c r="CZ213" i="18" s="1"/>
  <c r="CY213" i="18" s="1"/>
  <c r="CX213" i="18" s="1"/>
  <c r="CW213" i="18" s="1"/>
  <c r="CV213" i="18" s="1"/>
  <c r="CU213" i="18" s="1"/>
  <c r="CT213" i="18" s="1"/>
  <c r="CS213" i="18" s="1"/>
  <c r="CR213" i="18" s="1"/>
  <c r="CQ213" i="18" s="1"/>
  <c r="CP213" i="18" s="1"/>
  <c r="CO213" i="18" s="1"/>
  <c r="CN213" i="18" s="1"/>
  <c r="CM213" i="18" s="1"/>
  <c r="CL213" i="18" s="1"/>
  <c r="CK213" i="18" s="1"/>
  <c r="CJ213" i="18" s="1"/>
  <c r="CI213" i="18" s="1"/>
  <c r="CH213" i="18" s="1"/>
  <c r="CG213" i="18" s="1"/>
  <c r="CF213" i="18" s="1"/>
  <c r="CE213" i="18" s="1"/>
  <c r="CD213" i="18" s="1"/>
  <c r="CC213" i="18" s="1"/>
  <c r="CB213" i="18" s="1"/>
  <c r="CA213" i="18" s="1"/>
  <c r="BZ213" i="18" s="1"/>
  <c r="BY213" i="18" s="1"/>
  <c r="BX213" i="18" s="1"/>
  <c r="BW213" i="18" s="1"/>
  <c r="BV213" i="18" s="1"/>
  <c r="BU213" i="18" s="1"/>
  <c r="BT213" i="18" s="1"/>
  <c r="BS213" i="18" s="1"/>
  <c r="BR213" i="18" s="1"/>
  <c r="BQ213" i="18" s="1"/>
  <c r="BP213" i="18" s="1"/>
  <c r="BO213" i="18" s="1"/>
  <c r="BN213" i="18" s="1"/>
  <c r="BM213" i="18" s="1"/>
  <c r="BL213" i="18" s="1"/>
  <c r="BK213" i="18" s="1"/>
  <c r="BJ213" i="18" s="1"/>
  <c r="BI213" i="18" s="1"/>
  <c r="BH213" i="18" s="1"/>
  <c r="BG213" i="18" s="1"/>
  <c r="BF213" i="18" s="1"/>
  <c r="BE213" i="18" s="1"/>
  <c r="BD213" i="18" s="1"/>
  <c r="BY32" i="18"/>
  <c r="BZ33" i="18" s="1"/>
  <c r="CA34" i="18" s="1"/>
  <c r="CB35" i="18" s="1"/>
  <c r="CC36" i="18" s="1"/>
  <c r="CD37" i="18" s="1"/>
  <c r="CE38" i="18" s="1"/>
  <c r="CF39" i="18" s="1"/>
  <c r="CG40" i="18" s="1"/>
  <c r="CH41" i="18" s="1"/>
  <c r="CI42" i="18" s="1"/>
  <c r="CJ43" i="18" s="1"/>
  <c r="CK44" i="18" s="1"/>
  <c r="CL45" i="18" s="1"/>
  <c r="CM46" i="18" s="1"/>
  <c r="CN47" i="18" s="1"/>
  <c r="CO48" i="18" s="1"/>
  <c r="CP49" i="18" s="1"/>
  <c r="CQ50" i="18" s="1"/>
  <c r="CR51" i="18" s="1"/>
  <c r="CS52" i="18" s="1"/>
  <c r="CT53" i="18" s="1"/>
  <c r="CU54" i="18" s="1"/>
  <c r="CV55" i="18" s="1"/>
  <c r="CW56" i="18" s="1"/>
  <c r="CX57" i="18" s="1"/>
  <c r="CY58" i="18" s="1"/>
  <c r="CZ59" i="18" s="1"/>
  <c r="DA60" i="18" s="1"/>
  <c r="DB61" i="18" s="1"/>
  <c r="DC62" i="18" s="1"/>
  <c r="DD63" i="18" s="1"/>
  <c r="DE64" i="18" s="1"/>
  <c r="DF65" i="18" s="1"/>
  <c r="DG66" i="18" s="1"/>
  <c r="DH67" i="18" s="1"/>
  <c r="DI68" i="18" s="1"/>
  <c r="DJ69" i="18" s="1"/>
  <c r="DK70" i="18" s="1"/>
  <c r="DL71" i="18" s="1"/>
  <c r="DM72" i="18" s="1"/>
  <c r="DN73" i="18" s="1"/>
  <c r="DO74" i="18" s="1"/>
  <c r="DP75" i="18" s="1"/>
  <c r="DQ76" i="18" s="1"/>
  <c r="DR77" i="18" s="1"/>
  <c r="DS78" i="18" s="1"/>
  <c r="DT79" i="18" s="1"/>
  <c r="DU80" i="18" s="1"/>
  <c r="DV81" i="18" s="1"/>
  <c r="DW82" i="18" s="1"/>
  <c r="DX83" i="18" s="1"/>
  <c r="BY31" i="18"/>
  <c r="DZ244" i="18" l="1"/>
  <c r="EB244" i="18" s="1"/>
  <c r="EA244" i="18" s="1"/>
  <c r="DY245" i="18"/>
  <c r="DX212" i="18"/>
  <c r="DW212" i="18" s="1"/>
  <c r="DV212" i="18" s="1"/>
  <c r="DU212" i="18" s="1"/>
  <c r="DT212" i="18" s="1"/>
  <c r="DS212" i="18" s="1"/>
  <c r="DR212" i="18" s="1"/>
  <c r="DQ212" i="18" s="1"/>
  <c r="DP212" i="18" s="1"/>
  <c r="DO212" i="18" s="1"/>
  <c r="DN212" i="18" s="1"/>
  <c r="DM212" i="18" s="1"/>
  <c r="DL212" i="18" s="1"/>
  <c r="DK212" i="18" s="1"/>
  <c r="DJ212" i="18" s="1"/>
  <c r="DI212" i="18" s="1"/>
  <c r="DH212" i="18" s="1"/>
  <c r="DG212" i="18" s="1"/>
  <c r="DF212" i="18" s="1"/>
  <c r="DE212" i="18" s="1"/>
  <c r="DD212" i="18" s="1"/>
  <c r="DC212" i="18" s="1"/>
  <c r="DB212" i="18" s="1"/>
  <c r="DA212" i="18" s="1"/>
  <c r="CZ212" i="18" s="1"/>
  <c r="CY212" i="18" s="1"/>
  <c r="CX212" i="18" s="1"/>
  <c r="CW212" i="18" s="1"/>
  <c r="CV212" i="18" s="1"/>
  <c r="CU212" i="18" s="1"/>
  <c r="CT212" i="18" s="1"/>
  <c r="CS212" i="18" s="1"/>
  <c r="CR212" i="18" s="1"/>
  <c r="CQ212" i="18" s="1"/>
  <c r="CP212" i="18" s="1"/>
  <c r="CO212" i="18" s="1"/>
  <c r="CN212" i="18" s="1"/>
  <c r="CM212" i="18" s="1"/>
  <c r="CL212" i="18" s="1"/>
  <c r="CK212" i="18" s="1"/>
  <c r="CJ212" i="18" s="1"/>
  <c r="CI212" i="18" s="1"/>
  <c r="CH212" i="18" s="1"/>
  <c r="CG212" i="18" s="1"/>
  <c r="CF212" i="18" s="1"/>
  <c r="CE212" i="18" s="1"/>
  <c r="CD212" i="18" s="1"/>
  <c r="CC212" i="18" s="1"/>
  <c r="CB212" i="18" s="1"/>
  <c r="CA212" i="18" s="1"/>
  <c r="BZ212" i="18" s="1"/>
  <c r="BY212" i="18" s="1"/>
  <c r="BX212" i="18" s="1"/>
  <c r="BW212" i="18" s="1"/>
  <c r="BV212" i="18" s="1"/>
  <c r="BU212" i="18" s="1"/>
  <c r="BT212" i="18" s="1"/>
  <c r="BS212" i="18" s="1"/>
  <c r="BR212" i="18" s="1"/>
  <c r="BQ212" i="18" s="1"/>
  <c r="BP212" i="18" s="1"/>
  <c r="BO212" i="18" s="1"/>
  <c r="BN212" i="18" s="1"/>
  <c r="BM212" i="18" s="1"/>
  <c r="BL212" i="18" s="1"/>
  <c r="BK212" i="18" s="1"/>
  <c r="BJ212" i="18" s="1"/>
  <c r="BI212" i="18" s="1"/>
  <c r="BH212" i="18" s="1"/>
  <c r="BG212" i="18" s="1"/>
  <c r="BF212" i="18" s="1"/>
  <c r="BE212" i="18" s="1"/>
  <c r="BD212" i="18" s="1"/>
  <c r="BC212" i="18" s="1"/>
  <c r="BZ32" i="18"/>
  <c r="CA33" i="18" s="1"/>
  <c r="CB34" i="18" s="1"/>
  <c r="CC35" i="18" s="1"/>
  <c r="CD36" i="18" s="1"/>
  <c r="CE37" i="18" s="1"/>
  <c r="CF38" i="18" s="1"/>
  <c r="CG39" i="18" s="1"/>
  <c r="CH40" i="18" s="1"/>
  <c r="CI41" i="18" s="1"/>
  <c r="CJ42" i="18" s="1"/>
  <c r="CK43" i="18" s="1"/>
  <c r="CL44" i="18" s="1"/>
  <c r="CM45" i="18" s="1"/>
  <c r="CN46" i="18" s="1"/>
  <c r="CO47" i="18" s="1"/>
  <c r="CP48" i="18" s="1"/>
  <c r="CQ49" i="18" s="1"/>
  <c r="CR50" i="18" s="1"/>
  <c r="CS51" i="18" s="1"/>
  <c r="CT52" i="18" s="1"/>
  <c r="CU53" i="18" s="1"/>
  <c r="CV54" i="18" s="1"/>
  <c r="CW55" i="18" s="1"/>
  <c r="CX56" i="18" s="1"/>
  <c r="CY57" i="18" s="1"/>
  <c r="CZ58" i="18" s="1"/>
  <c r="DA59" i="18" s="1"/>
  <c r="DB60" i="18" s="1"/>
  <c r="DC61" i="18" s="1"/>
  <c r="DD62" i="18" s="1"/>
  <c r="DE63" i="18" s="1"/>
  <c r="DF64" i="18" s="1"/>
  <c r="DG65" i="18" s="1"/>
  <c r="DH66" i="18" s="1"/>
  <c r="DI67" i="18" s="1"/>
  <c r="DJ68" i="18" s="1"/>
  <c r="DK69" i="18" s="1"/>
  <c r="DL70" i="18" s="1"/>
  <c r="DM71" i="18" s="1"/>
  <c r="DN72" i="18" s="1"/>
  <c r="DO73" i="18" s="1"/>
  <c r="DP74" i="18" s="1"/>
  <c r="DQ75" i="18" s="1"/>
  <c r="DR76" i="18" s="1"/>
  <c r="DS77" i="18" s="1"/>
  <c r="DT78" i="18" s="1"/>
  <c r="DU79" i="18" s="1"/>
  <c r="DV80" i="18" s="1"/>
  <c r="DW81" i="18" s="1"/>
  <c r="DX82" i="18" s="1"/>
  <c r="BZ31" i="18"/>
  <c r="DZ245" i="18" l="1"/>
  <c r="EB245" i="18" s="1"/>
  <c r="EA245" i="18" s="1"/>
  <c r="DY246" i="18"/>
  <c r="DX211" i="18"/>
  <c r="DW211" i="18" s="1"/>
  <c r="DV211" i="18" s="1"/>
  <c r="DU211" i="18" s="1"/>
  <c r="DT211" i="18" s="1"/>
  <c r="DS211" i="18" s="1"/>
  <c r="DR211" i="18" s="1"/>
  <c r="DQ211" i="18" s="1"/>
  <c r="DP211" i="18" s="1"/>
  <c r="DO211" i="18" s="1"/>
  <c r="DN211" i="18" s="1"/>
  <c r="DM211" i="18" s="1"/>
  <c r="DL211" i="18" s="1"/>
  <c r="DK211" i="18" s="1"/>
  <c r="DJ211" i="18" s="1"/>
  <c r="DI211" i="18" s="1"/>
  <c r="DH211" i="18" s="1"/>
  <c r="DG211" i="18" s="1"/>
  <c r="DF211" i="18" s="1"/>
  <c r="DE211" i="18" s="1"/>
  <c r="DD211" i="18" s="1"/>
  <c r="DC211" i="18" s="1"/>
  <c r="DB211" i="18" s="1"/>
  <c r="DA211" i="18" s="1"/>
  <c r="CZ211" i="18" s="1"/>
  <c r="CY211" i="18" s="1"/>
  <c r="CX211" i="18" s="1"/>
  <c r="CW211" i="18" s="1"/>
  <c r="CV211" i="18" s="1"/>
  <c r="CU211" i="18" s="1"/>
  <c r="CT211" i="18" s="1"/>
  <c r="CS211" i="18" s="1"/>
  <c r="CR211" i="18" s="1"/>
  <c r="CQ211" i="18" s="1"/>
  <c r="CP211" i="18" s="1"/>
  <c r="CO211" i="18" s="1"/>
  <c r="CN211" i="18" s="1"/>
  <c r="CM211" i="18" s="1"/>
  <c r="CL211" i="18" s="1"/>
  <c r="CK211" i="18" s="1"/>
  <c r="CJ211" i="18" s="1"/>
  <c r="CI211" i="18" s="1"/>
  <c r="CH211" i="18" s="1"/>
  <c r="CG211" i="18" s="1"/>
  <c r="CF211" i="18" s="1"/>
  <c r="CE211" i="18" s="1"/>
  <c r="CD211" i="18" s="1"/>
  <c r="CC211" i="18" s="1"/>
  <c r="CB211" i="18" s="1"/>
  <c r="CA211" i="18" s="1"/>
  <c r="BZ211" i="18" s="1"/>
  <c r="BY211" i="18" s="1"/>
  <c r="BX211" i="18" s="1"/>
  <c r="BW211" i="18" s="1"/>
  <c r="BV211" i="18" s="1"/>
  <c r="BU211" i="18" s="1"/>
  <c r="BT211" i="18" s="1"/>
  <c r="BS211" i="18" s="1"/>
  <c r="BR211" i="18" s="1"/>
  <c r="BQ211" i="18" s="1"/>
  <c r="BP211" i="18" s="1"/>
  <c r="BO211" i="18" s="1"/>
  <c r="BN211" i="18" s="1"/>
  <c r="BM211" i="18" s="1"/>
  <c r="BL211" i="18" s="1"/>
  <c r="BK211" i="18" s="1"/>
  <c r="BJ211" i="18" s="1"/>
  <c r="BI211" i="18" s="1"/>
  <c r="BH211" i="18" s="1"/>
  <c r="BG211" i="18" s="1"/>
  <c r="BF211" i="18" s="1"/>
  <c r="BE211" i="18" s="1"/>
  <c r="BD211" i="18" s="1"/>
  <c r="BC211" i="18" s="1"/>
  <c r="BB211" i="18" s="1"/>
  <c r="CA32" i="18"/>
  <c r="CB33" i="18" s="1"/>
  <c r="CC34" i="18" s="1"/>
  <c r="CD35" i="18" s="1"/>
  <c r="CE36" i="18" s="1"/>
  <c r="CF37" i="18" s="1"/>
  <c r="CG38" i="18" s="1"/>
  <c r="CH39" i="18" s="1"/>
  <c r="CI40" i="18" s="1"/>
  <c r="CJ41" i="18" s="1"/>
  <c r="CK42" i="18" s="1"/>
  <c r="CL43" i="18" s="1"/>
  <c r="CM44" i="18" s="1"/>
  <c r="CN45" i="18" s="1"/>
  <c r="CO46" i="18" s="1"/>
  <c r="CP47" i="18" s="1"/>
  <c r="CQ48" i="18" s="1"/>
  <c r="CR49" i="18" s="1"/>
  <c r="CS50" i="18" s="1"/>
  <c r="CT51" i="18" s="1"/>
  <c r="CU52" i="18" s="1"/>
  <c r="CV53" i="18" s="1"/>
  <c r="CW54" i="18" s="1"/>
  <c r="CX55" i="18" s="1"/>
  <c r="CY56" i="18" s="1"/>
  <c r="CZ57" i="18" s="1"/>
  <c r="DA58" i="18" s="1"/>
  <c r="DB59" i="18" s="1"/>
  <c r="DC60" i="18" s="1"/>
  <c r="DD61" i="18" s="1"/>
  <c r="DE62" i="18" s="1"/>
  <c r="DF63" i="18" s="1"/>
  <c r="DG64" i="18" s="1"/>
  <c r="DH65" i="18" s="1"/>
  <c r="DI66" i="18" s="1"/>
  <c r="DJ67" i="18" s="1"/>
  <c r="DK68" i="18" s="1"/>
  <c r="DL69" i="18" s="1"/>
  <c r="DM70" i="18" s="1"/>
  <c r="DN71" i="18" s="1"/>
  <c r="DO72" i="18" s="1"/>
  <c r="DP73" i="18" s="1"/>
  <c r="DQ74" i="18" s="1"/>
  <c r="DR75" i="18" s="1"/>
  <c r="DS76" i="18" s="1"/>
  <c r="DT77" i="18" s="1"/>
  <c r="DU78" i="18" s="1"/>
  <c r="DV79" i="18" s="1"/>
  <c r="DW80" i="18" s="1"/>
  <c r="DX81" i="18" s="1"/>
  <c r="CA31" i="18"/>
  <c r="DZ246" i="18" l="1"/>
  <c r="EB246" i="18" s="1"/>
  <c r="EA246" i="18" s="1"/>
  <c r="DY247" i="18"/>
  <c r="DX210" i="18"/>
  <c r="DW210" i="18" s="1"/>
  <c r="DV210" i="18" s="1"/>
  <c r="DU210" i="18" s="1"/>
  <c r="DT210" i="18" s="1"/>
  <c r="DS210" i="18" s="1"/>
  <c r="DR210" i="18" s="1"/>
  <c r="DQ210" i="18" s="1"/>
  <c r="DP210" i="18" s="1"/>
  <c r="DO210" i="18" s="1"/>
  <c r="DN210" i="18" s="1"/>
  <c r="DM210" i="18" s="1"/>
  <c r="DL210" i="18" s="1"/>
  <c r="DK210" i="18" s="1"/>
  <c r="DJ210" i="18" s="1"/>
  <c r="DI210" i="18" s="1"/>
  <c r="DH210" i="18" s="1"/>
  <c r="DG210" i="18" s="1"/>
  <c r="DF210" i="18" s="1"/>
  <c r="DE210" i="18" s="1"/>
  <c r="DD210" i="18" s="1"/>
  <c r="DC210" i="18" s="1"/>
  <c r="DB210" i="18" s="1"/>
  <c r="DA210" i="18" s="1"/>
  <c r="CZ210" i="18" s="1"/>
  <c r="CY210" i="18" s="1"/>
  <c r="CX210" i="18" s="1"/>
  <c r="CW210" i="18" s="1"/>
  <c r="CV210" i="18" s="1"/>
  <c r="CU210" i="18" s="1"/>
  <c r="CT210" i="18" s="1"/>
  <c r="CS210" i="18" s="1"/>
  <c r="CR210" i="18" s="1"/>
  <c r="CQ210" i="18" s="1"/>
  <c r="CP210" i="18" s="1"/>
  <c r="CO210" i="18" s="1"/>
  <c r="CN210" i="18" s="1"/>
  <c r="CM210" i="18" s="1"/>
  <c r="CL210" i="18" s="1"/>
  <c r="CK210" i="18" s="1"/>
  <c r="CJ210" i="18" s="1"/>
  <c r="CI210" i="18" s="1"/>
  <c r="CH210" i="18" s="1"/>
  <c r="CG210" i="18" s="1"/>
  <c r="CF210" i="18" s="1"/>
  <c r="CE210" i="18" s="1"/>
  <c r="CD210" i="18" s="1"/>
  <c r="CC210" i="18" s="1"/>
  <c r="CB210" i="18" s="1"/>
  <c r="CA210" i="18" s="1"/>
  <c r="BZ210" i="18" s="1"/>
  <c r="BY210" i="18" s="1"/>
  <c r="BX210" i="18" s="1"/>
  <c r="BW210" i="18" s="1"/>
  <c r="BV210" i="18" s="1"/>
  <c r="BU210" i="18" s="1"/>
  <c r="BT210" i="18" s="1"/>
  <c r="BS210" i="18" s="1"/>
  <c r="BR210" i="18" s="1"/>
  <c r="BQ210" i="18" s="1"/>
  <c r="BP210" i="18" s="1"/>
  <c r="BO210" i="18" s="1"/>
  <c r="BN210" i="18" s="1"/>
  <c r="BM210" i="18" s="1"/>
  <c r="BL210" i="18" s="1"/>
  <c r="BK210" i="18" s="1"/>
  <c r="BJ210" i="18" s="1"/>
  <c r="BI210" i="18" s="1"/>
  <c r="BH210" i="18" s="1"/>
  <c r="BG210" i="18" s="1"/>
  <c r="BF210" i="18" s="1"/>
  <c r="BE210" i="18" s="1"/>
  <c r="BD210" i="18" s="1"/>
  <c r="BC210" i="18" s="1"/>
  <c r="BB210" i="18" s="1"/>
  <c r="BA210" i="18" s="1"/>
  <c r="CB31" i="18"/>
  <c r="CB32" i="18"/>
  <c r="CC33" i="18" s="1"/>
  <c r="CD34" i="18" s="1"/>
  <c r="CE35" i="18" s="1"/>
  <c r="CF36" i="18" s="1"/>
  <c r="CG37" i="18" s="1"/>
  <c r="CH38" i="18" s="1"/>
  <c r="CI39" i="18" s="1"/>
  <c r="CJ40" i="18" s="1"/>
  <c r="CK41" i="18" s="1"/>
  <c r="CL42" i="18" s="1"/>
  <c r="CM43" i="18" s="1"/>
  <c r="CN44" i="18" s="1"/>
  <c r="CO45" i="18" s="1"/>
  <c r="CP46" i="18" s="1"/>
  <c r="CQ47" i="18" s="1"/>
  <c r="CR48" i="18" s="1"/>
  <c r="CS49" i="18" s="1"/>
  <c r="CT50" i="18" s="1"/>
  <c r="CU51" i="18" s="1"/>
  <c r="CV52" i="18" s="1"/>
  <c r="CW53" i="18" s="1"/>
  <c r="CX54" i="18" s="1"/>
  <c r="CY55" i="18" s="1"/>
  <c r="CZ56" i="18" s="1"/>
  <c r="DA57" i="18" s="1"/>
  <c r="DB58" i="18" s="1"/>
  <c r="DC59" i="18" s="1"/>
  <c r="DD60" i="18" s="1"/>
  <c r="DE61" i="18" s="1"/>
  <c r="DF62" i="18" s="1"/>
  <c r="DG63" i="18" s="1"/>
  <c r="DH64" i="18" s="1"/>
  <c r="DI65" i="18" s="1"/>
  <c r="DJ66" i="18" s="1"/>
  <c r="DK67" i="18" s="1"/>
  <c r="DL68" i="18" s="1"/>
  <c r="DM69" i="18" s="1"/>
  <c r="DN70" i="18" s="1"/>
  <c r="DO71" i="18" s="1"/>
  <c r="DP72" i="18" s="1"/>
  <c r="DQ73" i="18" s="1"/>
  <c r="DR74" i="18" s="1"/>
  <c r="DS75" i="18" s="1"/>
  <c r="DT76" i="18" s="1"/>
  <c r="DU77" i="18" s="1"/>
  <c r="DV78" i="18" s="1"/>
  <c r="DW79" i="18" s="1"/>
  <c r="DX80" i="18" s="1"/>
  <c r="DZ247" i="18" l="1"/>
  <c r="EB247" i="18" s="1"/>
  <c r="EA247" i="18" s="1"/>
  <c r="DY248" i="18"/>
  <c r="DX209" i="18"/>
  <c r="DW209" i="18" s="1"/>
  <c r="DV209" i="18" s="1"/>
  <c r="DU209" i="18" s="1"/>
  <c r="DT209" i="18" s="1"/>
  <c r="DS209" i="18" s="1"/>
  <c r="DR209" i="18" s="1"/>
  <c r="DQ209" i="18" s="1"/>
  <c r="DP209" i="18" s="1"/>
  <c r="DO209" i="18" s="1"/>
  <c r="DN209" i="18" s="1"/>
  <c r="DM209" i="18" s="1"/>
  <c r="DL209" i="18" s="1"/>
  <c r="DK209" i="18" s="1"/>
  <c r="DJ209" i="18" s="1"/>
  <c r="DI209" i="18" s="1"/>
  <c r="DH209" i="18" s="1"/>
  <c r="DG209" i="18" s="1"/>
  <c r="DF209" i="18" s="1"/>
  <c r="DE209" i="18" s="1"/>
  <c r="DD209" i="18" s="1"/>
  <c r="DC209" i="18" s="1"/>
  <c r="DB209" i="18" s="1"/>
  <c r="DA209" i="18" s="1"/>
  <c r="CZ209" i="18" s="1"/>
  <c r="CY209" i="18" s="1"/>
  <c r="CX209" i="18" s="1"/>
  <c r="CW209" i="18" s="1"/>
  <c r="CV209" i="18" s="1"/>
  <c r="CU209" i="18" s="1"/>
  <c r="CT209" i="18" s="1"/>
  <c r="CS209" i="18" s="1"/>
  <c r="CR209" i="18" s="1"/>
  <c r="CQ209" i="18" s="1"/>
  <c r="CP209" i="18" s="1"/>
  <c r="CO209" i="18" s="1"/>
  <c r="CN209" i="18" s="1"/>
  <c r="CM209" i="18" s="1"/>
  <c r="CL209" i="18" s="1"/>
  <c r="CK209" i="18" s="1"/>
  <c r="CJ209" i="18" s="1"/>
  <c r="CI209" i="18" s="1"/>
  <c r="CH209" i="18" s="1"/>
  <c r="CG209" i="18" s="1"/>
  <c r="CF209" i="18" s="1"/>
  <c r="CE209" i="18" s="1"/>
  <c r="CD209" i="18" s="1"/>
  <c r="CC209" i="18" s="1"/>
  <c r="CB209" i="18" s="1"/>
  <c r="CA209" i="18" s="1"/>
  <c r="BZ209" i="18" s="1"/>
  <c r="BY209" i="18" s="1"/>
  <c r="BX209" i="18" s="1"/>
  <c r="BW209" i="18" s="1"/>
  <c r="BV209" i="18" s="1"/>
  <c r="BU209" i="18" s="1"/>
  <c r="BT209" i="18" s="1"/>
  <c r="BS209" i="18" s="1"/>
  <c r="BR209" i="18" s="1"/>
  <c r="BQ209" i="18" s="1"/>
  <c r="BP209" i="18" s="1"/>
  <c r="BO209" i="18" s="1"/>
  <c r="BN209" i="18" s="1"/>
  <c r="BM209" i="18" s="1"/>
  <c r="BL209" i="18" s="1"/>
  <c r="BK209" i="18" s="1"/>
  <c r="BJ209" i="18" s="1"/>
  <c r="BI209" i="18" s="1"/>
  <c r="BH209" i="18" s="1"/>
  <c r="BG209" i="18" s="1"/>
  <c r="BF209" i="18" s="1"/>
  <c r="BE209" i="18" s="1"/>
  <c r="BD209" i="18" s="1"/>
  <c r="BC209" i="18" s="1"/>
  <c r="BB209" i="18" s="1"/>
  <c r="BA209" i="18" s="1"/>
  <c r="AZ209" i="18" s="1"/>
  <c r="CC31" i="18"/>
  <c r="CC32" i="18"/>
  <c r="CD33" i="18" s="1"/>
  <c r="CE34" i="18" s="1"/>
  <c r="CF35" i="18" s="1"/>
  <c r="CG36" i="18" s="1"/>
  <c r="CH37" i="18" s="1"/>
  <c r="CI38" i="18" s="1"/>
  <c r="CJ39" i="18" s="1"/>
  <c r="CK40" i="18" s="1"/>
  <c r="CL41" i="18" s="1"/>
  <c r="CM42" i="18" s="1"/>
  <c r="CN43" i="18" s="1"/>
  <c r="CO44" i="18" s="1"/>
  <c r="CP45" i="18" s="1"/>
  <c r="CQ46" i="18" s="1"/>
  <c r="CR47" i="18" s="1"/>
  <c r="CS48" i="18" s="1"/>
  <c r="CT49" i="18" s="1"/>
  <c r="CU50" i="18" s="1"/>
  <c r="CV51" i="18" s="1"/>
  <c r="CW52" i="18" s="1"/>
  <c r="CX53" i="18" s="1"/>
  <c r="CY54" i="18" s="1"/>
  <c r="CZ55" i="18" s="1"/>
  <c r="DA56" i="18" s="1"/>
  <c r="DB57" i="18" s="1"/>
  <c r="DC58" i="18" s="1"/>
  <c r="DD59" i="18" s="1"/>
  <c r="DE60" i="18" s="1"/>
  <c r="DF61" i="18" s="1"/>
  <c r="DG62" i="18" s="1"/>
  <c r="DH63" i="18" s="1"/>
  <c r="DI64" i="18" s="1"/>
  <c r="DJ65" i="18" s="1"/>
  <c r="DK66" i="18" s="1"/>
  <c r="DL67" i="18" s="1"/>
  <c r="DM68" i="18" s="1"/>
  <c r="DN69" i="18" s="1"/>
  <c r="DO70" i="18" s="1"/>
  <c r="DP71" i="18" s="1"/>
  <c r="DQ72" i="18" s="1"/>
  <c r="DR73" i="18" s="1"/>
  <c r="DS74" i="18" s="1"/>
  <c r="DT75" i="18" s="1"/>
  <c r="DU76" i="18" s="1"/>
  <c r="DV77" i="18" s="1"/>
  <c r="DW78" i="18" s="1"/>
  <c r="DX79" i="18" s="1"/>
  <c r="EB248" i="18" l="1"/>
  <c r="EA248" i="18" s="1"/>
  <c r="DZ248" i="18"/>
  <c r="DY249" i="18"/>
  <c r="DX208" i="18"/>
  <c r="DW208" i="18" s="1"/>
  <c r="DV208" i="18" s="1"/>
  <c r="DU208" i="18" s="1"/>
  <c r="DT208" i="18" s="1"/>
  <c r="DS208" i="18" s="1"/>
  <c r="DR208" i="18" s="1"/>
  <c r="DQ208" i="18" s="1"/>
  <c r="DP208" i="18" s="1"/>
  <c r="DO208" i="18" s="1"/>
  <c r="DN208" i="18" s="1"/>
  <c r="DM208" i="18" s="1"/>
  <c r="DL208" i="18" s="1"/>
  <c r="DK208" i="18" s="1"/>
  <c r="DJ208" i="18" s="1"/>
  <c r="DI208" i="18" s="1"/>
  <c r="DH208" i="18" s="1"/>
  <c r="DG208" i="18" s="1"/>
  <c r="DF208" i="18" s="1"/>
  <c r="DE208" i="18" s="1"/>
  <c r="DD208" i="18" s="1"/>
  <c r="DC208" i="18" s="1"/>
  <c r="DB208" i="18" s="1"/>
  <c r="DA208" i="18" s="1"/>
  <c r="CZ208" i="18" s="1"/>
  <c r="CY208" i="18" s="1"/>
  <c r="CX208" i="18" s="1"/>
  <c r="CW208" i="18" s="1"/>
  <c r="CV208" i="18" s="1"/>
  <c r="CU208" i="18" s="1"/>
  <c r="CT208" i="18" s="1"/>
  <c r="CS208" i="18" s="1"/>
  <c r="CR208" i="18" s="1"/>
  <c r="CQ208" i="18" s="1"/>
  <c r="CP208" i="18" s="1"/>
  <c r="CO208" i="18" s="1"/>
  <c r="CN208" i="18" s="1"/>
  <c r="CM208" i="18" s="1"/>
  <c r="CL208" i="18" s="1"/>
  <c r="CK208" i="18" s="1"/>
  <c r="CJ208" i="18" s="1"/>
  <c r="CI208" i="18" s="1"/>
  <c r="CH208" i="18" s="1"/>
  <c r="CG208" i="18" s="1"/>
  <c r="CF208" i="18" s="1"/>
  <c r="CE208" i="18" s="1"/>
  <c r="CD208" i="18" s="1"/>
  <c r="CC208" i="18" s="1"/>
  <c r="CB208" i="18" s="1"/>
  <c r="CA208" i="18" s="1"/>
  <c r="BZ208" i="18" s="1"/>
  <c r="BY208" i="18" s="1"/>
  <c r="BX208" i="18" s="1"/>
  <c r="BW208" i="18" s="1"/>
  <c r="BV208" i="18" s="1"/>
  <c r="BU208" i="18" s="1"/>
  <c r="BT208" i="18" s="1"/>
  <c r="BS208" i="18" s="1"/>
  <c r="BR208" i="18" s="1"/>
  <c r="BQ208" i="18" s="1"/>
  <c r="BP208" i="18" s="1"/>
  <c r="BO208" i="18" s="1"/>
  <c r="BN208" i="18" s="1"/>
  <c r="BM208" i="18" s="1"/>
  <c r="BL208" i="18" s="1"/>
  <c r="BK208" i="18" s="1"/>
  <c r="BJ208" i="18" s="1"/>
  <c r="BI208" i="18" s="1"/>
  <c r="BH208" i="18" s="1"/>
  <c r="BG208" i="18" s="1"/>
  <c r="BF208" i="18" s="1"/>
  <c r="BE208" i="18" s="1"/>
  <c r="BD208" i="18" s="1"/>
  <c r="BC208" i="18" s="1"/>
  <c r="BB208" i="18" s="1"/>
  <c r="BA208" i="18" s="1"/>
  <c r="AZ208" i="18" s="1"/>
  <c r="AY208" i="18" s="1"/>
  <c r="CD32" i="18"/>
  <c r="CE33" i="18" s="1"/>
  <c r="CF34" i="18" s="1"/>
  <c r="CG35" i="18" s="1"/>
  <c r="CH36" i="18" s="1"/>
  <c r="CI37" i="18" s="1"/>
  <c r="CJ38" i="18" s="1"/>
  <c r="CK39" i="18" s="1"/>
  <c r="CL40" i="18" s="1"/>
  <c r="CM41" i="18" s="1"/>
  <c r="CN42" i="18" s="1"/>
  <c r="CO43" i="18" s="1"/>
  <c r="CP44" i="18" s="1"/>
  <c r="CQ45" i="18" s="1"/>
  <c r="CR46" i="18" s="1"/>
  <c r="CS47" i="18" s="1"/>
  <c r="CT48" i="18" s="1"/>
  <c r="CU49" i="18" s="1"/>
  <c r="CV50" i="18" s="1"/>
  <c r="CW51" i="18" s="1"/>
  <c r="CX52" i="18" s="1"/>
  <c r="CY53" i="18" s="1"/>
  <c r="CZ54" i="18" s="1"/>
  <c r="DA55" i="18" s="1"/>
  <c r="DB56" i="18" s="1"/>
  <c r="DC57" i="18" s="1"/>
  <c r="DD58" i="18" s="1"/>
  <c r="DE59" i="18" s="1"/>
  <c r="DF60" i="18" s="1"/>
  <c r="DG61" i="18" s="1"/>
  <c r="DH62" i="18" s="1"/>
  <c r="DI63" i="18" s="1"/>
  <c r="DJ64" i="18" s="1"/>
  <c r="DK65" i="18" s="1"/>
  <c r="DL66" i="18" s="1"/>
  <c r="DM67" i="18" s="1"/>
  <c r="DN68" i="18" s="1"/>
  <c r="DO69" i="18" s="1"/>
  <c r="DP70" i="18" s="1"/>
  <c r="DQ71" i="18" s="1"/>
  <c r="DR72" i="18" s="1"/>
  <c r="DS73" i="18" s="1"/>
  <c r="DT74" i="18" s="1"/>
  <c r="DU75" i="18" s="1"/>
  <c r="DV76" i="18" s="1"/>
  <c r="DW77" i="18" s="1"/>
  <c r="DX78" i="18" s="1"/>
  <c r="CD31" i="18"/>
  <c r="DZ249" i="18" l="1"/>
  <c r="EB249" i="18"/>
  <c r="EA249" i="18" s="1"/>
  <c r="DY250" i="18"/>
  <c r="DX207" i="18"/>
  <c r="DW207" i="18" s="1"/>
  <c r="DV207" i="18" s="1"/>
  <c r="DU207" i="18" s="1"/>
  <c r="DT207" i="18" s="1"/>
  <c r="DS207" i="18" s="1"/>
  <c r="DR207" i="18" s="1"/>
  <c r="DQ207" i="18" s="1"/>
  <c r="DP207" i="18" s="1"/>
  <c r="DO207" i="18" s="1"/>
  <c r="DN207" i="18" s="1"/>
  <c r="DM207" i="18" s="1"/>
  <c r="DL207" i="18" s="1"/>
  <c r="DK207" i="18" s="1"/>
  <c r="DJ207" i="18" s="1"/>
  <c r="DI207" i="18" s="1"/>
  <c r="DH207" i="18" s="1"/>
  <c r="DG207" i="18" s="1"/>
  <c r="DF207" i="18" s="1"/>
  <c r="DE207" i="18" s="1"/>
  <c r="DD207" i="18" s="1"/>
  <c r="DC207" i="18" s="1"/>
  <c r="DB207" i="18" s="1"/>
  <c r="DA207" i="18" s="1"/>
  <c r="CZ207" i="18" s="1"/>
  <c r="CY207" i="18" s="1"/>
  <c r="CX207" i="18" s="1"/>
  <c r="CW207" i="18" s="1"/>
  <c r="CV207" i="18" s="1"/>
  <c r="CU207" i="18" s="1"/>
  <c r="CT207" i="18" s="1"/>
  <c r="CS207" i="18" s="1"/>
  <c r="CR207" i="18" s="1"/>
  <c r="CQ207" i="18" s="1"/>
  <c r="CP207" i="18" s="1"/>
  <c r="CO207" i="18" s="1"/>
  <c r="CN207" i="18" s="1"/>
  <c r="CM207" i="18" s="1"/>
  <c r="CL207" i="18" s="1"/>
  <c r="CK207" i="18" s="1"/>
  <c r="CJ207" i="18" s="1"/>
  <c r="CI207" i="18" s="1"/>
  <c r="CH207" i="18" s="1"/>
  <c r="CG207" i="18" s="1"/>
  <c r="CF207" i="18" s="1"/>
  <c r="CE207" i="18" s="1"/>
  <c r="CD207" i="18" s="1"/>
  <c r="CC207" i="18" s="1"/>
  <c r="CB207" i="18" s="1"/>
  <c r="CA207" i="18" s="1"/>
  <c r="BZ207" i="18" s="1"/>
  <c r="BY207" i="18" s="1"/>
  <c r="BX207" i="18" s="1"/>
  <c r="BW207" i="18" s="1"/>
  <c r="BV207" i="18" s="1"/>
  <c r="BU207" i="18" s="1"/>
  <c r="BT207" i="18" s="1"/>
  <c r="BS207" i="18" s="1"/>
  <c r="BR207" i="18" s="1"/>
  <c r="BQ207" i="18" s="1"/>
  <c r="BP207" i="18" s="1"/>
  <c r="BO207" i="18" s="1"/>
  <c r="BN207" i="18" s="1"/>
  <c r="BM207" i="18" s="1"/>
  <c r="BL207" i="18" s="1"/>
  <c r="BK207" i="18" s="1"/>
  <c r="BJ207" i="18" s="1"/>
  <c r="BI207" i="18" s="1"/>
  <c r="BH207" i="18" s="1"/>
  <c r="BG207" i="18" s="1"/>
  <c r="BF207" i="18" s="1"/>
  <c r="BE207" i="18" s="1"/>
  <c r="BD207" i="18" s="1"/>
  <c r="BC207" i="18" s="1"/>
  <c r="BB207" i="18" s="1"/>
  <c r="BA207" i="18" s="1"/>
  <c r="AZ207" i="18" s="1"/>
  <c r="AY207" i="18" s="1"/>
  <c r="AX207" i="18" s="1"/>
  <c r="CE31" i="18"/>
  <c r="CE32" i="18"/>
  <c r="CF33" i="18" s="1"/>
  <c r="CG34" i="18" s="1"/>
  <c r="CH35" i="18" s="1"/>
  <c r="CI36" i="18" s="1"/>
  <c r="CJ37" i="18" s="1"/>
  <c r="CK38" i="18" s="1"/>
  <c r="CL39" i="18" s="1"/>
  <c r="CM40" i="18" s="1"/>
  <c r="CN41" i="18" s="1"/>
  <c r="CO42" i="18" s="1"/>
  <c r="CP43" i="18" s="1"/>
  <c r="CQ44" i="18" s="1"/>
  <c r="CR45" i="18" s="1"/>
  <c r="CS46" i="18" s="1"/>
  <c r="CT47" i="18" s="1"/>
  <c r="CU48" i="18" s="1"/>
  <c r="CV49" i="18" s="1"/>
  <c r="CW50" i="18" s="1"/>
  <c r="CX51" i="18" s="1"/>
  <c r="CY52" i="18" s="1"/>
  <c r="CZ53" i="18" s="1"/>
  <c r="DA54" i="18" s="1"/>
  <c r="DB55" i="18" s="1"/>
  <c r="DC56" i="18" s="1"/>
  <c r="DD57" i="18" s="1"/>
  <c r="DE58" i="18" s="1"/>
  <c r="DF59" i="18" s="1"/>
  <c r="DG60" i="18" s="1"/>
  <c r="DH61" i="18" s="1"/>
  <c r="DI62" i="18" s="1"/>
  <c r="DJ63" i="18" s="1"/>
  <c r="DK64" i="18" s="1"/>
  <c r="DL65" i="18" s="1"/>
  <c r="DM66" i="18" s="1"/>
  <c r="DN67" i="18" s="1"/>
  <c r="DO68" i="18" s="1"/>
  <c r="DP69" i="18" s="1"/>
  <c r="DQ70" i="18" s="1"/>
  <c r="DR71" i="18" s="1"/>
  <c r="DS72" i="18" s="1"/>
  <c r="DT73" i="18" s="1"/>
  <c r="DU74" i="18" s="1"/>
  <c r="DV75" i="18" s="1"/>
  <c r="DW76" i="18" s="1"/>
  <c r="DX77" i="18" s="1"/>
  <c r="DZ250" i="18" l="1"/>
  <c r="EB250" i="18"/>
  <c r="EA250" i="18" s="1"/>
  <c r="DY251" i="18"/>
  <c r="DX206" i="18"/>
  <c r="DW206" i="18" s="1"/>
  <c r="DV206" i="18" s="1"/>
  <c r="DU206" i="18" s="1"/>
  <c r="DT206" i="18" s="1"/>
  <c r="DS206" i="18" s="1"/>
  <c r="DR206" i="18" s="1"/>
  <c r="DQ206" i="18" s="1"/>
  <c r="DP206" i="18" s="1"/>
  <c r="DO206" i="18" s="1"/>
  <c r="DN206" i="18" s="1"/>
  <c r="DM206" i="18" s="1"/>
  <c r="DL206" i="18" s="1"/>
  <c r="DK206" i="18" s="1"/>
  <c r="DJ206" i="18" s="1"/>
  <c r="DI206" i="18" s="1"/>
  <c r="DH206" i="18" s="1"/>
  <c r="DG206" i="18" s="1"/>
  <c r="DF206" i="18" s="1"/>
  <c r="DE206" i="18" s="1"/>
  <c r="DD206" i="18" s="1"/>
  <c r="DC206" i="18" s="1"/>
  <c r="DB206" i="18" s="1"/>
  <c r="DA206" i="18" s="1"/>
  <c r="CZ206" i="18" s="1"/>
  <c r="CY206" i="18" s="1"/>
  <c r="CX206" i="18" s="1"/>
  <c r="CW206" i="18" s="1"/>
  <c r="CV206" i="18" s="1"/>
  <c r="CU206" i="18" s="1"/>
  <c r="CT206" i="18" s="1"/>
  <c r="CS206" i="18" s="1"/>
  <c r="CR206" i="18" s="1"/>
  <c r="CQ206" i="18" s="1"/>
  <c r="CP206" i="18" s="1"/>
  <c r="CO206" i="18" s="1"/>
  <c r="CN206" i="18" s="1"/>
  <c r="CM206" i="18" s="1"/>
  <c r="CL206" i="18" s="1"/>
  <c r="CK206" i="18" s="1"/>
  <c r="CJ206" i="18" s="1"/>
  <c r="CI206" i="18" s="1"/>
  <c r="CH206" i="18" s="1"/>
  <c r="CG206" i="18" s="1"/>
  <c r="CF206" i="18" s="1"/>
  <c r="CE206" i="18" s="1"/>
  <c r="CD206" i="18" s="1"/>
  <c r="CC206" i="18" s="1"/>
  <c r="CB206" i="18" s="1"/>
  <c r="CA206" i="18" s="1"/>
  <c r="BZ206" i="18" s="1"/>
  <c r="BY206" i="18" s="1"/>
  <c r="BX206" i="18" s="1"/>
  <c r="BW206" i="18" s="1"/>
  <c r="BV206" i="18" s="1"/>
  <c r="BU206" i="18" s="1"/>
  <c r="BT206" i="18" s="1"/>
  <c r="BS206" i="18" s="1"/>
  <c r="BR206" i="18" s="1"/>
  <c r="BQ206" i="18" s="1"/>
  <c r="BP206" i="18" s="1"/>
  <c r="BO206" i="18" s="1"/>
  <c r="BN206" i="18" s="1"/>
  <c r="BM206" i="18" s="1"/>
  <c r="BL206" i="18" s="1"/>
  <c r="BK206" i="18" s="1"/>
  <c r="BJ206" i="18" s="1"/>
  <c r="BI206" i="18" s="1"/>
  <c r="BH206" i="18" s="1"/>
  <c r="BG206" i="18" s="1"/>
  <c r="BF206" i="18" s="1"/>
  <c r="BE206" i="18" s="1"/>
  <c r="BD206" i="18" s="1"/>
  <c r="BC206" i="18" s="1"/>
  <c r="BB206" i="18" s="1"/>
  <c r="BA206" i="18" s="1"/>
  <c r="AZ206" i="18" s="1"/>
  <c r="AY206" i="18" s="1"/>
  <c r="AX206" i="18" s="1"/>
  <c r="AW206" i="18" s="1"/>
  <c r="CF32" i="18"/>
  <c r="CG33" i="18" s="1"/>
  <c r="CH34" i="18" s="1"/>
  <c r="CI35" i="18" s="1"/>
  <c r="CJ36" i="18" s="1"/>
  <c r="CK37" i="18" s="1"/>
  <c r="CL38" i="18" s="1"/>
  <c r="CM39" i="18" s="1"/>
  <c r="CN40" i="18" s="1"/>
  <c r="CO41" i="18" s="1"/>
  <c r="CP42" i="18" s="1"/>
  <c r="CQ43" i="18" s="1"/>
  <c r="CR44" i="18" s="1"/>
  <c r="CS45" i="18" s="1"/>
  <c r="CT46" i="18" s="1"/>
  <c r="CU47" i="18" s="1"/>
  <c r="CV48" i="18" s="1"/>
  <c r="CW49" i="18" s="1"/>
  <c r="CX50" i="18" s="1"/>
  <c r="CY51" i="18" s="1"/>
  <c r="CZ52" i="18" s="1"/>
  <c r="DA53" i="18" s="1"/>
  <c r="DB54" i="18" s="1"/>
  <c r="DC55" i="18" s="1"/>
  <c r="DD56" i="18" s="1"/>
  <c r="DE57" i="18" s="1"/>
  <c r="DF58" i="18" s="1"/>
  <c r="DG59" i="18" s="1"/>
  <c r="DH60" i="18" s="1"/>
  <c r="DI61" i="18" s="1"/>
  <c r="DJ62" i="18" s="1"/>
  <c r="DK63" i="18" s="1"/>
  <c r="DL64" i="18" s="1"/>
  <c r="DM65" i="18" s="1"/>
  <c r="DN66" i="18" s="1"/>
  <c r="DO67" i="18" s="1"/>
  <c r="DP68" i="18" s="1"/>
  <c r="DQ69" i="18" s="1"/>
  <c r="DR70" i="18" s="1"/>
  <c r="DS71" i="18" s="1"/>
  <c r="DT72" i="18" s="1"/>
  <c r="DU73" i="18" s="1"/>
  <c r="DV74" i="18" s="1"/>
  <c r="DW75" i="18" s="1"/>
  <c r="DX76" i="18" s="1"/>
  <c r="CF31" i="18"/>
  <c r="DZ251" i="18" l="1"/>
  <c r="EB251" i="18"/>
  <c r="EA251" i="18" s="1"/>
  <c r="DY252" i="18"/>
  <c r="DX205" i="18"/>
  <c r="DW205" i="18" s="1"/>
  <c r="DV205" i="18" s="1"/>
  <c r="DU205" i="18" s="1"/>
  <c r="DT205" i="18" s="1"/>
  <c r="DS205" i="18" s="1"/>
  <c r="DR205" i="18" s="1"/>
  <c r="DQ205" i="18" s="1"/>
  <c r="DP205" i="18" s="1"/>
  <c r="DO205" i="18" s="1"/>
  <c r="DN205" i="18" s="1"/>
  <c r="DM205" i="18" s="1"/>
  <c r="DL205" i="18" s="1"/>
  <c r="DK205" i="18" s="1"/>
  <c r="DJ205" i="18" s="1"/>
  <c r="DI205" i="18" s="1"/>
  <c r="DH205" i="18" s="1"/>
  <c r="DG205" i="18" s="1"/>
  <c r="DF205" i="18" s="1"/>
  <c r="DE205" i="18" s="1"/>
  <c r="DD205" i="18" s="1"/>
  <c r="DC205" i="18" s="1"/>
  <c r="DB205" i="18" s="1"/>
  <c r="DA205" i="18" s="1"/>
  <c r="CZ205" i="18" s="1"/>
  <c r="CY205" i="18" s="1"/>
  <c r="CX205" i="18" s="1"/>
  <c r="CW205" i="18" s="1"/>
  <c r="CV205" i="18" s="1"/>
  <c r="CU205" i="18" s="1"/>
  <c r="CT205" i="18" s="1"/>
  <c r="CS205" i="18" s="1"/>
  <c r="CR205" i="18" s="1"/>
  <c r="CQ205" i="18" s="1"/>
  <c r="CP205" i="18" s="1"/>
  <c r="CO205" i="18" s="1"/>
  <c r="CN205" i="18" s="1"/>
  <c r="CM205" i="18" s="1"/>
  <c r="CL205" i="18" s="1"/>
  <c r="CK205" i="18" s="1"/>
  <c r="CJ205" i="18" s="1"/>
  <c r="CI205" i="18" s="1"/>
  <c r="CH205" i="18" s="1"/>
  <c r="CG205" i="18" s="1"/>
  <c r="CF205" i="18" s="1"/>
  <c r="CE205" i="18" s="1"/>
  <c r="CD205" i="18" s="1"/>
  <c r="CC205" i="18" s="1"/>
  <c r="CB205" i="18" s="1"/>
  <c r="CA205" i="18" s="1"/>
  <c r="BZ205" i="18" s="1"/>
  <c r="BY205" i="18" s="1"/>
  <c r="BX205" i="18" s="1"/>
  <c r="BW205" i="18" s="1"/>
  <c r="BV205" i="18" s="1"/>
  <c r="BU205" i="18" s="1"/>
  <c r="BT205" i="18" s="1"/>
  <c r="BS205" i="18" s="1"/>
  <c r="BR205" i="18" s="1"/>
  <c r="BQ205" i="18" s="1"/>
  <c r="BP205" i="18" s="1"/>
  <c r="BO205" i="18" s="1"/>
  <c r="BN205" i="18" s="1"/>
  <c r="BM205" i="18" s="1"/>
  <c r="BL205" i="18" s="1"/>
  <c r="BK205" i="18" s="1"/>
  <c r="BJ205" i="18" s="1"/>
  <c r="BI205" i="18" s="1"/>
  <c r="BH205" i="18" s="1"/>
  <c r="BG205" i="18" s="1"/>
  <c r="BF205" i="18" s="1"/>
  <c r="BE205" i="18" s="1"/>
  <c r="BD205" i="18" s="1"/>
  <c r="BC205" i="18" s="1"/>
  <c r="BB205" i="18" s="1"/>
  <c r="BA205" i="18" s="1"/>
  <c r="AZ205" i="18" s="1"/>
  <c r="AY205" i="18" s="1"/>
  <c r="AX205" i="18" s="1"/>
  <c r="AW205" i="18" s="1"/>
  <c r="AV205" i="18" s="1"/>
  <c r="CG32" i="18"/>
  <c r="CH33" i="18" s="1"/>
  <c r="CI34" i="18" s="1"/>
  <c r="CJ35" i="18" s="1"/>
  <c r="CK36" i="18" s="1"/>
  <c r="CL37" i="18" s="1"/>
  <c r="CM38" i="18" s="1"/>
  <c r="CN39" i="18" s="1"/>
  <c r="CO40" i="18" s="1"/>
  <c r="CP41" i="18" s="1"/>
  <c r="CQ42" i="18" s="1"/>
  <c r="CR43" i="18" s="1"/>
  <c r="CS44" i="18" s="1"/>
  <c r="CT45" i="18" s="1"/>
  <c r="CU46" i="18" s="1"/>
  <c r="CV47" i="18" s="1"/>
  <c r="CW48" i="18" s="1"/>
  <c r="CX49" i="18" s="1"/>
  <c r="CY50" i="18" s="1"/>
  <c r="CZ51" i="18" s="1"/>
  <c r="DA52" i="18" s="1"/>
  <c r="DB53" i="18" s="1"/>
  <c r="DC54" i="18" s="1"/>
  <c r="DD55" i="18" s="1"/>
  <c r="DE56" i="18" s="1"/>
  <c r="DF57" i="18" s="1"/>
  <c r="DG58" i="18" s="1"/>
  <c r="DH59" i="18" s="1"/>
  <c r="DI60" i="18" s="1"/>
  <c r="DJ61" i="18" s="1"/>
  <c r="DK62" i="18" s="1"/>
  <c r="DL63" i="18" s="1"/>
  <c r="DM64" i="18" s="1"/>
  <c r="DN65" i="18" s="1"/>
  <c r="DO66" i="18" s="1"/>
  <c r="DP67" i="18" s="1"/>
  <c r="DQ68" i="18" s="1"/>
  <c r="DR69" i="18" s="1"/>
  <c r="DS70" i="18" s="1"/>
  <c r="DT71" i="18" s="1"/>
  <c r="DU72" i="18" s="1"/>
  <c r="DV73" i="18" s="1"/>
  <c r="DW74" i="18" s="1"/>
  <c r="DX75" i="18" s="1"/>
  <c r="CG31" i="18"/>
  <c r="DZ252" i="18" l="1"/>
  <c r="EB252" i="18"/>
  <c r="EA252" i="18" s="1"/>
  <c r="DY253" i="18"/>
  <c r="DX204" i="18"/>
  <c r="DW204" i="18" s="1"/>
  <c r="DV204" i="18" s="1"/>
  <c r="DU204" i="18" s="1"/>
  <c r="DT204" i="18" s="1"/>
  <c r="DS204" i="18" s="1"/>
  <c r="DR204" i="18" s="1"/>
  <c r="DQ204" i="18" s="1"/>
  <c r="DP204" i="18" s="1"/>
  <c r="DO204" i="18" s="1"/>
  <c r="DN204" i="18" s="1"/>
  <c r="DM204" i="18" s="1"/>
  <c r="DL204" i="18" s="1"/>
  <c r="DK204" i="18" s="1"/>
  <c r="DJ204" i="18" s="1"/>
  <c r="DI204" i="18" s="1"/>
  <c r="DH204" i="18" s="1"/>
  <c r="DG204" i="18" s="1"/>
  <c r="DF204" i="18" s="1"/>
  <c r="DE204" i="18" s="1"/>
  <c r="DD204" i="18" s="1"/>
  <c r="DC204" i="18" s="1"/>
  <c r="DB204" i="18" s="1"/>
  <c r="DA204" i="18" s="1"/>
  <c r="CZ204" i="18" s="1"/>
  <c r="CY204" i="18" s="1"/>
  <c r="CX204" i="18" s="1"/>
  <c r="CW204" i="18" s="1"/>
  <c r="CV204" i="18" s="1"/>
  <c r="CU204" i="18" s="1"/>
  <c r="CT204" i="18" s="1"/>
  <c r="CS204" i="18" s="1"/>
  <c r="CR204" i="18" s="1"/>
  <c r="CQ204" i="18" s="1"/>
  <c r="CP204" i="18" s="1"/>
  <c r="CO204" i="18" s="1"/>
  <c r="CN204" i="18" s="1"/>
  <c r="CM204" i="18" s="1"/>
  <c r="CL204" i="18" s="1"/>
  <c r="CK204" i="18" s="1"/>
  <c r="CJ204" i="18" s="1"/>
  <c r="CI204" i="18" s="1"/>
  <c r="CH204" i="18" s="1"/>
  <c r="CG204" i="18" s="1"/>
  <c r="CF204" i="18" s="1"/>
  <c r="CE204" i="18" s="1"/>
  <c r="CD204" i="18" s="1"/>
  <c r="CC204" i="18" s="1"/>
  <c r="CB204" i="18" s="1"/>
  <c r="CA204" i="18" s="1"/>
  <c r="BZ204" i="18" s="1"/>
  <c r="BY204" i="18" s="1"/>
  <c r="BX204" i="18" s="1"/>
  <c r="BW204" i="18" s="1"/>
  <c r="BV204" i="18" s="1"/>
  <c r="BU204" i="18" s="1"/>
  <c r="BT204" i="18" s="1"/>
  <c r="BS204" i="18" s="1"/>
  <c r="BR204" i="18" s="1"/>
  <c r="BQ204" i="18" s="1"/>
  <c r="BP204" i="18" s="1"/>
  <c r="BO204" i="18" s="1"/>
  <c r="BN204" i="18" s="1"/>
  <c r="BM204" i="18" s="1"/>
  <c r="BL204" i="18" s="1"/>
  <c r="BK204" i="18" s="1"/>
  <c r="BJ204" i="18" s="1"/>
  <c r="BI204" i="18" s="1"/>
  <c r="BH204" i="18" s="1"/>
  <c r="BG204" i="18" s="1"/>
  <c r="BF204" i="18" s="1"/>
  <c r="BE204" i="18" s="1"/>
  <c r="BD204" i="18" s="1"/>
  <c r="BC204" i="18" s="1"/>
  <c r="BB204" i="18" s="1"/>
  <c r="BA204" i="18" s="1"/>
  <c r="AZ204" i="18" s="1"/>
  <c r="AY204" i="18" s="1"/>
  <c r="AX204" i="18" s="1"/>
  <c r="AW204" i="18" s="1"/>
  <c r="AV204" i="18" s="1"/>
  <c r="AU204" i="18" s="1"/>
  <c r="CH32" i="18"/>
  <c r="CI33" i="18" s="1"/>
  <c r="CJ34" i="18" s="1"/>
  <c r="CK35" i="18" s="1"/>
  <c r="CL36" i="18" s="1"/>
  <c r="CM37" i="18" s="1"/>
  <c r="CN38" i="18" s="1"/>
  <c r="CO39" i="18" s="1"/>
  <c r="CP40" i="18" s="1"/>
  <c r="CQ41" i="18" s="1"/>
  <c r="CR42" i="18" s="1"/>
  <c r="CS43" i="18" s="1"/>
  <c r="CT44" i="18" s="1"/>
  <c r="CU45" i="18" s="1"/>
  <c r="CV46" i="18" s="1"/>
  <c r="CW47" i="18" s="1"/>
  <c r="CX48" i="18" s="1"/>
  <c r="CY49" i="18" s="1"/>
  <c r="CZ50" i="18" s="1"/>
  <c r="DA51" i="18" s="1"/>
  <c r="DB52" i="18" s="1"/>
  <c r="DC53" i="18" s="1"/>
  <c r="DD54" i="18" s="1"/>
  <c r="DE55" i="18" s="1"/>
  <c r="DF56" i="18" s="1"/>
  <c r="DG57" i="18" s="1"/>
  <c r="DH58" i="18" s="1"/>
  <c r="DI59" i="18" s="1"/>
  <c r="DJ60" i="18" s="1"/>
  <c r="DK61" i="18" s="1"/>
  <c r="DL62" i="18" s="1"/>
  <c r="DM63" i="18" s="1"/>
  <c r="DN64" i="18" s="1"/>
  <c r="DO65" i="18" s="1"/>
  <c r="DP66" i="18" s="1"/>
  <c r="DQ67" i="18" s="1"/>
  <c r="DR68" i="18" s="1"/>
  <c r="DS69" i="18" s="1"/>
  <c r="DT70" i="18" s="1"/>
  <c r="DU71" i="18" s="1"/>
  <c r="DV72" i="18" s="1"/>
  <c r="DW73" i="18" s="1"/>
  <c r="DX74" i="18" s="1"/>
  <c r="CH31" i="18"/>
  <c r="DZ253" i="18" l="1"/>
  <c r="EB253" i="18"/>
  <c r="EA253" i="18" s="1"/>
  <c r="DY254" i="18"/>
  <c r="DX203" i="18"/>
  <c r="DW203" i="18" s="1"/>
  <c r="DV203" i="18" s="1"/>
  <c r="DU203" i="18" s="1"/>
  <c r="DT203" i="18" s="1"/>
  <c r="DS203" i="18" s="1"/>
  <c r="DR203" i="18" s="1"/>
  <c r="DQ203" i="18" s="1"/>
  <c r="DP203" i="18" s="1"/>
  <c r="DO203" i="18" s="1"/>
  <c r="DN203" i="18" s="1"/>
  <c r="DM203" i="18" s="1"/>
  <c r="DL203" i="18" s="1"/>
  <c r="DK203" i="18" s="1"/>
  <c r="DJ203" i="18" s="1"/>
  <c r="DI203" i="18" s="1"/>
  <c r="DH203" i="18" s="1"/>
  <c r="DG203" i="18" s="1"/>
  <c r="DF203" i="18" s="1"/>
  <c r="DE203" i="18" s="1"/>
  <c r="DD203" i="18" s="1"/>
  <c r="DC203" i="18" s="1"/>
  <c r="DB203" i="18" s="1"/>
  <c r="DA203" i="18" s="1"/>
  <c r="CZ203" i="18" s="1"/>
  <c r="CY203" i="18" s="1"/>
  <c r="CX203" i="18" s="1"/>
  <c r="CW203" i="18" s="1"/>
  <c r="CV203" i="18" s="1"/>
  <c r="CU203" i="18" s="1"/>
  <c r="CT203" i="18" s="1"/>
  <c r="CS203" i="18" s="1"/>
  <c r="CR203" i="18" s="1"/>
  <c r="CQ203" i="18" s="1"/>
  <c r="CP203" i="18" s="1"/>
  <c r="CO203" i="18" s="1"/>
  <c r="CN203" i="18" s="1"/>
  <c r="CM203" i="18" s="1"/>
  <c r="CL203" i="18" s="1"/>
  <c r="CK203" i="18" s="1"/>
  <c r="CJ203" i="18" s="1"/>
  <c r="CI203" i="18" s="1"/>
  <c r="CH203" i="18" s="1"/>
  <c r="CG203" i="18" s="1"/>
  <c r="CF203" i="18" s="1"/>
  <c r="CE203" i="18" s="1"/>
  <c r="CD203" i="18" s="1"/>
  <c r="CC203" i="18" s="1"/>
  <c r="CB203" i="18" s="1"/>
  <c r="CA203" i="18" s="1"/>
  <c r="BZ203" i="18" s="1"/>
  <c r="BY203" i="18" s="1"/>
  <c r="BX203" i="18" s="1"/>
  <c r="BW203" i="18" s="1"/>
  <c r="BV203" i="18" s="1"/>
  <c r="BU203" i="18" s="1"/>
  <c r="BT203" i="18" s="1"/>
  <c r="BS203" i="18" s="1"/>
  <c r="BR203" i="18" s="1"/>
  <c r="BQ203" i="18" s="1"/>
  <c r="BP203" i="18" s="1"/>
  <c r="BO203" i="18" s="1"/>
  <c r="BN203" i="18" s="1"/>
  <c r="BM203" i="18" s="1"/>
  <c r="BL203" i="18" s="1"/>
  <c r="BK203" i="18" s="1"/>
  <c r="BJ203" i="18" s="1"/>
  <c r="BI203" i="18" s="1"/>
  <c r="BH203" i="18" s="1"/>
  <c r="BG203" i="18" s="1"/>
  <c r="BF203" i="18" s="1"/>
  <c r="BE203" i="18" s="1"/>
  <c r="BD203" i="18" s="1"/>
  <c r="BC203" i="18" s="1"/>
  <c r="BB203" i="18" s="1"/>
  <c r="BA203" i="18" s="1"/>
  <c r="AZ203" i="18" s="1"/>
  <c r="AY203" i="18" s="1"/>
  <c r="AX203" i="18" s="1"/>
  <c r="AW203" i="18" s="1"/>
  <c r="AV203" i="18" s="1"/>
  <c r="AU203" i="18" s="1"/>
  <c r="AT203" i="18" s="1"/>
  <c r="CI32" i="18"/>
  <c r="CJ33" i="18" s="1"/>
  <c r="CK34" i="18" s="1"/>
  <c r="CL35" i="18" s="1"/>
  <c r="CM36" i="18" s="1"/>
  <c r="CN37" i="18" s="1"/>
  <c r="CO38" i="18" s="1"/>
  <c r="CP39" i="18" s="1"/>
  <c r="CQ40" i="18" s="1"/>
  <c r="CR41" i="18" s="1"/>
  <c r="CS42" i="18" s="1"/>
  <c r="CT43" i="18" s="1"/>
  <c r="CU44" i="18" s="1"/>
  <c r="CV45" i="18" s="1"/>
  <c r="CW46" i="18" s="1"/>
  <c r="CX47" i="18" s="1"/>
  <c r="CY48" i="18" s="1"/>
  <c r="CZ49" i="18" s="1"/>
  <c r="DA50" i="18" s="1"/>
  <c r="DB51" i="18" s="1"/>
  <c r="DC52" i="18" s="1"/>
  <c r="DD53" i="18" s="1"/>
  <c r="DE54" i="18" s="1"/>
  <c r="DF55" i="18" s="1"/>
  <c r="DG56" i="18" s="1"/>
  <c r="DH57" i="18" s="1"/>
  <c r="DI58" i="18" s="1"/>
  <c r="DJ59" i="18" s="1"/>
  <c r="DK60" i="18" s="1"/>
  <c r="DL61" i="18" s="1"/>
  <c r="DM62" i="18" s="1"/>
  <c r="DN63" i="18" s="1"/>
  <c r="DO64" i="18" s="1"/>
  <c r="DP65" i="18" s="1"/>
  <c r="DQ66" i="18" s="1"/>
  <c r="DR67" i="18" s="1"/>
  <c r="DS68" i="18" s="1"/>
  <c r="DT69" i="18" s="1"/>
  <c r="DU70" i="18" s="1"/>
  <c r="DV71" i="18" s="1"/>
  <c r="DW72" i="18" s="1"/>
  <c r="DX73" i="18" s="1"/>
  <c r="CI31" i="18"/>
  <c r="DZ254" i="18" l="1"/>
  <c r="EB254" i="18"/>
  <c r="EA254" i="18"/>
  <c r="DY255" i="18"/>
  <c r="DX202" i="18"/>
  <c r="DW202" i="18" s="1"/>
  <c r="DV202" i="18" s="1"/>
  <c r="DU202" i="18" s="1"/>
  <c r="DT202" i="18" s="1"/>
  <c r="DS202" i="18" s="1"/>
  <c r="DR202" i="18" s="1"/>
  <c r="DQ202" i="18" s="1"/>
  <c r="DP202" i="18" s="1"/>
  <c r="DO202" i="18" s="1"/>
  <c r="DN202" i="18" s="1"/>
  <c r="DM202" i="18" s="1"/>
  <c r="DL202" i="18" s="1"/>
  <c r="DK202" i="18" s="1"/>
  <c r="DJ202" i="18" s="1"/>
  <c r="DI202" i="18" s="1"/>
  <c r="DH202" i="18" s="1"/>
  <c r="DG202" i="18" s="1"/>
  <c r="DF202" i="18" s="1"/>
  <c r="DE202" i="18" s="1"/>
  <c r="DD202" i="18" s="1"/>
  <c r="DC202" i="18" s="1"/>
  <c r="DB202" i="18" s="1"/>
  <c r="DA202" i="18" s="1"/>
  <c r="CZ202" i="18" s="1"/>
  <c r="CY202" i="18" s="1"/>
  <c r="CX202" i="18" s="1"/>
  <c r="CW202" i="18" s="1"/>
  <c r="CV202" i="18" s="1"/>
  <c r="CU202" i="18" s="1"/>
  <c r="CT202" i="18" s="1"/>
  <c r="CS202" i="18" s="1"/>
  <c r="CR202" i="18" s="1"/>
  <c r="CQ202" i="18" s="1"/>
  <c r="CP202" i="18" s="1"/>
  <c r="CO202" i="18" s="1"/>
  <c r="CN202" i="18" s="1"/>
  <c r="CM202" i="18" s="1"/>
  <c r="CL202" i="18" s="1"/>
  <c r="CK202" i="18" s="1"/>
  <c r="CJ202" i="18" s="1"/>
  <c r="CI202" i="18" s="1"/>
  <c r="CH202" i="18" s="1"/>
  <c r="CG202" i="18" s="1"/>
  <c r="CF202" i="18" s="1"/>
  <c r="CE202" i="18" s="1"/>
  <c r="CD202" i="18" s="1"/>
  <c r="CC202" i="18" s="1"/>
  <c r="CB202" i="18" s="1"/>
  <c r="CA202" i="18" s="1"/>
  <c r="BZ202" i="18" s="1"/>
  <c r="BY202" i="18" s="1"/>
  <c r="BX202" i="18" s="1"/>
  <c r="BW202" i="18" s="1"/>
  <c r="BV202" i="18" s="1"/>
  <c r="BU202" i="18" s="1"/>
  <c r="BT202" i="18" s="1"/>
  <c r="BS202" i="18" s="1"/>
  <c r="BR202" i="18" s="1"/>
  <c r="BQ202" i="18" s="1"/>
  <c r="BP202" i="18" s="1"/>
  <c r="BO202" i="18" s="1"/>
  <c r="BN202" i="18" s="1"/>
  <c r="BM202" i="18" s="1"/>
  <c r="BL202" i="18" s="1"/>
  <c r="BK202" i="18" s="1"/>
  <c r="BJ202" i="18" s="1"/>
  <c r="BI202" i="18" s="1"/>
  <c r="BH202" i="18" s="1"/>
  <c r="BG202" i="18" s="1"/>
  <c r="BF202" i="18" s="1"/>
  <c r="BE202" i="18" s="1"/>
  <c r="BD202" i="18" s="1"/>
  <c r="BC202" i="18" s="1"/>
  <c r="BB202" i="18" s="1"/>
  <c r="BA202" i="18" s="1"/>
  <c r="AZ202" i="18" s="1"/>
  <c r="AY202" i="18" s="1"/>
  <c r="AX202" i="18" s="1"/>
  <c r="AW202" i="18" s="1"/>
  <c r="AV202" i="18" s="1"/>
  <c r="AU202" i="18" s="1"/>
  <c r="AT202" i="18" s="1"/>
  <c r="AS202" i="18" s="1"/>
  <c r="CJ31" i="18"/>
  <c r="CJ32" i="18"/>
  <c r="CK33" i="18" s="1"/>
  <c r="CL34" i="18" s="1"/>
  <c r="CM35" i="18" s="1"/>
  <c r="CN36" i="18" s="1"/>
  <c r="CO37" i="18" s="1"/>
  <c r="CP38" i="18" s="1"/>
  <c r="CQ39" i="18" s="1"/>
  <c r="CR40" i="18" s="1"/>
  <c r="CS41" i="18" s="1"/>
  <c r="CT42" i="18" s="1"/>
  <c r="CU43" i="18" s="1"/>
  <c r="CV44" i="18" s="1"/>
  <c r="CW45" i="18" s="1"/>
  <c r="CX46" i="18" s="1"/>
  <c r="CY47" i="18" s="1"/>
  <c r="CZ48" i="18" s="1"/>
  <c r="DA49" i="18" s="1"/>
  <c r="DB50" i="18" s="1"/>
  <c r="DC51" i="18" s="1"/>
  <c r="DD52" i="18" s="1"/>
  <c r="DE53" i="18" s="1"/>
  <c r="DF54" i="18" s="1"/>
  <c r="DG55" i="18" s="1"/>
  <c r="DH56" i="18" s="1"/>
  <c r="DI57" i="18" s="1"/>
  <c r="DJ58" i="18" s="1"/>
  <c r="DK59" i="18" s="1"/>
  <c r="DL60" i="18" s="1"/>
  <c r="DM61" i="18" s="1"/>
  <c r="DN62" i="18" s="1"/>
  <c r="DO63" i="18" s="1"/>
  <c r="DP64" i="18" s="1"/>
  <c r="DQ65" i="18" s="1"/>
  <c r="DR66" i="18" s="1"/>
  <c r="DS67" i="18" s="1"/>
  <c r="DT68" i="18" s="1"/>
  <c r="DU69" i="18" s="1"/>
  <c r="DV70" i="18" s="1"/>
  <c r="DW71" i="18" s="1"/>
  <c r="DX72" i="18" s="1"/>
  <c r="DZ255" i="18" l="1"/>
  <c r="EB255" i="18"/>
  <c r="EA255" i="18" s="1"/>
  <c r="DY256" i="18"/>
  <c r="DX201" i="18"/>
  <c r="DW201" i="18" s="1"/>
  <c r="DV201" i="18" s="1"/>
  <c r="DU201" i="18" s="1"/>
  <c r="DT201" i="18" s="1"/>
  <c r="DS201" i="18" s="1"/>
  <c r="DR201" i="18" s="1"/>
  <c r="DQ201" i="18" s="1"/>
  <c r="DP201" i="18" s="1"/>
  <c r="DO201" i="18" s="1"/>
  <c r="DN201" i="18" s="1"/>
  <c r="DM201" i="18" s="1"/>
  <c r="DL201" i="18" s="1"/>
  <c r="DK201" i="18" s="1"/>
  <c r="DJ201" i="18" s="1"/>
  <c r="DI201" i="18" s="1"/>
  <c r="DH201" i="18" s="1"/>
  <c r="DG201" i="18" s="1"/>
  <c r="DF201" i="18" s="1"/>
  <c r="DE201" i="18" s="1"/>
  <c r="DD201" i="18" s="1"/>
  <c r="DC201" i="18" s="1"/>
  <c r="DB201" i="18" s="1"/>
  <c r="DA201" i="18" s="1"/>
  <c r="CZ201" i="18" s="1"/>
  <c r="CY201" i="18" s="1"/>
  <c r="CX201" i="18" s="1"/>
  <c r="CW201" i="18" s="1"/>
  <c r="CV201" i="18" s="1"/>
  <c r="CU201" i="18" s="1"/>
  <c r="CT201" i="18" s="1"/>
  <c r="CS201" i="18" s="1"/>
  <c r="CR201" i="18" s="1"/>
  <c r="CQ201" i="18" s="1"/>
  <c r="CP201" i="18" s="1"/>
  <c r="CO201" i="18" s="1"/>
  <c r="CN201" i="18" s="1"/>
  <c r="CM201" i="18" s="1"/>
  <c r="CL201" i="18" s="1"/>
  <c r="CK201" i="18" s="1"/>
  <c r="CJ201" i="18" s="1"/>
  <c r="CI201" i="18" s="1"/>
  <c r="CH201" i="18" s="1"/>
  <c r="CG201" i="18" s="1"/>
  <c r="CF201" i="18" s="1"/>
  <c r="CE201" i="18" s="1"/>
  <c r="CD201" i="18" s="1"/>
  <c r="CC201" i="18" s="1"/>
  <c r="CB201" i="18" s="1"/>
  <c r="CA201" i="18" s="1"/>
  <c r="BZ201" i="18" s="1"/>
  <c r="BY201" i="18" s="1"/>
  <c r="BX201" i="18" s="1"/>
  <c r="BW201" i="18" s="1"/>
  <c r="BV201" i="18" s="1"/>
  <c r="BU201" i="18" s="1"/>
  <c r="BT201" i="18" s="1"/>
  <c r="BS201" i="18" s="1"/>
  <c r="BR201" i="18" s="1"/>
  <c r="BQ201" i="18" s="1"/>
  <c r="BP201" i="18" s="1"/>
  <c r="BO201" i="18" s="1"/>
  <c r="BN201" i="18" s="1"/>
  <c r="BM201" i="18" s="1"/>
  <c r="BL201" i="18" s="1"/>
  <c r="BK201" i="18" s="1"/>
  <c r="BJ201" i="18" s="1"/>
  <c r="BI201" i="18" s="1"/>
  <c r="BH201" i="18" s="1"/>
  <c r="BG201" i="18" s="1"/>
  <c r="BF201" i="18" s="1"/>
  <c r="BE201" i="18" s="1"/>
  <c r="BD201" i="18" s="1"/>
  <c r="BC201" i="18" s="1"/>
  <c r="BB201" i="18" s="1"/>
  <c r="BA201" i="18" s="1"/>
  <c r="AZ201" i="18" s="1"/>
  <c r="AY201" i="18" s="1"/>
  <c r="AX201" i="18" s="1"/>
  <c r="AW201" i="18" s="1"/>
  <c r="AV201" i="18" s="1"/>
  <c r="AU201" i="18" s="1"/>
  <c r="AT201" i="18" s="1"/>
  <c r="AS201" i="18" s="1"/>
  <c r="AR201" i="18" s="1"/>
  <c r="CK31" i="18"/>
  <c r="CK32" i="18"/>
  <c r="CL33" i="18" s="1"/>
  <c r="CM34" i="18" s="1"/>
  <c r="CN35" i="18" s="1"/>
  <c r="CO36" i="18" s="1"/>
  <c r="CP37" i="18" s="1"/>
  <c r="CQ38" i="18" s="1"/>
  <c r="CR39" i="18" s="1"/>
  <c r="CS40" i="18" s="1"/>
  <c r="CT41" i="18" s="1"/>
  <c r="CU42" i="18" s="1"/>
  <c r="CV43" i="18" s="1"/>
  <c r="CW44" i="18" s="1"/>
  <c r="CX45" i="18" s="1"/>
  <c r="CY46" i="18" s="1"/>
  <c r="CZ47" i="18" s="1"/>
  <c r="DA48" i="18" s="1"/>
  <c r="DB49" i="18" s="1"/>
  <c r="DC50" i="18" s="1"/>
  <c r="DD51" i="18" s="1"/>
  <c r="DE52" i="18" s="1"/>
  <c r="DF53" i="18" s="1"/>
  <c r="DG54" i="18" s="1"/>
  <c r="DH55" i="18" s="1"/>
  <c r="DI56" i="18" s="1"/>
  <c r="DJ57" i="18" s="1"/>
  <c r="DK58" i="18" s="1"/>
  <c r="DL59" i="18" s="1"/>
  <c r="DM60" i="18" s="1"/>
  <c r="DN61" i="18" s="1"/>
  <c r="DO62" i="18" s="1"/>
  <c r="DP63" i="18" s="1"/>
  <c r="DQ64" i="18" s="1"/>
  <c r="DR65" i="18" s="1"/>
  <c r="DS66" i="18" s="1"/>
  <c r="DT67" i="18" s="1"/>
  <c r="DU68" i="18" s="1"/>
  <c r="DV69" i="18" s="1"/>
  <c r="DW70" i="18" s="1"/>
  <c r="DX71" i="18" s="1"/>
  <c r="DZ256" i="18" l="1"/>
  <c r="EB256" i="18"/>
  <c r="EA256" i="18" s="1"/>
  <c r="DY257" i="18"/>
  <c r="DX200" i="18"/>
  <c r="DW200" i="18" s="1"/>
  <c r="DV200" i="18" s="1"/>
  <c r="DU200" i="18" s="1"/>
  <c r="DT200" i="18" s="1"/>
  <c r="DS200" i="18" s="1"/>
  <c r="DR200" i="18" s="1"/>
  <c r="DQ200" i="18" s="1"/>
  <c r="DP200" i="18" s="1"/>
  <c r="DO200" i="18" s="1"/>
  <c r="DN200" i="18" s="1"/>
  <c r="DM200" i="18" s="1"/>
  <c r="DL200" i="18" s="1"/>
  <c r="DK200" i="18" s="1"/>
  <c r="DJ200" i="18" s="1"/>
  <c r="DI200" i="18" s="1"/>
  <c r="DH200" i="18" s="1"/>
  <c r="DG200" i="18" s="1"/>
  <c r="DF200" i="18" s="1"/>
  <c r="DE200" i="18" s="1"/>
  <c r="DD200" i="18" s="1"/>
  <c r="DC200" i="18" s="1"/>
  <c r="DB200" i="18" s="1"/>
  <c r="DA200" i="18" s="1"/>
  <c r="CZ200" i="18" s="1"/>
  <c r="CY200" i="18" s="1"/>
  <c r="CX200" i="18" s="1"/>
  <c r="CW200" i="18" s="1"/>
  <c r="CV200" i="18" s="1"/>
  <c r="CU200" i="18" s="1"/>
  <c r="CT200" i="18" s="1"/>
  <c r="CS200" i="18" s="1"/>
  <c r="CR200" i="18" s="1"/>
  <c r="CQ200" i="18" s="1"/>
  <c r="CP200" i="18" s="1"/>
  <c r="CO200" i="18" s="1"/>
  <c r="CN200" i="18" s="1"/>
  <c r="CM200" i="18" s="1"/>
  <c r="CL200" i="18" s="1"/>
  <c r="CK200" i="18" s="1"/>
  <c r="CJ200" i="18" s="1"/>
  <c r="CI200" i="18" s="1"/>
  <c r="CH200" i="18" s="1"/>
  <c r="CG200" i="18" s="1"/>
  <c r="CF200" i="18" s="1"/>
  <c r="CE200" i="18" s="1"/>
  <c r="CD200" i="18" s="1"/>
  <c r="CC200" i="18" s="1"/>
  <c r="CB200" i="18" s="1"/>
  <c r="CA200" i="18" s="1"/>
  <c r="BZ200" i="18" s="1"/>
  <c r="BY200" i="18" s="1"/>
  <c r="BX200" i="18" s="1"/>
  <c r="BW200" i="18" s="1"/>
  <c r="BV200" i="18" s="1"/>
  <c r="BU200" i="18" s="1"/>
  <c r="BT200" i="18" s="1"/>
  <c r="BS200" i="18" s="1"/>
  <c r="BR200" i="18" s="1"/>
  <c r="BQ200" i="18" s="1"/>
  <c r="BP200" i="18" s="1"/>
  <c r="BO200" i="18" s="1"/>
  <c r="BN200" i="18" s="1"/>
  <c r="BM200" i="18" s="1"/>
  <c r="BL200" i="18" s="1"/>
  <c r="BK200" i="18" s="1"/>
  <c r="BJ200" i="18" s="1"/>
  <c r="BI200" i="18" s="1"/>
  <c r="BH200" i="18" s="1"/>
  <c r="BG200" i="18" s="1"/>
  <c r="BF200" i="18" s="1"/>
  <c r="BE200" i="18" s="1"/>
  <c r="BD200" i="18" s="1"/>
  <c r="BC200" i="18" s="1"/>
  <c r="BB200" i="18" s="1"/>
  <c r="BA200" i="18" s="1"/>
  <c r="AZ200" i="18" s="1"/>
  <c r="AY200" i="18" s="1"/>
  <c r="AX200" i="18" s="1"/>
  <c r="AW200" i="18" s="1"/>
  <c r="AV200" i="18" s="1"/>
  <c r="AU200" i="18" s="1"/>
  <c r="AT200" i="18" s="1"/>
  <c r="AS200" i="18" s="1"/>
  <c r="AR200" i="18" s="1"/>
  <c r="AQ200" i="18" s="1"/>
  <c r="CL32" i="18"/>
  <c r="CM33" i="18" s="1"/>
  <c r="CN34" i="18" s="1"/>
  <c r="CO35" i="18" s="1"/>
  <c r="CP36" i="18" s="1"/>
  <c r="CQ37" i="18" s="1"/>
  <c r="CR38" i="18" s="1"/>
  <c r="CS39" i="18" s="1"/>
  <c r="CT40" i="18" s="1"/>
  <c r="CU41" i="18" s="1"/>
  <c r="CV42" i="18" s="1"/>
  <c r="CW43" i="18" s="1"/>
  <c r="CX44" i="18" s="1"/>
  <c r="CY45" i="18" s="1"/>
  <c r="CZ46" i="18" s="1"/>
  <c r="DA47" i="18" s="1"/>
  <c r="DB48" i="18" s="1"/>
  <c r="DC49" i="18" s="1"/>
  <c r="DD50" i="18" s="1"/>
  <c r="DE51" i="18" s="1"/>
  <c r="DF52" i="18" s="1"/>
  <c r="DG53" i="18" s="1"/>
  <c r="DH54" i="18" s="1"/>
  <c r="DI55" i="18" s="1"/>
  <c r="DJ56" i="18" s="1"/>
  <c r="DK57" i="18" s="1"/>
  <c r="DL58" i="18" s="1"/>
  <c r="DM59" i="18" s="1"/>
  <c r="DN60" i="18" s="1"/>
  <c r="DO61" i="18" s="1"/>
  <c r="DP62" i="18" s="1"/>
  <c r="DQ63" i="18" s="1"/>
  <c r="DR64" i="18" s="1"/>
  <c r="DS65" i="18" s="1"/>
  <c r="DT66" i="18" s="1"/>
  <c r="DU67" i="18" s="1"/>
  <c r="DV68" i="18" s="1"/>
  <c r="DW69" i="18" s="1"/>
  <c r="DX70" i="18" s="1"/>
  <c r="CL31" i="18"/>
  <c r="DZ257" i="18" l="1"/>
  <c r="EB257" i="18" s="1"/>
  <c r="EA257" i="18" s="1"/>
  <c r="DY258" i="18"/>
  <c r="DX199" i="18"/>
  <c r="DW199" i="18" s="1"/>
  <c r="DV199" i="18" s="1"/>
  <c r="DU199" i="18" s="1"/>
  <c r="DT199" i="18" s="1"/>
  <c r="DS199" i="18" s="1"/>
  <c r="DR199" i="18" s="1"/>
  <c r="DQ199" i="18" s="1"/>
  <c r="DP199" i="18" s="1"/>
  <c r="DO199" i="18" s="1"/>
  <c r="DN199" i="18" s="1"/>
  <c r="DM199" i="18" s="1"/>
  <c r="DL199" i="18" s="1"/>
  <c r="DK199" i="18" s="1"/>
  <c r="DJ199" i="18" s="1"/>
  <c r="DI199" i="18" s="1"/>
  <c r="DH199" i="18" s="1"/>
  <c r="DG199" i="18" s="1"/>
  <c r="DF199" i="18" s="1"/>
  <c r="DE199" i="18" s="1"/>
  <c r="DD199" i="18" s="1"/>
  <c r="DC199" i="18" s="1"/>
  <c r="DB199" i="18" s="1"/>
  <c r="DA199" i="18" s="1"/>
  <c r="CZ199" i="18" s="1"/>
  <c r="CY199" i="18" s="1"/>
  <c r="CX199" i="18" s="1"/>
  <c r="CW199" i="18" s="1"/>
  <c r="CV199" i="18" s="1"/>
  <c r="CU199" i="18" s="1"/>
  <c r="CT199" i="18" s="1"/>
  <c r="CS199" i="18" s="1"/>
  <c r="CR199" i="18" s="1"/>
  <c r="CQ199" i="18" s="1"/>
  <c r="CP199" i="18" s="1"/>
  <c r="CO199" i="18" s="1"/>
  <c r="CN199" i="18" s="1"/>
  <c r="CM199" i="18" s="1"/>
  <c r="CL199" i="18" s="1"/>
  <c r="CK199" i="18" s="1"/>
  <c r="CJ199" i="18" s="1"/>
  <c r="CI199" i="18" s="1"/>
  <c r="CH199" i="18" s="1"/>
  <c r="CG199" i="18" s="1"/>
  <c r="CF199" i="18" s="1"/>
  <c r="CE199" i="18" s="1"/>
  <c r="CD199" i="18" s="1"/>
  <c r="CC199" i="18" s="1"/>
  <c r="CB199" i="18" s="1"/>
  <c r="CA199" i="18" s="1"/>
  <c r="BZ199" i="18" s="1"/>
  <c r="BY199" i="18" s="1"/>
  <c r="BX199" i="18" s="1"/>
  <c r="BW199" i="18" s="1"/>
  <c r="BV199" i="18" s="1"/>
  <c r="BU199" i="18" s="1"/>
  <c r="BT199" i="18" s="1"/>
  <c r="BS199" i="18" s="1"/>
  <c r="BR199" i="18" s="1"/>
  <c r="BQ199" i="18" s="1"/>
  <c r="BP199" i="18" s="1"/>
  <c r="BO199" i="18" s="1"/>
  <c r="BN199" i="18" s="1"/>
  <c r="BM199" i="18" s="1"/>
  <c r="BL199" i="18" s="1"/>
  <c r="BK199" i="18" s="1"/>
  <c r="BJ199" i="18" s="1"/>
  <c r="BI199" i="18" s="1"/>
  <c r="BH199" i="18" s="1"/>
  <c r="BG199" i="18" s="1"/>
  <c r="BF199" i="18" s="1"/>
  <c r="BE199" i="18" s="1"/>
  <c r="BD199" i="18" s="1"/>
  <c r="BC199" i="18" s="1"/>
  <c r="BB199" i="18" s="1"/>
  <c r="BA199" i="18" s="1"/>
  <c r="AZ199" i="18" s="1"/>
  <c r="AY199" i="18" s="1"/>
  <c r="AX199" i="18" s="1"/>
  <c r="AW199" i="18" s="1"/>
  <c r="AV199" i="18" s="1"/>
  <c r="AU199" i="18" s="1"/>
  <c r="AT199" i="18" s="1"/>
  <c r="AS199" i="18" s="1"/>
  <c r="AR199" i="18" s="1"/>
  <c r="AQ199" i="18" s="1"/>
  <c r="AP199" i="18" s="1"/>
  <c r="CM32" i="18"/>
  <c r="CN33" i="18" s="1"/>
  <c r="CO34" i="18" s="1"/>
  <c r="CP35" i="18" s="1"/>
  <c r="CQ36" i="18" s="1"/>
  <c r="CR37" i="18" s="1"/>
  <c r="CS38" i="18" s="1"/>
  <c r="CT39" i="18" s="1"/>
  <c r="CU40" i="18" s="1"/>
  <c r="CV41" i="18" s="1"/>
  <c r="CW42" i="18" s="1"/>
  <c r="CX43" i="18" s="1"/>
  <c r="CY44" i="18" s="1"/>
  <c r="CZ45" i="18" s="1"/>
  <c r="DA46" i="18" s="1"/>
  <c r="DB47" i="18" s="1"/>
  <c r="DC48" i="18" s="1"/>
  <c r="DD49" i="18" s="1"/>
  <c r="DE50" i="18" s="1"/>
  <c r="DF51" i="18" s="1"/>
  <c r="DG52" i="18" s="1"/>
  <c r="DH53" i="18" s="1"/>
  <c r="DI54" i="18" s="1"/>
  <c r="DJ55" i="18" s="1"/>
  <c r="DK56" i="18" s="1"/>
  <c r="DL57" i="18" s="1"/>
  <c r="DM58" i="18" s="1"/>
  <c r="DN59" i="18" s="1"/>
  <c r="DO60" i="18" s="1"/>
  <c r="DP61" i="18" s="1"/>
  <c r="DQ62" i="18" s="1"/>
  <c r="DR63" i="18" s="1"/>
  <c r="DS64" i="18" s="1"/>
  <c r="DT65" i="18" s="1"/>
  <c r="DU66" i="18" s="1"/>
  <c r="DV67" i="18" s="1"/>
  <c r="DW68" i="18" s="1"/>
  <c r="DX69" i="18" s="1"/>
  <c r="CM31" i="18"/>
  <c r="DZ258" i="18" l="1"/>
  <c r="EB258" i="18"/>
  <c r="EA258" i="18"/>
  <c r="DY259" i="18"/>
  <c r="DX198" i="18"/>
  <c r="DW198" i="18" s="1"/>
  <c r="DV198" i="18" s="1"/>
  <c r="DU198" i="18" s="1"/>
  <c r="DT198" i="18" s="1"/>
  <c r="DS198" i="18" s="1"/>
  <c r="DR198" i="18" s="1"/>
  <c r="DQ198" i="18" s="1"/>
  <c r="DP198" i="18" s="1"/>
  <c r="DO198" i="18" s="1"/>
  <c r="DN198" i="18" s="1"/>
  <c r="DM198" i="18" s="1"/>
  <c r="DL198" i="18" s="1"/>
  <c r="DK198" i="18" s="1"/>
  <c r="DJ198" i="18" s="1"/>
  <c r="DI198" i="18" s="1"/>
  <c r="DH198" i="18" s="1"/>
  <c r="DG198" i="18" s="1"/>
  <c r="DF198" i="18" s="1"/>
  <c r="DE198" i="18" s="1"/>
  <c r="DD198" i="18" s="1"/>
  <c r="DC198" i="18" s="1"/>
  <c r="DB198" i="18" s="1"/>
  <c r="DA198" i="18" s="1"/>
  <c r="CZ198" i="18" s="1"/>
  <c r="CY198" i="18" s="1"/>
  <c r="CX198" i="18" s="1"/>
  <c r="CW198" i="18" s="1"/>
  <c r="CV198" i="18" s="1"/>
  <c r="CU198" i="18" s="1"/>
  <c r="CT198" i="18" s="1"/>
  <c r="CS198" i="18" s="1"/>
  <c r="CR198" i="18" s="1"/>
  <c r="CQ198" i="18" s="1"/>
  <c r="CP198" i="18" s="1"/>
  <c r="CO198" i="18" s="1"/>
  <c r="CN198" i="18" s="1"/>
  <c r="CM198" i="18" s="1"/>
  <c r="CL198" i="18" s="1"/>
  <c r="CK198" i="18" s="1"/>
  <c r="CJ198" i="18" s="1"/>
  <c r="CI198" i="18" s="1"/>
  <c r="CH198" i="18" s="1"/>
  <c r="CG198" i="18" s="1"/>
  <c r="CF198" i="18" s="1"/>
  <c r="CE198" i="18" s="1"/>
  <c r="CD198" i="18" s="1"/>
  <c r="CC198" i="18" s="1"/>
  <c r="CB198" i="18" s="1"/>
  <c r="CA198" i="18" s="1"/>
  <c r="BZ198" i="18" s="1"/>
  <c r="BY198" i="18" s="1"/>
  <c r="BX198" i="18" s="1"/>
  <c r="BW198" i="18" s="1"/>
  <c r="BV198" i="18" s="1"/>
  <c r="BU198" i="18" s="1"/>
  <c r="BT198" i="18" s="1"/>
  <c r="BS198" i="18" s="1"/>
  <c r="BR198" i="18" s="1"/>
  <c r="BQ198" i="18" s="1"/>
  <c r="BP198" i="18" s="1"/>
  <c r="BO198" i="18" s="1"/>
  <c r="BN198" i="18" s="1"/>
  <c r="BM198" i="18" s="1"/>
  <c r="BL198" i="18" s="1"/>
  <c r="BK198" i="18" s="1"/>
  <c r="BJ198" i="18" s="1"/>
  <c r="BI198" i="18" s="1"/>
  <c r="BH198" i="18" s="1"/>
  <c r="BG198" i="18" s="1"/>
  <c r="BF198" i="18" s="1"/>
  <c r="BE198" i="18" s="1"/>
  <c r="BD198" i="18" s="1"/>
  <c r="BC198" i="18" s="1"/>
  <c r="BB198" i="18" s="1"/>
  <c r="BA198" i="18" s="1"/>
  <c r="AZ198" i="18" s="1"/>
  <c r="AY198" i="18" s="1"/>
  <c r="AX198" i="18" s="1"/>
  <c r="AW198" i="18" s="1"/>
  <c r="AV198" i="18" s="1"/>
  <c r="AU198" i="18" s="1"/>
  <c r="AT198" i="18" s="1"/>
  <c r="AS198" i="18" s="1"/>
  <c r="AR198" i="18" s="1"/>
  <c r="AQ198" i="18" s="1"/>
  <c r="AP198" i="18" s="1"/>
  <c r="AO198" i="18" s="1"/>
  <c r="CN32" i="18"/>
  <c r="CO33" i="18" s="1"/>
  <c r="CP34" i="18" s="1"/>
  <c r="CQ35" i="18" s="1"/>
  <c r="CR36" i="18" s="1"/>
  <c r="CS37" i="18" s="1"/>
  <c r="CT38" i="18" s="1"/>
  <c r="CU39" i="18" s="1"/>
  <c r="CV40" i="18" s="1"/>
  <c r="CW41" i="18" s="1"/>
  <c r="CX42" i="18" s="1"/>
  <c r="CY43" i="18" s="1"/>
  <c r="CZ44" i="18" s="1"/>
  <c r="DA45" i="18" s="1"/>
  <c r="DB46" i="18" s="1"/>
  <c r="DC47" i="18" s="1"/>
  <c r="DD48" i="18" s="1"/>
  <c r="DE49" i="18" s="1"/>
  <c r="DF50" i="18" s="1"/>
  <c r="DG51" i="18" s="1"/>
  <c r="DH52" i="18" s="1"/>
  <c r="DI53" i="18" s="1"/>
  <c r="DJ54" i="18" s="1"/>
  <c r="DK55" i="18" s="1"/>
  <c r="DL56" i="18" s="1"/>
  <c r="DM57" i="18" s="1"/>
  <c r="DN58" i="18" s="1"/>
  <c r="DO59" i="18" s="1"/>
  <c r="DP60" i="18" s="1"/>
  <c r="DQ61" i="18" s="1"/>
  <c r="DR62" i="18" s="1"/>
  <c r="DS63" i="18" s="1"/>
  <c r="DT64" i="18" s="1"/>
  <c r="DU65" i="18" s="1"/>
  <c r="DV66" i="18" s="1"/>
  <c r="DW67" i="18" s="1"/>
  <c r="DX68" i="18" s="1"/>
  <c r="CN31" i="18"/>
  <c r="DZ259" i="18" l="1"/>
  <c r="EB259" i="18" s="1"/>
  <c r="EA259" i="18" s="1"/>
  <c r="DY260" i="18"/>
  <c r="DX197" i="18"/>
  <c r="DW197" i="18" s="1"/>
  <c r="DV197" i="18" s="1"/>
  <c r="DU197" i="18" s="1"/>
  <c r="DT197" i="18" s="1"/>
  <c r="DS197" i="18" s="1"/>
  <c r="DR197" i="18" s="1"/>
  <c r="DQ197" i="18" s="1"/>
  <c r="DP197" i="18" s="1"/>
  <c r="DO197" i="18" s="1"/>
  <c r="DN197" i="18" s="1"/>
  <c r="DM197" i="18" s="1"/>
  <c r="DL197" i="18" s="1"/>
  <c r="DK197" i="18" s="1"/>
  <c r="DJ197" i="18" s="1"/>
  <c r="DI197" i="18" s="1"/>
  <c r="DH197" i="18" s="1"/>
  <c r="DG197" i="18" s="1"/>
  <c r="DF197" i="18" s="1"/>
  <c r="DE197" i="18" s="1"/>
  <c r="DD197" i="18" s="1"/>
  <c r="DC197" i="18" s="1"/>
  <c r="DB197" i="18" s="1"/>
  <c r="DA197" i="18" s="1"/>
  <c r="CZ197" i="18" s="1"/>
  <c r="CY197" i="18" s="1"/>
  <c r="CX197" i="18" s="1"/>
  <c r="CW197" i="18" s="1"/>
  <c r="CV197" i="18" s="1"/>
  <c r="CU197" i="18" s="1"/>
  <c r="CT197" i="18" s="1"/>
  <c r="CS197" i="18" s="1"/>
  <c r="CR197" i="18" s="1"/>
  <c r="CQ197" i="18" s="1"/>
  <c r="CP197" i="18" s="1"/>
  <c r="CO197" i="18" s="1"/>
  <c r="CN197" i="18" s="1"/>
  <c r="CM197" i="18" s="1"/>
  <c r="CL197" i="18" s="1"/>
  <c r="CK197" i="18" s="1"/>
  <c r="CJ197" i="18" s="1"/>
  <c r="CI197" i="18" s="1"/>
  <c r="CH197" i="18" s="1"/>
  <c r="CG197" i="18" s="1"/>
  <c r="CF197" i="18" s="1"/>
  <c r="CE197" i="18" s="1"/>
  <c r="CD197" i="18" s="1"/>
  <c r="CC197" i="18" s="1"/>
  <c r="CB197" i="18" s="1"/>
  <c r="CA197" i="18" s="1"/>
  <c r="BZ197" i="18" s="1"/>
  <c r="BY197" i="18" s="1"/>
  <c r="BX197" i="18" s="1"/>
  <c r="BW197" i="18" s="1"/>
  <c r="BV197" i="18" s="1"/>
  <c r="BU197" i="18" s="1"/>
  <c r="BT197" i="18" s="1"/>
  <c r="BS197" i="18" s="1"/>
  <c r="BR197" i="18" s="1"/>
  <c r="BQ197" i="18" s="1"/>
  <c r="BP197" i="18" s="1"/>
  <c r="BO197" i="18" s="1"/>
  <c r="BN197" i="18" s="1"/>
  <c r="BM197" i="18" s="1"/>
  <c r="BL197" i="18" s="1"/>
  <c r="BK197" i="18" s="1"/>
  <c r="BJ197" i="18" s="1"/>
  <c r="BI197" i="18" s="1"/>
  <c r="BH197" i="18" s="1"/>
  <c r="BG197" i="18" s="1"/>
  <c r="BF197" i="18" s="1"/>
  <c r="BE197" i="18" s="1"/>
  <c r="BD197" i="18" s="1"/>
  <c r="BC197" i="18" s="1"/>
  <c r="BB197" i="18" s="1"/>
  <c r="BA197" i="18" s="1"/>
  <c r="AZ197" i="18" s="1"/>
  <c r="AY197" i="18" s="1"/>
  <c r="AX197" i="18" s="1"/>
  <c r="AW197" i="18" s="1"/>
  <c r="AV197" i="18" s="1"/>
  <c r="AU197" i="18" s="1"/>
  <c r="AT197" i="18" s="1"/>
  <c r="AS197" i="18" s="1"/>
  <c r="AR197" i="18" s="1"/>
  <c r="AQ197" i="18" s="1"/>
  <c r="AP197" i="18" s="1"/>
  <c r="AO197" i="18" s="1"/>
  <c r="AN197" i="18" s="1"/>
  <c r="CO32" i="18"/>
  <c r="CP33" i="18" s="1"/>
  <c r="CQ34" i="18" s="1"/>
  <c r="CR35" i="18" s="1"/>
  <c r="CS36" i="18" s="1"/>
  <c r="CT37" i="18" s="1"/>
  <c r="CU38" i="18" s="1"/>
  <c r="CV39" i="18" s="1"/>
  <c r="CW40" i="18" s="1"/>
  <c r="CX41" i="18" s="1"/>
  <c r="CY42" i="18" s="1"/>
  <c r="CZ43" i="18" s="1"/>
  <c r="DA44" i="18" s="1"/>
  <c r="DB45" i="18" s="1"/>
  <c r="DC46" i="18" s="1"/>
  <c r="DD47" i="18" s="1"/>
  <c r="DE48" i="18" s="1"/>
  <c r="DF49" i="18" s="1"/>
  <c r="DG50" i="18" s="1"/>
  <c r="DH51" i="18" s="1"/>
  <c r="DI52" i="18" s="1"/>
  <c r="DJ53" i="18" s="1"/>
  <c r="DK54" i="18" s="1"/>
  <c r="DL55" i="18" s="1"/>
  <c r="DM56" i="18" s="1"/>
  <c r="DN57" i="18" s="1"/>
  <c r="DO58" i="18" s="1"/>
  <c r="DP59" i="18" s="1"/>
  <c r="DQ60" i="18" s="1"/>
  <c r="DR61" i="18" s="1"/>
  <c r="DS62" i="18" s="1"/>
  <c r="DT63" i="18" s="1"/>
  <c r="DU64" i="18" s="1"/>
  <c r="DV65" i="18" s="1"/>
  <c r="DW66" i="18" s="1"/>
  <c r="DX67" i="18" s="1"/>
  <c r="CO31" i="18"/>
  <c r="EB260" i="18" l="1"/>
  <c r="EA260" i="18" s="1"/>
  <c r="DZ260" i="18"/>
  <c r="DY261" i="18"/>
  <c r="DX196" i="18"/>
  <c r="DW196" i="18" s="1"/>
  <c r="DV196" i="18" s="1"/>
  <c r="DU196" i="18" s="1"/>
  <c r="DT196" i="18" s="1"/>
  <c r="DS196" i="18" s="1"/>
  <c r="DR196" i="18" s="1"/>
  <c r="DQ196" i="18" s="1"/>
  <c r="DP196" i="18" s="1"/>
  <c r="DO196" i="18" s="1"/>
  <c r="DN196" i="18" s="1"/>
  <c r="DM196" i="18" s="1"/>
  <c r="DL196" i="18" s="1"/>
  <c r="DK196" i="18" s="1"/>
  <c r="DJ196" i="18" s="1"/>
  <c r="DI196" i="18" s="1"/>
  <c r="DH196" i="18" s="1"/>
  <c r="DG196" i="18" s="1"/>
  <c r="DF196" i="18" s="1"/>
  <c r="DE196" i="18" s="1"/>
  <c r="DD196" i="18" s="1"/>
  <c r="DC196" i="18" s="1"/>
  <c r="DB196" i="18" s="1"/>
  <c r="DA196" i="18" s="1"/>
  <c r="CZ196" i="18" s="1"/>
  <c r="CY196" i="18" s="1"/>
  <c r="CX196" i="18" s="1"/>
  <c r="CW196" i="18" s="1"/>
  <c r="CV196" i="18" s="1"/>
  <c r="CU196" i="18" s="1"/>
  <c r="CT196" i="18" s="1"/>
  <c r="CS196" i="18" s="1"/>
  <c r="CR196" i="18" s="1"/>
  <c r="CQ196" i="18" s="1"/>
  <c r="CP196" i="18" s="1"/>
  <c r="CO196" i="18" s="1"/>
  <c r="CN196" i="18" s="1"/>
  <c r="CM196" i="18" s="1"/>
  <c r="CL196" i="18" s="1"/>
  <c r="CK196" i="18" s="1"/>
  <c r="CJ196" i="18" s="1"/>
  <c r="CI196" i="18" s="1"/>
  <c r="CH196" i="18" s="1"/>
  <c r="CG196" i="18" s="1"/>
  <c r="CF196" i="18" s="1"/>
  <c r="CE196" i="18" s="1"/>
  <c r="CD196" i="18" s="1"/>
  <c r="CC196" i="18" s="1"/>
  <c r="CB196" i="18" s="1"/>
  <c r="CA196" i="18" s="1"/>
  <c r="BZ196" i="18" s="1"/>
  <c r="BY196" i="18" s="1"/>
  <c r="BX196" i="18" s="1"/>
  <c r="BW196" i="18" s="1"/>
  <c r="BV196" i="18" s="1"/>
  <c r="BU196" i="18" s="1"/>
  <c r="BT196" i="18" s="1"/>
  <c r="BS196" i="18" s="1"/>
  <c r="BR196" i="18" s="1"/>
  <c r="BQ196" i="18" s="1"/>
  <c r="BP196" i="18" s="1"/>
  <c r="BO196" i="18" s="1"/>
  <c r="BN196" i="18" s="1"/>
  <c r="BM196" i="18" s="1"/>
  <c r="BL196" i="18" s="1"/>
  <c r="BK196" i="18" s="1"/>
  <c r="BJ196" i="18" s="1"/>
  <c r="BI196" i="18" s="1"/>
  <c r="BH196" i="18" s="1"/>
  <c r="BG196" i="18" s="1"/>
  <c r="BF196" i="18" s="1"/>
  <c r="BE196" i="18" s="1"/>
  <c r="BD196" i="18" s="1"/>
  <c r="BC196" i="18" s="1"/>
  <c r="BB196" i="18" s="1"/>
  <c r="BA196" i="18" s="1"/>
  <c r="AZ196" i="18" s="1"/>
  <c r="AY196" i="18" s="1"/>
  <c r="AX196" i="18" s="1"/>
  <c r="AW196" i="18" s="1"/>
  <c r="AV196" i="18" s="1"/>
  <c r="AU196" i="18" s="1"/>
  <c r="AT196" i="18" s="1"/>
  <c r="AS196" i="18" s="1"/>
  <c r="AR196" i="18" s="1"/>
  <c r="AQ196" i="18" s="1"/>
  <c r="AP196" i="18" s="1"/>
  <c r="AO196" i="18" s="1"/>
  <c r="AN196" i="18" s="1"/>
  <c r="AM196" i="18" s="1"/>
  <c r="CP32" i="18"/>
  <c r="CQ33" i="18" s="1"/>
  <c r="CR34" i="18" s="1"/>
  <c r="CS35" i="18" s="1"/>
  <c r="CT36" i="18" s="1"/>
  <c r="CU37" i="18" s="1"/>
  <c r="CV38" i="18" s="1"/>
  <c r="CW39" i="18" s="1"/>
  <c r="CX40" i="18" s="1"/>
  <c r="CY41" i="18" s="1"/>
  <c r="CZ42" i="18" s="1"/>
  <c r="DA43" i="18" s="1"/>
  <c r="DB44" i="18" s="1"/>
  <c r="DC45" i="18" s="1"/>
  <c r="DD46" i="18" s="1"/>
  <c r="DE47" i="18" s="1"/>
  <c r="DF48" i="18" s="1"/>
  <c r="DG49" i="18" s="1"/>
  <c r="DH50" i="18" s="1"/>
  <c r="DI51" i="18" s="1"/>
  <c r="DJ52" i="18" s="1"/>
  <c r="DK53" i="18" s="1"/>
  <c r="DL54" i="18" s="1"/>
  <c r="DM55" i="18" s="1"/>
  <c r="DN56" i="18" s="1"/>
  <c r="DO57" i="18" s="1"/>
  <c r="DP58" i="18" s="1"/>
  <c r="DQ59" i="18" s="1"/>
  <c r="DR60" i="18" s="1"/>
  <c r="DS61" i="18" s="1"/>
  <c r="DT62" i="18" s="1"/>
  <c r="DU63" i="18" s="1"/>
  <c r="DV64" i="18" s="1"/>
  <c r="DW65" i="18" s="1"/>
  <c r="DX66" i="18" s="1"/>
  <c r="CP31" i="18"/>
  <c r="DZ261" i="18" l="1"/>
  <c r="EB261" i="18" s="1"/>
  <c r="EA261" i="18" s="1"/>
  <c r="DY262" i="18"/>
  <c r="DX195" i="18"/>
  <c r="DW195" i="18" s="1"/>
  <c r="DV195" i="18" s="1"/>
  <c r="DU195" i="18" s="1"/>
  <c r="DT195" i="18" s="1"/>
  <c r="DS195" i="18" s="1"/>
  <c r="DR195" i="18" s="1"/>
  <c r="DQ195" i="18" s="1"/>
  <c r="DP195" i="18" s="1"/>
  <c r="DO195" i="18" s="1"/>
  <c r="DN195" i="18" s="1"/>
  <c r="DM195" i="18" s="1"/>
  <c r="DL195" i="18" s="1"/>
  <c r="DK195" i="18" s="1"/>
  <c r="DJ195" i="18" s="1"/>
  <c r="DI195" i="18" s="1"/>
  <c r="DH195" i="18" s="1"/>
  <c r="DG195" i="18" s="1"/>
  <c r="DF195" i="18" s="1"/>
  <c r="DE195" i="18" s="1"/>
  <c r="DD195" i="18" s="1"/>
  <c r="DC195" i="18" s="1"/>
  <c r="DB195" i="18" s="1"/>
  <c r="DA195" i="18" s="1"/>
  <c r="CZ195" i="18" s="1"/>
  <c r="CY195" i="18" s="1"/>
  <c r="CX195" i="18" s="1"/>
  <c r="CW195" i="18" s="1"/>
  <c r="CV195" i="18" s="1"/>
  <c r="CU195" i="18" s="1"/>
  <c r="CT195" i="18" s="1"/>
  <c r="CS195" i="18" s="1"/>
  <c r="CR195" i="18" s="1"/>
  <c r="CQ195" i="18" s="1"/>
  <c r="CP195" i="18" s="1"/>
  <c r="CO195" i="18" s="1"/>
  <c r="CN195" i="18" s="1"/>
  <c r="CM195" i="18" s="1"/>
  <c r="CL195" i="18" s="1"/>
  <c r="CK195" i="18" s="1"/>
  <c r="CJ195" i="18" s="1"/>
  <c r="CI195" i="18" s="1"/>
  <c r="CH195" i="18" s="1"/>
  <c r="CG195" i="18" s="1"/>
  <c r="CF195" i="18" s="1"/>
  <c r="CE195" i="18" s="1"/>
  <c r="CD195" i="18" s="1"/>
  <c r="CC195" i="18" s="1"/>
  <c r="CB195" i="18" s="1"/>
  <c r="CA195" i="18" s="1"/>
  <c r="BZ195" i="18" s="1"/>
  <c r="BY195" i="18" s="1"/>
  <c r="BX195" i="18" s="1"/>
  <c r="BW195" i="18" s="1"/>
  <c r="BV195" i="18" s="1"/>
  <c r="BU195" i="18" s="1"/>
  <c r="BT195" i="18" s="1"/>
  <c r="BS195" i="18" s="1"/>
  <c r="BR195" i="18" s="1"/>
  <c r="BQ195" i="18" s="1"/>
  <c r="BP195" i="18" s="1"/>
  <c r="BO195" i="18" s="1"/>
  <c r="BN195" i="18" s="1"/>
  <c r="BM195" i="18" s="1"/>
  <c r="BL195" i="18" s="1"/>
  <c r="BK195" i="18" s="1"/>
  <c r="BJ195" i="18" s="1"/>
  <c r="BI195" i="18" s="1"/>
  <c r="BH195" i="18" s="1"/>
  <c r="BG195" i="18" s="1"/>
  <c r="BF195" i="18" s="1"/>
  <c r="BE195" i="18" s="1"/>
  <c r="BD195" i="18" s="1"/>
  <c r="BC195" i="18" s="1"/>
  <c r="BB195" i="18" s="1"/>
  <c r="BA195" i="18" s="1"/>
  <c r="AZ195" i="18" s="1"/>
  <c r="AY195" i="18" s="1"/>
  <c r="AX195" i="18" s="1"/>
  <c r="AW195" i="18" s="1"/>
  <c r="AV195" i="18" s="1"/>
  <c r="AU195" i="18" s="1"/>
  <c r="AT195" i="18" s="1"/>
  <c r="AS195" i="18" s="1"/>
  <c r="AR195" i="18" s="1"/>
  <c r="AQ195" i="18" s="1"/>
  <c r="AP195" i="18" s="1"/>
  <c r="AO195" i="18" s="1"/>
  <c r="AN195" i="18" s="1"/>
  <c r="AM195" i="18" s="1"/>
  <c r="AL195" i="18" s="1"/>
  <c r="CQ32" i="18"/>
  <c r="CR33" i="18" s="1"/>
  <c r="CS34" i="18" s="1"/>
  <c r="CT35" i="18" s="1"/>
  <c r="CU36" i="18" s="1"/>
  <c r="CV37" i="18" s="1"/>
  <c r="CW38" i="18" s="1"/>
  <c r="CX39" i="18" s="1"/>
  <c r="CY40" i="18" s="1"/>
  <c r="CZ41" i="18" s="1"/>
  <c r="DA42" i="18" s="1"/>
  <c r="DB43" i="18" s="1"/>
  <c r="DC44" i="18" s="1"/>
  <c r="DD45" i="18" s="1"/>
  <c r="DE46" i="18" s="1"/>
  <c r="DF47" i="18" s="1"/>
  <c r="DG48" i="18" s="1"/>
  <c r="DH49" i="18" s="1"/>
  <c r="DI50" i="18" s="1"/>
  <c r="DJ51" i="18" s="1"/>
  <c r="DK52" i="18" s="1"/>
  <c r="DL53" i="18" s="1"/>
  <c r="DM54" i="18" s="1"/>
  <c r="DN55" i="18" s="1"/>
  <c r="DO56" i="18" s="1"/>
  <c r="DP57" i="18" s="1"/>
  <c r="DQ58" i="18" s="1"/>
  <c r="DR59" i="18" s="1"/>
  <c r="DS60" i="18" s="1"/>
  <c r="DT61" i="18" s="1"/>
  <c r="DU62" i="18" s="1"/>
  <c r="DV63" i="18" s="1"/>
  <c r="DW64" i="18" s="1"/>
  <c r="DX65" i="18" s="1"/>
  <c r="CQ31" i="18"/>
  <c r="DZ262" i="18" l="1"/>
  <c r="EB262" i="18" s="1"/>
  <c r="EA262" i="18" s="1"/>
  <c r="DY263" i="18"/>
  <c r="DX194" i="18"/>
  <c r="DW194" i="18" s="1"/>
  <c r="DV194" i="18" s="1"/>
  <c r="DU194" i="18" s="1"/>
  <c r="DT194" i="18" s="1"/>
  <c r="DS194" i="18" s="1"/>
  <c r="DR194" i="18" s="1"/>
  <c r="DQ194" i="18" s="1"/>
  <c r="DP194" i="18" s="1"/>
  <c r="DO194" i="18" s="1"/>
  <c r="DN194" i="18" s="1"/>
  <c r="DM194" i="18" s="1"/>
  <c r="DL194" i="18" s="1"/>
  <c r="DK194" i="18" s="1"/>
  <c r="DJ194" i="18" s="1"/>
  <c r="DI194" i="18" s="1"/>
  <c r="DH194" i="18" s="1"/>
  <c r="DG194" i="18" s="1"/>
  <c r="DF194" i="18" s="1"/>
  <c r="DE194" i="18" s="1"/>
  <c r="DD194" i="18" s="1"/>
  <c r="DC194" i="18" s="1"/>
  <c r="DB194" i="18" s="1"/>
  <c r="DA194" i="18" s="1"/>
  <c r="CZ194" i="18" s="1"/>
  <c r="CY194" i="18" s="1"/>
  <c r="CX194" i="18" s="1"/>
  <c r="CW194" i="18" s="1"/>
  <c r="CV194" i="18" s="1"/>
  <c r="CU194" i="18" s="1"/>
  <c r="CT194" i="18" s="1"/>
  <c r="CS194" i="18" s="1"/>
  <c r="CR194" i="18" s="1"/>
  <c r="CQ194" i="18" s="1"/>
  <c r="CP194" i="18" s="1"/>
  <c r="CO194" i="18" s="1"/>
  <c r="CN194" i="18" s="1"/>
  <c r="CM194" i="18" s="1"/>
  <c r="CL194" i="18" s="1"/>
  <c r="CK194" i="18" s="1"/>
  <c r="CJ194" i="18" s="1"/>
  <c r="CI194" i="18" s="1"/>
  <c r="CH194" i="18" s="1"/>
  <c r="CG194" i="18" s="1"/>
  <c r="CF194" i="18" s="1"/>
  <c r="CE194" i="18" s="1"/>
  <c r="CD194" i="18" s="1"/>
  <c r="CC194" i="18" s="1"/>
  <c r="CB194" i="18" s="1"/>
  <c r="CA194" i="18" s="1"/>
  <c r="BZ194" i="18" s="1"/>
  <c r="BY194" i="18" s="1"/>
  <c r="BX194" i="18" s="1"/>
  <c r="BW194" i="18" s="1"/>
  <c r="BV194" i="18" s="1"/>
  <c r="BU194" i="18" s="1"/>
  <c r="BT194" i="18" s="1"/>
  <c r="BS194" i="18" s="1"/>
  <c r="BR194" i="18" s="1"/>
  <c r="BQ194" i="18" s="1"/>
  <c r="BP194" i="18" s="1"/>
  <c r="BO194" i="18" s="1"/>
  <c r="BN194" i="18" s="1"/>
  <c r="BM194" i="18" s="1"/>
  <c r="BL194" i="18" s="1"/>
  <c r="BK194" i="18" s="1"/>
  <c r="BJ194" i="18" s="1"/>
  <c r="BI194" i="18" s="1"/>
  <c r="BH194" i="18" s="1"/>
  <c r="BG194" i="18" s="1"/>
  <c r="BF194" i="18" s="1"/>
  <c r="BE194" i="18" s="1"/>
  <c r="BD194" i="18" s="1"/>
  <c r="BC194" i="18" s="1"/>
  <c r="BB194" i="18" s="1"/>
  <c r="BA194" i="18" s="1"/>
  <c r="AZ194" i="18" s="1"/>
  <c r="AY194" i="18" s="1"/>
  <c r="AX194" i="18" s="1"/>
  <c r="AW194" i="18" s="1"/>
  <c r="AV194" i="18" s="1"/>
  <c r="AU194" i="18" s="1"/>
  <c r="AT194" i="18" s="1"/>
  <c r="AS194" i="18" s="1"/>
  <c r="AR194" i="18" s="1"/>
  <c r="AQ194" i="18" s="1"/>
  <c r="AP194" i="18" s="1"/>
  <c r="AO194" i="18" s="1"/>
  <c r="AN194" i="18" s="1"/>
  <c r="AM194" i="18" s="1"/>
  <c r="AL194" i="18" s="1"/>
  <c r="AK194" i="18" s="1"/>
  <c r="CR31" i="18"/>
  <c r="CR32" i="18"/>
  <c r="CS33" i="18" s="1"/>
  <c r="CT34" i="18" s="1"/>
  <c r="CU35" i="18" s="1"/>
  <c r="CV36" i="18" s="1"/>
  <c r="CW37" i="18" s="1"/>
  <c r="CX38" i="18" s="1"/>
  <c r="CY39" i="18" s="1"/>
  <c r="CZ40" i="18" s="1"/>
  <c r="DA41" i="18" s="1"/>
  <c r="DB42" i="18" s="1"/>
  <c r="DC43" i="18" s="1"/>
  <c r="DD44" i="18" s="1"/>
  <c r="DE45" i="18" s="1"/>
  <c r="DF46" i="18" s="1"/>
  <c r="DG47" i="18" s="1"/>
  <c r="DH48" i="18" s="1"/>
  <c r="DI49" i="18" s="1"/>
  <c r="DJ50" i="18" s="1"/>
  <c r="DK51" i="18" s="1"/>
  <c r="DL52" i="18" s="1"/>
  <c r="DM53" i="18" s="1"/>
  <c r="DN54" i="18" s="1"/>
  <c r="DO55" i="18" s="1"/>
  <c r="DP56" i="18" s="1"/>
  <c r="DQ57" i="18" s="1"/>
  <c r="DR58" i="18" s="1"/>
  <c r="DS59" i="18" s="1"/>
  <c r="DT60" i="18" s="1"/>
  <c r="DU61" i="18" s="1"/>
  <c r="DV62" i="18" s="1"/>
  <c r="DW63" i="18" s="1"/>
  <c r="DX64" i="18" s="1"/>
  <c r="DZ263" i="18" l="1"/>
  <c r="EB263" i="18"/>
  <c r="EA263" i="18" s="1"/>
  <c r="DY264" i="18"/>
  <c r="DX193" i="18"/>
  <c r="DW193" i="18" s="1"/>
  <c r="DV193" i="18" s="1"/>
  <c r="DU193" i="18" s="1"/>
  <c r="DT193" i="18" s="1"/>
  <c r="DS193" i="18" s="1"/>
  <c r="DR193" i="18" s="1"/>
  <c r="DQ193" i="18" s="1"/>
  <c r="DP193" i="18" s="1"/>
  <c r="DO193" i="18" s="1"/>
  <c r="DN193" i="18" s="1"/>
  <c r="DM193" i="18" s="1"/>
  <c r="DL193" i="18" s="1"/>
  <c r="DK193" i="18" s="1"/>
  <c r="DJ193" i="18" s="1"/>
  <c r="DI193" i="18" s="1"/>
  <c r="DH193" i="18" s="1"/>
  <c r="DG193" i="18" s="1"/>
  <c r="DF193" i="18" s="1"/>
  <c r="DE193" i="18" s="1"/>
  <c r="DD193" i="18" s="1"/>
  <c r="DC193" i="18" s="1"/>
  <c r="DB193" i="18" s="1"/>
  <c r="DA193" i="18" s="1"/>
  <c r="CZ193" i="18" s="1"/>
  <c r="CY193" i="18" s="1"/>
  <c r="CX193" i="18" s="1"/>
  <c r="CW193" i="18" s="1"/>
  <c r="CV193" i="18" s="1"/>
  <c r="CU193" i="18" s="1"/>
  <c r="CT193" i="18" s="1"/>
  <c r="CS193" i="18" s="1"/>
  <c r="CR193" i="18" s="1"/>
  <c r="CQ193" i="18" s="1"/>
  <c r="CP193" i="18" s="1"/>
  <c r="CO193" i="18" s="1"/>
  <c r="CN193" i="18" s="1"/>
  <c r="CM193" i="18" s="1"/>
  <c r="CL193" i="18" s="1"/>
  <c r="CK193" i="18" s="1"/>
  <c r="CJ193" i="18" s="1"/>
  <c r="CI193" i="18" s="1"/>
  <c r="CH193" i="18" s="1"/>
  <c r="CG193" i="18" s="1"/>
  <c r="CF193" i="18" s="1"/>
  <c r="CE193" i="18" s="1"/>
  <c r="CD193" i="18" s="1"/>
  <c r="CC193" i="18" s="1"/>
  <c r="CB193" i="18" s="1"/>
  <c r="CA193" i="18" s="1"/>
  <c r="BZ193" i="18" s="1"/>
  <c r="BY193" i="18" s="1"/>
  <c r="BX193" i="18" s="1"/>
  <c r="BW193" i="18" s="1"/>
  <c r="BV193" i="18" s="1"/>
  <c r="BU193" i="18" s="1"/>
  <c r="BT193" i="18" s="1"/>
  <c r="BS193" i="18" s="1"/>
  <c r="BR193" i="18" s="1"/>
  <c r="BQ193" i="18" s="1"/>
  <c r="BP193" i="18" s="1"/>
  <c r="BO193" i="18" s="1"/>
  <c r="BN193" i="18" s="1"/>
  <c r="BM193" i="18" s="1"/>
  <c r="BL193" i="18" s="1"/>
  <c r="BK193" i="18" s="1"/>
  <c r="BJ193" i="18" s="1"/>
  <c r="BI193" i="18" s="1"/>
  <c r="BH193" i="18" s="1"/>
  <c r="BG193" i="18" s="1"/>
  <c r="BF193" i="18" s="1"/>
  <c r="BE193" i="18" s="1"/>
  <c r="BD193" i="18" s="1"/>
  <c r="BC193" i="18" s="1"/>
  <c r="BB193" i="18" s="1"/>
  <c r="BA193" i="18" s="1"/>
  <c r="AZ193" i="18" s="1"/>
  <c r="AY193" i="18" s="1"/>
  <c r="AX193" i="18" s="1"/>
  <c r="AW193" i="18" s="1"/>
  <c r="AV193" i="18" s="1"/>
  <c r="AU193" i="18" s="1"/>
  <c r="AT193" i="18" s="1"/>
  <c r="AS193" i="18" s="1"/>
  <c r="AR193" i="18" s="1"/>
  <c r="AQ193" i="18" s="1"/>
  <c r="AP193" i="18" s="1"/>
  <c r="AO193" i="18" s="1"/>
  <c r="AN193" i="18" s="1"/>
  <c r="AM193" i="18" s="1"/>
  <c r="AL193" i="18" s="1"/>
  <c r="AK193" i="18" s="1"/>
  <c r="AJ193" i="18" s="1"/>
  <c r="CS31" i="18"/>
  <c r="CS32" i="18"/>
  <c r="CT33" i="18" s="1"/>
  <c r="CU34" i="18" s="1"/>
  <c r="CV35" i="18" s="1"/>
  <c r="CW36" i="18" s="1"/>
  <c r="CX37" i="18" s="1"/>
  <c r="CY38" i="18" s="1"/>
  <c r="CZ39" i="18" s="1"/>
  <c r="DA40" i="18" s="1"/>
  <c r="DB41" i="18" s="1"/>
  <c r="DC42" i="18" s="1"/>
  <c r="DD43" i="18" s="1"/>
  <c r="DE44" i="18" s="1"/>
  <c r="DF45" i="18" s="1"/>
  <c r="DG46" i="18" s="1"/>
  <c r="DH47" i="18" s="1"/>
  <c r="DI48" i="18" s="1"/>
  <c r="DJ49" i="18" s="1"/>
  <c r="DK50" i="18" s="1"/>
  <c r="DL51" i="18" s="1"/>
  <c r="DM52" i="18" s="1"/>
  <c r="DN53" i="18" s="1"/>
  <c r="DO54" i="18" s="1"/>
  <c r="DP55" i="18" s="1"/>
  <c r="DQ56" i="18" s="1"/>
  <c r="DR57" i="18" s="1"/>
  <c r="DS58" i="18" s="1"/>
  <c r="DT59" i="18" s="1"/>
  <c r="DU60" i="18" s="1"/>
  <c r="DV61" i="18" s="1"/>
  <c r="DW62" i="18" s="1"/>
  <c r="DX63" i="18" s="1"/>
  <c r="DZ264" i="18" l="1"/>
  <c r="EB264" i="18" s="1"/>
  <c r="EA264" i="18" s="1"/>
  <c r="DY265" i="18"/>
  <c r="DX192" i="18"/>
  <c r="DW192" i="18" s="1"/>
  <c r="DV192" i="18" s="1"/>
  <c r="DU192" i="18" s="1"/>
  <c r="DT192" i="18" s="1"/>
  <c r="DS192" i="18" s="1"/>
  <c r="DR192" i="18" s="1"/>
  <c r="DQ192" i="18" s="1"/>
  <c r="DP192" i="18" s="1"/>
  <c r="DO192" i="18" s="1"/>
  <c r="DN192" i="18" s="1"/>
  <c r="DM192" i="18" s="1"/>
  <c r="DL192" i="18" s="1"/>
  <c r="DK192" i="18" s="1"/>
  <c r="DJ192" i="18" s="1"/>
  <c r="DI192" i="18" s="1"/>
  <c r="DH192" i="18" s="1"/>
  <c r="DG192" i="18" s="1"/>
  <c r="DF192" i="18" s="1"/>
  <c r="DE192" i="18" s="1"/>
  <c r="DD192" i="18" s="1"/>
  <c r="DC192" i="18" s="1"/>
  <c r="DB192" i="18" s="1"/>
  <c r="DA192" i="18" s="1"/>
  <c r="CZ192" i="18" s="1"/>
  <c r="CY192" i="18" s="1"/>
  <c r="CX192" i="18" s="1"/>
  <c r="CW192" i="18" s="1"/>
  <c r="CV192" i="18" s="1"/>
  <c r="CU192" i="18" s="1"/>
  <c r="CT192" i="18" s="1"/>
  <c r="CS192" i="18" s="1"/>
  <c r="CR192" i="18" s="1"/>
  <c r="CQ192" i="18" s="1"/>
  <c r="CP192" i="18" s="1"/>
  <c r="CO192" i="18" s="1"/>
  <c r="CN192" i="18" s="1"/>
  <c r="CM192" i="18" s="1"/>
  <c r="CL192" i="18" s="1"/>
  <c r="CK192" i="18" s="1"/>
  <c r="CJ192" i="18" s="1"/>
  <c r="CI192" i="18" s="1"/>
  <c r="CH192" i="18" s="1"/>
  <c r="CG192" i="18" s="1"/>
  <c r="CF192" i="18" s="1"/>
  <c r="CE192" i="18" s="1"/>
  <c r="CD192" i="18" s="1"/>
  <c r="CC192" i="18" s="1"/>
  <c r="CB192" i="18" s="1"/>
  <c r="CA192" i="18" s="1"/>
  <c r="BZ192" i="18" s="1"/>
  <c r="BY192" i="18" s="1"/>
  <c r="BX192" i="18" s="1"/>
  <c r="BW192" i="18" s="1"/>
  <c r="BV192" i="18" s="1"/>
  <c r="BU192" i="18" s="1"/>
  <c r="BT192" i="18" s="1"/>
  <c r="BS192" i="18" s="1"/>
  <c r="BR192" i="18" s="1"/>
  <c r="BQ192" i="18" s="1"/>
  <c r="BP192" i="18" s="1"/>
  <c r="BO192" i="18" s="1"/>
  <c r="BN192" i="18" s="1"/>
  <c r="BM192" i="18" s="1"/>
  <c r="BL192" i="18" s="1"/>
  <c r="BK192" i="18" s="1"/>
  <c r="BJ192" i="18" s="1"/>
  <c r="BI192" i="18" s="1"/>
  <c r="BH192" i="18" s="1"/>
  <c r="BG192" i="18" s="1"/>
  <c r="BF192" i="18" s="1"/>
  <c r="BE192" i="18" s="1"/>
  <c r="BD192" i="18" s="1"/>
  <c r="BC192" i="18" s="1"/>
  <c r="BB192" i="18" s="1"/>
  <c r="BA192" i="18" s="1"/>
  <c r="AZ192" i="18" s="1"/>
  <c r="AY192" i="18" s="1"/>
  <c r="AX192" i="18" s="1"/>
  <c r="AW192" i="18" s="1"/>
  <c r="AV192" i="18" s="1"/>
  <c r="AU192" i="18" s="1"/>
  <c r="AT192" i="18" s="1"/>
  <c r="AS192" i="18" s="1"/>
  <c r="AR192" i="18" s="1"/>
  <c r="AQ192" i="18" s="1"/>
  <c r="AP192" i="18" s="1"/>
  <c r="AO192" i="18" s="1"/>
  <c r="AN192" i="18" s="1"/>
  <c r="AM192" i="18" s="1"/>
  <c r="AL192" i="18" s="1"/>
  <c r="AK192" i="18" s="1"/>
  <c r="AJ192" i="18" s="1"/>
  <c r="AI192" i="18" s="1"/>
  <c r="CT32" i="18"/>
  <c r="CU33" i="18" s="1"/>
  <c r="CV34" i="18" s="1"/>
  <c r="CW35" i="18" s="1"/>
  <c r="CX36" i="18" s="1"/>
  <c r="CY37" i="18" s="1"/>
  <c r="CZ38" i="18" s="1"/>
  <c r="DA39" i="18" s="1"/>
  <c r="DB40" i="18" s="1"/>
  <c r="DC41" i="18" s="1"/>
  <c r="DD42" i="18" s="1"/>
  <c r="DE43" i="18" s="1"/>
  <c r="DF44" i="18" s="1"/>
  <c r="DG45" i="18" s="1"/>
  <c r="DH46" i="18" s="1"/>
  <c r="DI47" i="18" s="1"/>
  <c r="DJ48" i="18" s="1"/>
  <c r="DK49" i="18" s="1"/>
  <c r="DL50" i="18" s="1"/>
  <c r="DM51" i="18" s="1"/>
  <c r="DN52" i="18" s="1"/>
  <c r="DO53" i="18" s="1"/>
  <c r="DP54" i="18" s="1"/>
  <c r="DQ55" i="18" s="1"/>
  <c r="DR56" i="18" s="1"/>
  <c r="DS57" i="18" s="1"/>
  <c r="DT58" i="18" s="1"/>
  <c r="DU59" i="18" s="1"/>
  <c r="DV60" i="18" s="1"/>
  <c r="DW61" i="18" s="1"/>
  <c r="DX62" i="18" s="1"/>
  <c r="CT31" i="18"/>
  <c r="DZ265" i="18" l="1"/>
  <c r="EB265" i="18" s="1"/>
  <c r="EA265" i="18" s="1"/>
  <c r="DY266" i="18"/>
  <c r="DX191" i="18"/>
  <c r="DW191" i="18" s="1"/>
  <c r="DV191" i="18" s="1"/>
  <c r="DU191" i="18" s="1"/>
  <c r="DT191" i="18" s="1"/>
  <c r="DS191" i="18" s="1"/>
  <c r="DR191" i="18" s="1"/>
  <c r="DQ191" i="18" s="1"/>
  <c r="DP191" i="18" s="1"/>
  <c r="DO191" i="18" s="1"/>
  <c r="DN191" i="18" s="1"/>
  <c r="DM191" i="18" s="1"/>
  <c r="DL191" i="18" s="1"/>
  <c r="DK191" i="18" s="1"/>
  <c r="DJ191" i="18" s="1"/>
  <c r="DI191" i="18" s="1"/>
  <c r="DH191" i="18" s="1"/>
  <c r="DG191" i="18" s="1"/>
  <c r="DF191" i="18" s="1"/>
  <c r="DE191" i="18" s="1"/>
  <c r="DD191" i="18" s="1"/>
  <c r="DC191" i="18" s="1"/>
  <c r="DB191" i="18" s="1"/>
  <c r="DA191" i="18" s="1"/>
  <c r="CZ191" i="18" s="1"/>
  <c r="CY191" i="18" s="1"/>
  <c r="CX191" i="18" s="1"/>
  <c r="CW191" i="18" s="1"/>
  <c r="CV191" i="18" s="1"/>
  <c r="CU191" i="18" s="1"/>
  <c r="CT191" i="18" s="1"/>
  <c r="CS191" i="18" s="1"/>
  <c r="CR191" i="18" s="1"/>
  <c r="CQ191" i="18" s="1"/>
  <c r="CP191" i="18" s="1"/>
  <c r="CO191" i="18" s="1"/>
  <c r="CN191" i="18" s="1"/>
  <c r="CM191" i="18" s="1"/>
  <c r="CL191" i="18" s="1"/>
  <c r="CK191" i="18" s="1"/>
  <c r="CJ191" i="18" s="1"/>
  <c r="CI191" i="18" s="1"/>
  <c r="CH191" i="18" s="1"/>
  <c r="CG191" i="18" s="1"/>
  <c r="CF191" i="18" s="1"/>
  <c r="CE191" i="18" s="1"/>
  <c r="CD191" i="18" s="1"/>
  <c r="CC191" i="18" s="1"/>
  <c r="CB191" i="18" s="1"/>
  <c r="CA191" i="18" s="1"/>
  <c r="BZ191" i="18" s="1"/>
  <c r="BY191" i="18" s="1"/>
  <c r="BX191" i="18" s="1"/>
  <c r="BW191" i="18" s="1"/>
  <c r="BV191" i="18" s="1"/>
  <c r="BU191" i="18" s="1"/>
  <c r="BT191" i="18" s="1"/>
  <c r="BS191" i="18" s="1"/>
  <c r="BR191" i="18" s="1"/>
  <c r="BQ191" i="18" s="1"/>
  <c r="BP191" i="18" s="1"/>
  <c r="BO191" i="18" s="1"/>
  <c r="BN191" i="18" s="1"/>
  <c r="BM191" i="18" s="1"/>
  <c r="BL191" i="18" s="1"/>
  <c r="BK191" i="18" s="1"/>
  <c r="BJ191" i="18" s="1"/>
  <c r="BI191" i="18" s="1"/>
  <c r="BH191" i="18" s="1"/>
  <c r="BG191" i="18" s="1"/>
  <c r="BF191" i="18" s="1"/>
  <c r="BE191" i="18" s="1"/>
  <c r="BD191" i="18" s="1"/>
  <c r="BC191" i="18" s="1"/>
  <c r="BB191" i="18" s="1"/>
  <c r="BA191" i="18" s="1"/>
  <c r="AZ191" i="18" s="1"/>
  <c r="AY191" i="18" s="1"/>
  <c r="AX191" i="18" s="1"/>
  <c r="AW191" i="18" s="1"/>
  <c r="AV191" i="18" s="1"/>
  <c r="AU191" i="18" s="1"/>
  <c r="AT191" i="18" s="1"/>
  <c r="AS191" i="18" s="1"/>
  <c r="AR191" i="18" s="1"/>
  <c r="AQ191" i="18" s="1"/>
  <c r="AP191" i="18" s="1"/>
  <c r="AO191" i="18" s="1"/>
  <c r="AN191" i="18" s="1"/>
  <c r="AM191" i="18" s="1"/>
  <c r="AL191" i="18" s="1"/>
  <c r="AK191" i="18" s="1"/>
  <c r="AJ191" i="18" s="1"/>
  <c r="AI191" i="18" s="1"/>
  <c r="AH191" i="18" s="1"/>
  <c r="CU31" i="18"/>
  <c r="CU32" i="18"/>
  <c r="CV33" i="18" s="1"/>
  <c r="CW34" i="18" s="1"/>
  <c r="CX35" i="18" s="1"/>
  <c r="CY36" i="18" s="1"/>
  <c r="CZ37" i="18" s="1"/>
  <c r="DA38" i="18" s="1"/>
  <c r="DB39" i="18" s="1"/>
  <c r="DC40" i="18" s="1"/>
  <c r="DD41" i="18" s="1"/>
  <c r="DE42" i="18" s="1"/>
  <c r="DF43" i="18" s="1"/>
  <c r="DG44" i="18" s="1"/>
  <c r="DH45" i="18" s="1"/>
  <c r="DI46" i="18" s="1"/>
  <c r="DJ47" i="18" s="1"/>
  <c r="DK48" i="18" s="1"/>
  <c r="DL49" i="18" s="1"/>
  <c r="DM50" i="18" s="1"/>
  <c r="DN51" i="18" s="1"/>
  <c r="DO52" i="18" s="1"/>
  <c r="DP53" i="18" s="1"/>
  <c r="DQ54" i="18" s="1"/>
  <c r="DR55" i="18" s="1"/>
  <c r="DS56" i="18" s="1"/>
  <c r="DT57" i="18" s="1"/>
  <c r="DU58" i="18" s="1"/>
  <c r="DV59" i="18" s="1"/>
  <c r="DW60" i="18" s="1"/>
  <c r="DX61" i="18" s="1"/>
  <c r="DZ266" i="18" l="1"/>
  <c r="EB266" i="18" s="1"/>
  <c r="EA266" i="18" s="1"/>
  <c r="DY267" i="18"/>
  <c r="DX190" i="18"/>
  <c r="DW190" i="18" s="1"/>
  <c r="DV190" i="18" s="1"/>
  <c r="DU190" i="18" s="1"/>
  <c r="DT190" i="18" s="1"/>
  <c r="DS190" i="18" s="1"/>
  <c r="DR190" i="18" s="1"/>
  <c r="DQ190" i="18" s="1"/>
  <c r="DP190" i="18" s="1"/>
  <c r="DO190" i="18" s="1"/>
  <c r="DN190" i="18" s="1"/>
  <c r="DM190" i="18" s="1"/>
  <c r="DL190" i="18" s="1"/>
  <c r="DK190" i="18" s="1"/>
  <c r="DJ190" i="18" s="1"/>
  <c r="DI190" i="18" s="1"/>
  <c r="DH190" i="18" s="1"/>
  <c r="DG190" i="18" s="1"/>
  <c r="DF190" i="18" s="1"/>
  <c r="DE190" i="18" s="1"/>
  <c r="DD190" i="18" s="1"/>
  <c r="DC190" i="18" s="1"/>
  <c r="DB190" i="18" s="1"/>
  <c r="DA190" i="18" s="1"/>
  <c r="CZ190" i="18" s="1"/>
  <c r="CY190" i="18" s="1"/>
  <c r="CX190" i="18" s="1"/>
  <c r="CW190" i="18" s="1"/>
  <c r="CV190" i="18" s="1"/>
  <c r="CU190" i="18" s="1"/>
  <c r="CT190" i="18" s="1"/>
  <c r="CS190" i="18" s="1"/>
  <c r="CR190" i="18" s="1"/>
  <c r="CQ190" i="18" s="1"/>
  <c r="CP190" i="18" s="1"/>
  <c r="CO190" i="18" s="1"/>
  <c r="CN190" i="18" s="1"/>
  <c r="CM190" i="18" s="1"/>
  <c r="CL190" i="18" s="1"/>
  <c r="CK190" i="18" s="1"/>
  <c r="CJ190" i="18" s="1"/>
  <c r="CI190" i="18" s="1"/>
  <c r="CH190" i="18" s="1"/>
  <c r="CG190" i="18" s="1"/>
  <c r="CF190" i="18" s="1"/>
  <c r="CE190" i="18" s="1"/>
  <c r="CD190" i="18" s="1"/>
  <c r="CC190" i="18" s="1"/>
  <c r="CB190" i="18" s="1"/>
  <c r="CA190" i="18" s="1"/>
  <c r="BZ190" i="18" s="1"/>
  <c r="BY190" i="18" s="1"/>
  <c r="BX190" i="18" s="1"/>
  <c r="BW190" i="18" s="1"/>
  <c r="BV190" i="18" s="1"/>
  <c r="BU190" i="18" s="1"/>
  <c r="BT190" i="18" s="1"/>
  <c r="BS190" i="18" s="1"/>
  <c r="BR190" i="18" s="1"/>
  <c r="BQ190" i="18" s="1"/>
  <c r="BP190" i="18" s="1"/>
  <c r="BO190" i="18" s="1"/>
  <c r="BN190" i="18" s="1"/>
  <c r="BM190" i="18" s="1"/>
  <c r="BL190" i="18" s="1"/>
  <c r="BK190" i="18" s="1"/>
  <c r="BJ190" i="18" s="1"/>
  <c r="BI190" i="18" s="1"/>
  <c r="BH190" i="18" s="1"/>
  <c r="BG190" i="18" s="1"/>
  <c r="BF190" i="18" s="1"/>
  <c r="BE190" i="18" s="1"/>
  <c r="BD190" i="18" s="1"/>
  <c r="BC190" i="18" s="1"/>
  <c r="BB190" i="18" s="1"/>
  <c r="BA190" i="18" s="1"/>
  <c r="AZ190" i="18" s="1"/>
  <c r="AY190" i="18" s="1"/>
  <c r="AX190" i="18" s="1"/>
  <c r="AW190" i="18" s="1"/>
  <c r="AV190" i="18" s="1"/>
  <c r="AU190" i="18" s="1"/>
  <c r="AT190" i="18" s="1"/>
  <c r="AS190" i="18" s="1"/>
  <c r="AR190" i="18" s="1"/>
  <c r="AQ190" i="18" s="1"/>
  <c r="AP190" i="18" s="1"/>
  <c r="AO190" i="18" s="1"/>
  <c r="AN190" i="18" s="1"/>
  <c r="AM190" i="18" s="1"/>
  <c r="AL190" i="18" s="1"/>
  <c r="AK190" i="18" s="1"/>
  <c r="AJ190" i="18" s="1"/>
  <c r="AI190" i="18" s="1"/>
  <c r="AH190" i="18" s="1"/>
  <c r="AG190" i="18" s="1"/>
  <c r="CV32" i="18"/>
  <c r="CW33" i="18" s="1"/>
  <c r="CX34" i="18" s="1"/>
  <c r="CY35" i="18" s="1"/>
  <c r="CZ36" i="18" s="1"/>
  <c r="DA37" i="18" s="1"/>
  <c r="DB38" i="18" s="1"/>
  <c r="DC39" i="18" s="1"/>
  <c r="DD40" i="18" s="1"/>
  <c r="DE41" i="18" s="1"/>
  <c r="DF42" i="18" s="1"/>
  <c r="DG43" i="18" s="1"/>
  <c r="DH44" i="18" s="1"/>
  <c r="DI45" i="18" s="1"/>
  <c r="DJ46" i="18" s="1"/>
  <c r="DK47" i="18" s="1"/>
  <c r="DL48" i="18" s="1"/>
  <c r="DM49" i="18" s="1"/>
  <c r="DN50" i="18" s="1"/>
  <c r="DO51" i="18" s="1"/>
  <c r="DP52" i="18" s="1"/>
  <c r="DQ53" i="18" s="1"/>
  <c r="DR54" i="18" s="1"/>
  <c r="DS55" i="18" s="1"/>
  <c r="DT56" i="18" s="1"/>
  <c r="DU57" i="18" s="1"/>
  <c r="DV58" i="18" s="1"/>
  <c r="DW59" i="18" s="1"/>
  <c r="DX60" i="18" s="1"/>
  <c r="CV31" i="18"/>
  <c r="DZ267" i="18" l="1"/>
  <c r="EB267" i="18" s="1"/>
  <c r="EA267" i="18" s="1"/>
  <c r="DY268" i="18"/>
  <c r="DX189" i="18"/>
  <c r="DW189" i="18" s="1"/>
  <c r="DV189" i="18" s="1"/>
  <c r="DU189" i="18" s="1"/>
  <c r="DT189" i="18" s="1"/>
  <c r="DS189" i="18" s="1"/>
  <c r="DR189" i="18" s="1"/>
  <c r="DQ189" i="18" s="1"/>
  <c r="DP189" i="18" s="1"/>
  <c r="DO189" i="18" s="1"/>
  <c r="DN189" i="18" s="1"/>
  <c r="DM189" i="18" s="1"/>
  <c r="DL189" i="18" s="1"/>
  <c r="DK189" i="18" s="1"/>
  <c r="DJ189" i="18" s="1"/>
  <c r="DI189" i="18" s="1"/>
  <c r="DH189" i="18" s="1"/>
  <c r="DG189" i="18" s="1"/>
  <c r="DF189" i="18" s="1"/>
  <c r="DE189" i="18" s="1"/>
  <c r="DD189" i="18" s="1"/>
  <c r="DC189" i="18" s="1"/>
  <c r="DB189" i="18" s="1"/>
  <c r="DA189" i="18" s="1"/>
  <c r="CZ189" i="18" s="1"/>
  <c r="CY189" i="18" s="1"/>
  <c r="CX189" i="18" s="1"/>
  <c r="CW189" i="18" s="1"/>
  <c r="CV189" i="18" s="1"/>
  <c r="CU189" i="18" s="1"/>
  <c r="CT189" i="18" s="1"/>
  <c r="CS189" i="18" s="1"/>
  <c r="CR189" i="18" s="1"/>
  <c r="CQ189" i="18" s="1"/>
  <c r="CP189" i="18" s="1"/>
  <c r="CO189" i="18" s="1"/>
  <c r="CN189" i="18" s="1"/>
  <c r="CM189" i="18" s="1"/>
  <c r="CL189" i="18" s="1"/>
  <c r="CK189" i="18" s="1"/>
  <c r="CJ189" i="18" s="1"/>
  <c r="CI189" i="18" s="1"/>
  <c r="CH189" i="18" s="1"/>
  <c r="CG189" i="18" s="1"/>
  <c r="CF189" i="18" s="1"/>
  <c r="CE189" i="18" s="1"/>
  <c r="CD189" i="18" s="1"/>
  <c r="CC189" i="18" s="1"/>
  <c r="CB189" i="18" s="1"/>
  <c r="CA189" i="18" s="1"/>
  <c r="BZ189" i="18" s="1"/>
  <c r="BY189" i="18" s="1"/>
  <c r="BX189" i="18" s="1"/>
  <c r="BW189" i="18" s="1"/>
  <c r="BV189" i="18" s="1"/>
  <c r="BU189" i="18" s="1"/>
  <c r="BT189" i="18" s="1"/>
  <c r="BS189" i="18" s="1"/>
  <c r="BR189" i="18" s="1"/>
  <c r="BQ189" i="18" s="1"/>
  <c r="BP189" i="18" s="1"/>
  <c r="BO189" i="18" s="1"/>
  <c r="BN189" i="18" s="1"/>
  <c r="BM189" i="18" s="1"/>
  <c r="BL189" i="18" s="1"/>
  <c r="BK189" i="18" s="1"/>
  <c r="BJ189" i="18" s="1"/>
  <c r="BI189" i="18" s="1"/>
  <c r="BH189" i="18" s="1"/>
  <c r="BG189" i="18" s="1"/>
  <c r="BF189" i="18" s="1"/>
  <c r="BE189" i="18" s="1"/>
  <c r="BD189" i="18" s="1"/>
  <c r="BC189" i="18" s="1"/>
  <c r="BB189" i="18" s="1"/>
  <c r="BA189" i="18" s="1"/>
  <c r="AZ189" i="18" s="1"/>
  <c r="AY189" i="18" s="1"/>
  <c r="AX189" i="18" s="1"/>
  <c r="AW189" i="18" s="1"/>
  <c r="AV189" i="18" s="1"/>
  <c r="AU189" i="18" s="1"/>
  <c r="AT189" i="18" s="1"/>
  <c r="AS189" i="18" s="1"/>
  <c r="AR189" i="18" s="1"/>
  <c r="AQ189" i="18" s="1"/>
  <c r="AP189" i="18" s="1"/>
  <c r="AO189" i="18" s="1"/>
  <c r="AN189" i="18" s="1"/>
  <c r="AM189" i="18" s="1"/>
  <c r="AL189" i="18" s="1"/>
  <c r="AK189" i="18" s="1"/>
  <c r="AJ189" i="18" s="1"/>
  <c r="AI189" i="18" s="1"/>
  <c r="AH189" i="18" s="1"/>
  <c r="AG189" i="18" s="1"/>
  <c r="AF189" i="18" s="1"/>
  <c r="CW32" i="18"/>
  <c r="CX33" i="18" s="1"/>
  <c r="CY34" i="18" s="1"/>
  <c r="CZ35" i="18" s="1"/>
  <c r="DA36" i="18" s="1"/>
  <c r="DB37" i="18" s="1"/>
  <c r="DC38" i="18" s="1"/>
  <c r="DD39" i="18" s="1"/>
  <c r="DE40" i="18" s="1"/>
  <c r="DF41" i="18" s="1"/>
  <c r="DG42" i="18" s="1"/>
  <c r="DH43" i="18" s="1"/>
  <c r="DI44" i="18" s="1"/>
  <c r="DJ45" i="18" s="1"/>
  <c r="DK46" i="18" s="1"/>
  <c r="DL47" i="18" s="1"/>
  <c r="DM48" i="18" s="1"/>
  <c r="DN49" i="18" s="1"/>
  <c r="DO50" i="18" s="1"/>
  <c r="DP51" i="18" s="1"/>
  <c r="DQ52" i="18" s="1"/>
  <c r="DR53" i="18" s="1"/>
  <c r="DS54" i="18" s="1"/>
  <c r="DT55" i="18" s="1"/>
  <c r="DU56" i="18" s="1"/>
  <c r="DV57" i="18" s="1"/>
  <c r="DW58" i="18" s="1"/>
  <c r="DX59" i="18" s="1"/>
  <c r="CW31" i="18"/>
  <c r="DZ268" i="18" l="1"/>
  <c r="EB268" i="18"/>
  <c r="EA268" i="18" s="1"/>
  <c r="DY269" i="18"/>
  <c r="DX188" i="18"/>
  <c r="DW188" i="18" s="1"/>
  <c r="DV188" i="18" s="1"/>
  <c r="DU188" i="18" s="1"/>
  <c r="DT188" i="18" s="1"/>
  <c r="DS188" i="18" s="1"/>
  <c r="DR188" i="18" s="1"/>
  <c r="DQ188" i="18" s="1"/>
  <c r="DP188" i="18" s="1"/>
  <c r="DO188" i="18" s="1"/>
  <c r="DN188" i="18" s="1"/>
  <c r="DM188" i="18" s="1"/>
  <c r="DL188" i="18" s="1"/>
  <c r="DK188" i="18" s="1"/>
  <c r="DJ188" i="18" s="1"/>
  <c r="DI188" i="18" s="1"/>
  <c r="DH188" i="18" s="1"/>
  <c r="DG188" i="18" s="1"/>
  <c r="DF188" i="18" s="1"/>
  <c r="DE188" i="18" s="1"/>
  <c r="DD188" i="18" s="1"/>
  <c r="DC188" i="18" s="1"/>
  <c r="DB188" i="18" s="1"/>
  <c r="DA188" i="18" s="1"/>
  <c r="CZ188" i="18" s="1"/>
  <c r="CY188" i="18" s="1"/>
  <c r="CX188" i="18" s="1"/>
  <c r="CW188" i="18" s="1"/>
  <c r="CV188" i="18" s="1"/>
  <c r="CU188" i="18" s="1"/>
  <c r="CT188" i="18" s="1"/>
  <c r="CS188" i="18" s="1"/>
  <c r="CR188" i="18" s="1"/>
  <c r="CQ188" i="18" s="1"/>
  <c r="CP188" i="18" s="1"/>
  <c r="CO188" i="18" s="1"/>
  <c r="CN188" i="18" s="1"/>
  <c r="CM188" i="18" s="1"/>
  <c r="CL188" i="18" s="1"/>
  <c r="CK188" i="18" s="1"/>
  <c r="CJ188" i="18" s="1"/>
  <c r="CI188" i="18" s="1"/>
  <c r="CH188" i="18" s="1"/>
  <c r="CG188" i="18" s="1"/>
  <c r="CF188" i="18" s="1"/>
  <c r="CE188" i="18" s="1"/>
  <c r="CD188" i="18" s="1"/>
  <c r="CC188" i="18" s="1"/>
  <c r="CB188" i="18" s="1"/>
  <c r="CA188" i="18" s="1"/>
  <c r="BZ188" i="18" s="1"/>
  <c r="BY188" i="18" s="1"/>
  <c r="BX188" i="18" s="1"/>
  <c r="BW188" i="18" s="1"/>
  <c r="BV188" i="18" s="1"/>
  <c r="BU188" i="18" s="1"/>
  <c r="BT188" i="18" s="1"/>
  <c r="BS188" i="18" s="1"/>
  <c r="BR188" i="18" s="1"/>
  <c r="BQ188" i="18" s="1"/>
  <c r="BP188" i="18" s="1"/>
  <c r="BO188" i="18" s="1"/>
  <c r="BN188" i="18" s="1"/>
  <c r="BM188" i="18" s="1"/>
  <c r="BL188" i="18" s="1"/>
  <c r="BK188" i="18" s="1"/>
  <c r="BJ188" i="18" s="1"/>
  <c r="BI188" i="18" s="1"/>
  <c r="BH188" i="18" s="1"/>
  <c r="BG188" i="18" s="1"/>
  <c r="BF188" i="18" s="1"/>
  <c r="BE188" i="18" s="1"/>
  <c r="BD188" i="18" s="1"/>
  <c r="BC188" i="18" s="1"/>
  <c r="BB188" i="18" s="1"/>
  <c r="BA188" i="18" s="1"/>
  <c r="AZ188" i="18" s="1"/>
  <c r="AY188" i="18" s="1"/>
  <c r="AX188" i="18" s="1"/>
  <c r="AW188" i="18" s="1"/>
  <c r="AV188" i="18" s="1"/>
  <c r="AU188" i="18" s="1"/>
  <c r="AT188" i="18" s="1"/>
  <c r="AS188" i="18" s="1"/>
  <c r="AR188" i="18" s="1"/>
  <c r="AQ188" i="18" s="1"/>
  <c r="AP188" i="18" s="1"/>
  <c r="AO188" i="18" s="1"/>
  <c r="AN188" i="18" s="1"/>
  <c r="AM188" i="18" s="1"/>
  <c r="AL188" i="18" s="1"/>
  <c r="AK188" i="18" s="1"/>
  <c r="AJ188" i="18" s="1"/>
  <c r="AI188" i="18" s="1"/>
  <c r="AH188" i="18" s="1"/>
  <c r="AG188" i="18" s="1"/>
  <c r="AF188" i="18" s="1"/>
  <c r="AE188" i="18" s="1"/>
  <c r="CX32" i="18"/>
  <c r="CY33" i="18" s="1"/>
  <c r="CZ34" i="18" s="1"/>
  <c r="DA35" i="18" s="1"/>
  <c r="DB36" i="18" s="1"/>
  <c r="DC37" i="18" s="1"/>
  <c r="DD38" i="18" s="1"/>
  <c r="DE39" i="18" s="1"/>
  <c r="DF40" i="18" s="1"/>
  <c r="DG41" i="18" s="1"/>
  <c r="DH42" i="18" s="1"/>
  <c r="DI43" i="18" s="1"/>
  <c r="DJ44" i="18" s="1"/>
  <c r="DK45" i="18" s="1"/>
  <c r="DL46" i="18" s="1"/>
  <c r="DM47" i="18" s="1"/>
  <c r="DN48" i="18" s="1"/>
  <c r="DO49" i="18" s="1"/>
  <c r="DP50" i="18" s="1"/>
  <c r="DQ51" i="18" s="1"/>
  <c r="DR52" i="18" s="1"/>
  <c r="DS53" i="18" s="1"/>
  <c r="DT54" i="18" s="1"/>
  <c r="DU55" i="18" s="1"/>
  <c r="DV56" i="18" s="1"/>
  <c r="DW57" i="18" s="1"/>
  <c r="DX58" i="18" s="1"/>
  <c r="CX31" i="18"/>
  <c r="DZ269" i="18" l="1"/>
  <c r="EB269" i="18"/>
  <c r="EA269" i="18" s="1"/>
  <c r="DY270" i="18"/>
  <c r="DX187" i="18"/>
  <c r="DW187" i="18" s="1"/>
  <c r="DV187" i="18" s="1"/>
  <c r="DU187" i="18" s="1"/>
  <c r="DT187" i="18" s="1"/>
  <c r="DS187" i="18" s="1"/>
  <c r="DR187" i="18" s="1"/>
  <c r="DQ187" i="18" s="1"/>
  <c r="DP187" i="18" s="1"/>
  <c r="DO187" i="18" s="1"/>
  <c r="DN187" i="18" s="1"/>
  <c r="DM187" i="18" s="1"/>
  <c r="DL187" i="18" s="1"/>
  <c r="DK187" i="18" s="1"/>
  <c r="DJ187" i="18" s="1"/>
  <c r="DI187" i="18" s="1"/>
  <c r="DH187" i="18" s="1"/>
  <c r="DG187" i="18" s="1"/>
  <c r="DF187" i="18" s="1"/>
  <c r="DE187" i="18" s="1"/>
  <c r="DD187" i="18" s="1"/>
  <c r="DC187" i="18" s="1"/>
  <c r="DB187" i="18" s="1"/>
  <c r="DA187" i="18" s="1"/>
  <c r="CZ187" i="18" s="1"/>
  <c r="CY187" i="18" s="1"/>
  <c r="CX187" i="18" s="1"/>
  <c r="CW187" i="18" s="1"/>
  <c r="CV187" i="18" s="1"/>
  <c r="CU187" i="18" s="1"/>
  <c r="CT187" i="18" s="1"/>
  <c r="CS187" i="18" s="1"/>
  <c r="CR187" i="18" s="1"/>
  <c r="CQ187" i="18" s="1"/>
  <c r="CP187" i="18" s="1"/>
  <c r="CO187" i="18" s="1"/>
  <c r="CN187" i="18" s="1"/>
  <c r="CM187" i="18" s="1"/>
  <c r="CL187" i="18" s="1"/>
  <c r="CK187" i="18" s="1"/>
  <c r="CJ187" i="18" s="1"/>
  <c r="CI187" i="18" s="1"/>
  <c r="CH187" i="18" s="1"/>
  <c r="CG187" i="18" s="1"/>
  <c r="CF187" i="18" s="1"/>
  <c r="CE187" i="18" s="1"/>
  <c r="CD187" i="18" s="1"/>
  <c r="CC187" i="18" s="1"/>
  <c r="CB187" i="18" s="1"/>
  <c r="CA187" i="18" s="1"/>
  <c r="BZ187" i="18" s="1"/>
  <c r="BY187" i="18" s="1"/>
  <c r="BX187" i="18" s="1"/>
  <c r="BW187" i="18" s="1"/>
  <c r="BV187" i="18" s="1"/>
  <c r="BU187" i="18" s="1"/>
  <c r="BT187" i="18" s="1"/>
  <c r="BS187" i="18" s="1"/>
  <c r="BR187" i="18" s="1"/>
  <c r="BQ187" i="18" s="1"/>
  <c r="BP187" i="18" s="1"/>
  <c r="BO187" i="18" s="1"/>
  <c r="BN187" i="18" s="1"/>
  <c r="BM187" i="18" s="1"/>
  <c r="BL187" i="18" s="1"/>
  <c r="BK187" i="18" s="1"/>
  <c r="BJ187" i="18" s="1"/>
  <c r="BI187" i="18" s="1"/>
  <c r="BH187" i="18" s="1"/>
  <c r="BG187" i="18" s="1"/>
  <c r="BF187" i="18" s="1"/>
  <c r="BE187" i="18" s="1"/>
  <c r="BD187" i="18" s="1"/>
  <c r="BC187" i="18" s="1"/>
  <c r="BB187" i="18" s="1"/>
  <c r="BA187" i="18" s="1"/>
  <c r="AZ187" i="18" s="1"/>
  <c r="AY187" i="18" s="1"/>
  <c r="AX187" i="18" s="1"/>
  <c r="AW187" i="18" s="1"/>
  <c r="AV187" i="18" s="1"/>
  <c r="AU187" i="18" s="1"/>
  <c r="AT187" i="18" s="1"/>
  <c r="AS187" i="18" s="1"/>
  <c r="AR187" i="18" s="1"/>
  <c r="AQ187" i="18" s="1"/>
  <c r="AP187" i="18" s="1"/>
  <c r="AO187" i="18" s="1"/>
  <c r="AN187" i="18" s="1"/>
  <c r="AM187" i="18" s="1"/>
  <c r="AL187" i="18" s="1"/>
  <c r="AK187" i="18" s="1"/>
  <c r="AJ187" i="18" s="1"/>
  <c r="AI187" i="18" s="1"/>
  <c r="AH187" i="18" s="1"/>
  <c r="AG187" i="18" s="1"/>
  <c r="AF187" i="18" s="1"/>
  <c r="AE187" i="18" s="1"/>
  <c r="AD187" i="18" s="1"/>
  <c r="CY32" i="18"/>
  <c r="CZ33" i="18" s="1"/>
  <c r="DA34" i="18" s="1"/>
  <c r="DB35" i="18" s="1"/>
  <c r="DC36" i="18" s="1"/>
  <c r="DD37" i="18" s="1"/>
  <c r="DE38" i="18" s="1"/>
  <c r="DF39" i="18" s="1"/>
  <c r="DG40" i="18" s="1"/>
  <c r="DH41" i="18" s="1"/>
  <c r="DI42" i="18" s="1"/>
  <c r="DJ43" i="18" s="1"/>
  <c r="DK44" i="18" s="1"/>
  <c r="DL45" i="18" s="1"/>
  <c r="DM46" i="18" s="1"/>
  <c r="DN47" i="18" s="1"/>
  <c r="DO48" i="18" s="1"/>
  <c r="DP49" i="18" s="1"/>
  <c r="DQ50" i="18" s="1"/>
  <c r="DR51" i="18" s="1"/>
  <c r="DS52" i="18" s="1"/>
  <c r="DT53" i="18" s="1"/>
  <c r="DU54" i="18" s="1"/>
  <c r="DV55" i="18" s="1"/>
  <c r="DW56" i="18" s="1"/>
  <c r="DX57" i="18" s="1"/>
  <c r="CY31" i="18"/>
  <c r="DZ270" i="18" l="1"/>
  <c r="EB270" i="18"/>
  <c r="EA270" i="18" s="1"/>
  <c r="DY271" i="18"/>
  <c r="DX186" i="18"/>
  <c r="DW186" i="18" s="1"/>
  <c r="DV186" i="18" s="1"/>
  <c r="DU186" i="18" s="1"/>
  <c r="DT186" i="18" s="1"/>
  <c r="DS186" i="18" s="1"/>
  <c r="DR186" i="18" s="1"/>
  <c r="DQ186" i="18" s="1"/>
  <c r="DP186" i="18" s="1"/>
  <c r="DO186" i="18" s="1"/>
  <c r="DN186" i="18" s="1"/>
  <c r="DM186" i="18" s="1"/>
  <c r="DL186" i="18" s="1"/>
  <c r="DK186" i="18" s="1"/>
  <c r="DJ186" i="18" s="1"/>
  <c r="DI186" i="18" s="1"/>
  <c r="DH186" i="18" s="1"/>
  <c r="DG186" i="18" s="1"/>
  <c r="DF186" i="18" s="1"/>
  <c r="DE186" i="18" s="1"/>
  <c r="DD186" i="18" s="1"/>
  <c r="DC186" i="18" s="1"/>
  <c r="DB186" i="18" s="1"/>
  <c r="DA186" i="18" s="1"/>
  <c r="CZ186" i="18" s="1"/>
  <c r="CY186" i="18" s="1"/>
  <c r="CX186" i="18" s="1"/>
  <c r="CW186" i="18" s="1"/>
  <c r="CV186" i="18" s="1"/>
  <c r="CU186" i="18" s="1"/>
  <c r="CT186" i="18" s="1"/>
  <c r="CS186" i="18" s="1"/>
  <c r="CR186" i="18" s="1"/>
  <c r="CQ186" i="18" s="1"/>
  <c r="CP186" i="18" s="1"/>
  <c r="CO186" i="18" s="1"/>
  <c r="CN186" i="18" s="1"/>
  <c r="CM186" i="18" s="1"/>
  <c r="CL186" i="18" s="1"/>
  <c r="CK186" i="18" s="1"/>
  <c r="CJ186" i="18" s="1"/>
  <c r="CI186" i="18" s="1"/>
  <c r="CH186" i="18" s="1"/>
  <c r="CG186" i="18" s="1"/>
  <c r="CF186" i="18" s="1"/>
  <c r="CE186" i="18" s="1"/>
  <c r="CD186" i="18" s="1"/>
  <c r="CC186" i="18" s="1"/>
  <c r="CB186" i="18" s="1"/>
  <c r="CA186" i="18" s="1"/>
  <c r="BZ186" i="18" s="1"/>
  <c r="BY186" i="18" s="1"/>
  <c r="BX186" i="18" s="1"/>
  <c r="BW186" i="18" s="1"/>
  <c r="BV186" i="18" s="1"/>
  <c r="BU186" i="18" s="1"/>
  <c r="BT186" i="18" s="1"/>
  <c r="BS186" i="18" s="1"/>
  <c r="BR186" i="18" s="1"/>
  <c r="BQ186" i="18" s="1"/>
  <c r="BP186" i="18" s="1"/>
  <c r="BO186" i="18" s="1"/>
  <c r="BN186" i="18" s="1"/>
  <c r="BM186" i="18" s="1"/>
  <c r="BL186" i="18" s="1"/>
  <c r="BK186" i="18" s="1"/>
  <c r="BJ186" i="18" s="1"/>
  <c r="BI186" i="18" s="1"/>
  <c r="BH186" i="18" s="1"/>
  <c r="BG186" i="18" s="1"/>
  <c r="BF186" i="18" s="1"/>
  <c r="BE186" i="18" s="1"/>
  <c r="BD186" i="18" s="1"/>
  <c r="BC186" i="18" s="1"/>
  <c r="BB186" i="18" s="1"/>
  <c r="BA186" i="18" s="1"/>
  <c r="AZ186" i="18" s="1"/>
  <c r="AY186" i="18" s="1"/>
  <c r="AX186" i="18" s="1"/>
  <c r="AW186" i="18" s="1"/>
  <c r="AV186" i="18" s="1"/>
  <c r="AU186" i="18" s="1"/>
  <c r="AT186" i="18" s="1"/>
  <c r="AS186" i="18" s="1"/>
  <c r="AR186" i="18" s="1"/>
  <c r="AQ186" i="18" s="1"/>
  <c r="AP186" i="18" s="1"/>
  <c r="AO186" i="18" s="1"/>
  <c r="AN186" i="18" s="1"/>
  <c r="AM186" i="18" s="1"/>
  <c r="AL186" i="18" s="1"/>
  <c r="AK186" i="18" s="1"/>
  <c r="AJ186" i="18" s="1"/>
  <c r="AI186" i="18" s="1"/>
  <c r="AH186" i="18" s="1"/>
  <c r="AG186" i="18" s="1"/>
  <c r="AF186" i="18" s="1"/>
  <c r="AE186" i="18" s="1"/>
  <c r="AD186" i="18" s="1"/>
  <c r="AC186" i="18" s="1"/>
  <c r="CZ31" i="18"/>
  <c r="CZ32" i="18"/>
  <c r="DA33" i="18" s="1"/>
  <c r="DB34" i="18" s="1"/>
  <c r="DC35" i="18" s="1"/>
  <c r="DD36" i="18" s="1"/>
  <c r="DE37" i="18" s="1"/>
  <c r="DF38" i="18" s="1"/>
  <c r="DG39" i="18" s="1"/>
  <c r="DH40" i="18" s="1"/>
  <c r="DI41" i="18" s="1"/>
  <c r="DJ42" i="18" s="1"/>
  <c r="DK43" i="18" s="1"/>
  <c r="DL44" i="18" s="1"/>
  <c r="DM45" i="18" s="1"/>
  <c r="DN46" i="18" s="1"/>
  <c r="DO47" i="18" s="1"/>
  <c r="DP48" i="18" s="1"/>
  <c r="DQ49" i="18" s="1"/>
  <c r="DR50" i="18" s="1"/>
  <c r="DS51" i="18" s="1"/>
  <c r="DT52" i="18" s="1"/>
  <c r="DU53" i="18" s="1"/>
  <c r="DV54" i="18" s="1"/>
  <c r="DW55" i="18" s="1"/>
  <c r="DX56" i="18" s="1"/>
  <c r="DZ271" i="18" l="1"/>
  <c r="EB271" i="18"/>
  <c r="EA271" i="18"/>
  <c r="DY272" i="18"/>
  <c r="DX185" i="18"/>
  <c r="DW185" i="18" s="1"/>
  <c r="DV185" i="18" s="1"/>
  <c r="DU185" i="18" s="1"/>
  <c r="DT185" i="18" s="1"/>
  <c r="DS185" i="18" s="1"/>
  <c r="DR185" i="18" s="1"/>
  <c r="DQ185" i="18" s="1"/>
  <c r="DP185" i="18" s="1"/>
  <c r="DO185" i="18" s="1"/>
  <c r="DN185" i="18" s="1"/>
  <c r="DM185" i="18" s="1"/>
  <c r="DL185" i="18" s="1"/>
  <c r="DK185" i="18" s="1"/>
  <c r="DJ185" i="18" s="1"/>
  <c r="DI185" i="18" s="1"/>
  <c r="DH185" i="18" s="1"/>
  <c r="DG185" i="18" s="1"/>
  <c r="DF185" i="18" s="1"/>
  <c r="DE185" i="18" s="1"/>
  <c r="DD185" i="18" s="1"/>
  <c r="DC185" i="18" s="1"/>
  <c r="DB185" i="18" s="1"/>
  <c r="DA185" i="18" s="1"/>
  <c r="CZ185" i="18" s="1"/>
  <c r="CY185" i="18" s="1"/>
  <c r="CX185" i="18" s="1"/>
  <c r="CW185" i="18" s="1"/>
  <c r="CV185" i="18" s="1"/>
  <c r="CU185" i="18" s="1"/>
  <c r="CT185" i="18" s="1"/>
  <c r="CS185" i="18" s="1"/>
  <c r="CR185" i="18" s="1"/>
  <c r="CQ185" i="18" s="1"/>
  <c r="CP185" i="18" s="1"/>
  <c r="CO185" i="18" s="1"/>
  <c r="CN185" i="18" s="1"/>
  <c r="CM185" i="18" s="1"/>
  <c r="CL185" i="18" s="1"/>
  <c r="CK185" i="18" s="1"/>
  <c r="CJ185" i="18" s="1"/>
  <c r="CI185" i="18" s="1"/>
  <c r="CH185" i="18" s="1"/>
  <c r="CG185" i="18" s="1"/>
  <c r="CF185" i="18" s="1"/>
  <c r="CE185" i="18" s="1"/>
  <c r="CD185" i="18" s="1"/>
  <c r="CC185" i="18" s="1"/>
  <c r="CB185" i="18" s="1"/>
  <c r="CA185" i="18" s="1"/>
  <c r="BZ185" i="18" s="1"/>
  <c r="BY185" i="18" s="1"/>
  <c r="BX185" i="18" s="1"/>
  <c r="BW185" i="18" s="1"/>
  <c r="BV185" i="18" s="1"/>
  <c r="BU185" i="18" s="1"/>
  <c r="BT185" i="18" s="1"/>
  <c r="BS185" i="18" s="1"/>
  <c r="BR185" i="18" s="1"/>
  <c r="BQ185" i="18" s="1"/>
  <c r="BP185" i="18" s="1"/>
  <c r="BO185" i="18" s="1"/>
  <c r="BN185" i="18" s="1"/>
  <c r="BM185" i="18" s="1"/>
  <c r="BL185" i="18" s="1"/>
  <c r="BK185" i="18" s="1"/>
  <c r="BJ185" i="18" s="1"/>
  <c r="BI185" i="18" s="1"/>
  <c r="BH185" i="18" s="1"/>
  <c r="BG185" i="18" s="1"/>
  <c r="BF185" i="18" s="1"/>
  <c r="BE185" i="18" s="1"/>
  <c r="BD185" i="18" s="1"/>
  <c r="BC185" i="18" s="1"/>
  <c r="BB185" i="18" s="1"/>
  <c r="BA185" i="18" s="1"/>
  <c r="AZ185" i="18" s="1"/>
  <c r="AY185" i="18" s="1"/>
  <c r="AX185" i="18" s="1"/>
  <c r="AW185" i="18" s="1"/>
  <c r="AV185" i="18" s="1"/>
  <c r="AU185" i="18" s="1"/>
  <c r="AT185" i="18" s="1"/>
  <c r="AS185" i="18" s="1"/>
  <c r="AR185" i="18" s="1"/>
  <c r="AQ185" i="18" s="1"/>
  <c r="AP185" i="18" s="1"/>
  <c r="AO185" i="18" s="1"/>
  <c r="AN185" i="18" s="1"/>
  <c r="AM185" i="18" s="1"/>
  <c r="AL185" i="18" s="1"/>
  <c r="AK185" i="18" s="1"/>
  <c r="AJ185" i="18" s="1"/>
  <c r="AI185" i="18" s="1"/>
  <c r="AH185" i="18" s="1"/>
  <c r="AG185" i="18" s="1"/>
  <c r="AF185" i="18" s="1"/>
  <c r="AE185" i="18" s="1"/>
  <c r="AD185" i="18" s="1"/>
  <c r="AC185" i="18" s="1"/>
  <c r="AB185" i="18" s="1"/>
  <c r="DA31" i="18"/>
  <c r="DA32" i="18"/>
  <c r="DB33" i="18" s="1"/>
  <c r="DC34" i="18" s="1"/>
  <c r="DD35" i="18" s="1"/>
  <c r="DE36" i="18" s="1"/>
  <c r="DF37" i="18" s="1"/>
  <c r="DG38" i="18" s="1"/>
  <c r="DH39" i="18" s="1"/>
  <c r="DI40" i="18" s="1"/>
  <c r="DJ41" i="18" s="1"/>
  <c r="DK42" i="18" s="1"/>
  <c r="DL43" i="18" s="1"/>
  <c r="DM44" i="18" s="1"/>
  <c r="DN45" i="18" s="1"/>
  <c r="DO46" i="18" s="1"/>
  <c r="DP47" i="18" s="1"/>
  <c r="DQ48" i="18" s="1"/>
  <c r="DR49" i="18" s="1"/>
  <c r="DS50" i="18" s="1"/>
  <c r="DT51" i="18" s="1"/>
  <c r="DU52" i="18" s="1"/>
  <c r="DV53" i="18" s="1"/>
  <c r="DW54" i="18" s="1"/>
  <c r="DX55" i="18" s="1"/>
  <c r="DZ272" i="18" l="1"/>
  <c r="EB272" i="18"/>
  <c r="EA272" i="18" s="1"/>
  <c r="DY273" i="18"/>
  <c r="DX184" i="18"/>
  <c r="DW184" i="18" s="1"/>
  <c r="DV184" i="18" s="1"/>
  <c r="DU184" i="18" s="1"/>
  <c r="DT184" i="18" s="1"/>
  <c r="DS184" i="18" s="1"/>
  <c r="DR184" i="18" s="1"/>
  <c r="DQ184" i="18" s="1"/>
  <c r="DP184" i="18" s="1"/>
  <c r="DO184" i="18" s="1"/>
  <c r="DN184" i="18" s="1"/>
  <c r="DM184" i="18" s="1"/>
  <c r="DL184" i="18" s="1"/>
  <c r="DK184" i="18" s="1"/>
  <c r="DJ184" i="18" s="1"/>
  <c r="DI184" i="18" s="1"/>
  <c r="DH184" i="18" s="1"/>
  <c r="DG184" i="18" s="1"/>
  <c r="DF184" i="18" s="1"/>
  <c r="DE184" i="18" s="1"/>
  <c r="DD184" i="18" s="1"/>
  <c r="DC184" i="18" s="1"/>
  <c r="DB184" i="18" s="1"/>
  <c r="DA184" i="18" s="1"/>
  <c r="CZ184" i="18" s="1"/>
  <c r="CY184" i="18" s="1"/>
  <c r="CX184" i="18" s="1"/>
  <c r="CW184" i="18" s="1"/>
  <c r="CV184" i="18" s="1"/>
  <c r="CU184" i="18" s="1"/>
  <c r="CT184" i="18" s="1"/>
  <c r="CS184" i="18" s="1"/>
  <c r="CR184" i="18" s="1"/>
  <c r="CQ184" i="18" s="1"/>
  <c r="CP184" i="18" s="1"/>
  <c r="CO184" i="18" s="1"/>
  <c r="CN184" i="18" s="1"/>
  <c r="CM184" i="18" s="1"/>
  <c r="CL184" i="18" s="1"/>
  <c r="CK184" i="18" s="1"/>
  <c r="CJ184" i="18" s="1"/>
  <c r="CI184" i="18" s="1"/>
  <c r="CH184" i="18" s="1"/>
  <c r="CG184" i="18" s="1"/>
  <c r="CF184" i="18" s="1"/>
  <c r="CE184" i="18" s="1"/>
  <c r="CD184" i="18" s="1"/>
  <c r="CC184" i="18" s="1"/>
  <c r="CB184" i="18" s="1"/>
  <c r="CA184" i="18" s="1"/>
  <c r="BZ184" i="18" s="1"/>
  <c r="BY184" i="18" s="1"/>
  <c r="BX184" i="18" s="1"/>
  <c r="BW184" i="18" s="1"/>
  <c r="BV184" i="18" s="1"/>
  <c r="BU184" i="18" s="1"/>
  <c r="BT184" i="18" s="1"/>
  <c r="BS184" i="18" s="1"/>
  <c r="BR184" i="18" s="1"/>
  <c r="BQ184" i="18" s="1"/>
  <c r="BP184" i="18" s="1"/>
  <c r="BO184" i="18" s="1"/>
  <c r="BN184" i="18" s="1"/>
  <c r="BM184" i="18" s="1"/>
  <c r="BL184" i="18" s="1"/>
  <c r="BK184" i="18" s="1"/>
  <c r="BJ184" i="18" s="1"/>
  <c r="BI184" i="18" s="1"/>
  <c r="BH184" i="18" s="1"/>
  <c r="BG184" i="18" s="1"/>
  <c r="BF184" i="18" s="1"/>
  <c r="BE184" i="18" s="1"/>
  <c r="BD184" i="18" s="1"/>
  <c r="BC184" i="18" s="1"/>
  <c r="BB184" i="18" s="1"/>
  <c r="BA184" i="18" s="1"/>
  <c r="AZ184" i="18" s="1"/>
  <c r="AY184" i="18" s="1"/>
  <c r="AX184" i="18" s="1"/>
  <c r="AW184" i="18" s="1"/>
  <c r="AV184" i="18" s="1"/>
  <c r="AU184" i="18" s="1"/>
  <c r="AT184" i="18" s="1"/>
  <c r="AS184" i="18" s="1"/>
  <c r="AR184" i="18" s="1"/>
  <c r="AQ184" i="18" s="1"/>
  <c r="AP184" i="18" s="1"/>
  <c r="AO184" i="18" s="1"/>
  <c r="AN184" i="18" s="1"/>
  <c r="AM184" i="18" s="1"/>
  <c r="AL184" i="18" s="1"/>
  <c r="AK184" i="18" s="1"/>
  <c r="AJ184" i="18" s="1"/>
  <c r="AI184" i="18" s="1"/>
  <c r="AH184" i="18" s="1"/>
  <c r="AG184" i="18" s="1"/>
  <c r="AF184" i="18" s="1"/>
  <c r="AE184" i="18" s="1"/>
  <c r="AD184" i="18" s="1"/>
  <c r="AC184" i="18" s="1"/>
  <c r="AB184" i="18" s="1"/>
  <c r="AA184" i="18" s="1"/>
  <c r="DB32" i="18"/>
  <c r="DC33" i="18" s="1"/>
  <c r="DD34" i="18" s="1"/>
  <c r="DE35" i="18" s="1"/>
  <c r="DF36" i="18" s="1"/>
  <c r="DG37" i="18" s="1"/>
  <c r="DH38" i="18" s="1"/>
  <c r="DI39" i="18" s="1"/>
  <c r="DJ40" i="18" s="1"/>
  <c r="DK41" i="18" s="1"/>
  <c r="DL42" i="18" s="1"/>
  <c r="DM43" i="18" s="1"/>
  <c r="DN44" i="18" s="1"/>
  <c r="DO45" i="18" s="1"/>
  <c r="DP46" i="18" s="1"/>
  <c r="DQ47" i="18" s="1"/>
  <c r="DR48" i="18" s="1"/>
  <c r="DS49" i="18" s="1"/>
  <c r="DT50" i="18" s="1"/>
  <c r="DU51" i="18" s="1"/>
  <c r="DV52" i="18" s="1"/>
  <c r="DW53" i="18" s="1"/>
  <c r="DX54" i="18" s="1"/>
  <c r="DB31" i="18"/>
  <c r="DZ273" i="18" l="1"/>
  <c r="EB273" i="18"/>
  <c r="EA273" i="18" s="1"/>
  <c r="DY274" i="18"/>
  <c r="DX183" i="18"/>
  <c r="DW183" i="18" s="1"/>
  <c r="DV183" i="18" s="1"/>
  <c r="DU183" i="18" s="1"/>
  <c r="DT183" i="18" s="1"/>
  <c r="DS183" i="18" s="1"/>
  <c r="DR183" i="18" s="1"/>
  <c r="DQ183" i="18" s="1"/>
  <c r="DP183" i="18" s="1"/>
  <c r="DO183" i="18" s="1"/>
  <c r="DN183" i="18" s="1"/>
  <c r="DM183" i="18" s="1"/>
  <c r="DL183" i="18" s="1"/>
  <c r="DK183" i="18" s="1"/>
  <c r="DJ183" i="18" s="1"/>
  <c r="DI183" i="18" s="1"/>
  <c r="DH183" i="18" s="1"/>
  <c r="DG183" i="18" s="1"/>
  <c r="DF183" i="18" s="1"/>
  <c r="DE183" i="18" s="1"/>
  <c r="DD183" i="18" s="1"/>
  <c r="DC183" i="18" s="1"/>
  <c r="DB183" i="18" s="1"/>
  <c r="DA183" i="18" s="1"/>
  <c r="CZ183" i="18" s="1"/>
  <c r="CY183" i="18" s="1"/>
  <c r="CX183" i="18" s="1"/>
  <c r="CW183" i="18" s="1"/>
  <c r="CV183" i="18" s="1"/>
  <c r="CU183" i="18" s="1"/>
  <c r="CT183" i="18" s="1"/>
  <c r="CS183" i="18" s="1"/>
  <c r="CR183" i="18" s="1"/>
  <c r="CQ183" i="18" s="1"/>
  <c r="CP183" i="18" s="1"/>
  <c r="CO183" i="18" s="1"/>
  <c r="CN183" i="18" s="1"/>
  <c r="CM183" i="18" s="1"/>
  <c r="CL183" i="18" s="1"/>
  <c r="CK183" i="18" s="1"/>
  <c r="CJ183" i="18" s="1"/>
  <c r="CI183" i="18" s="1"/>
  <c r="CH183" i="18" s="1"/>
  <c r="CG183" i="18" s="1"/>
  <c r="CF183" i="18" s="1"/>
  <c r="CE183" i="18" s="1"/>
  <c r="CD183" i="18" s="1"/>
  <c r="CC183" i="18" s="1"/>
  <c r="CB183" i="18" s="1"/>
  <c r="CA183" i="18" s="1"/>
  <c r="BZ183" i="18" s="1"/>
  <c r="BY183" i="18" s="1"/>
  <c r="BX183" i="18" s="1"/>
  <c r="BW183" i="18" s="1"/>
  <c r="BV183" i="18" s="1"/>
  <c r="BU183" i="18" s="1"/>
  <c r="BT183" i="18" s="1"/>
  <c r="BS183" i="18" s="1"/>
  <c r="BR183" i="18" s="1"/>
  <c r="BQ183" i="18" s="1"/>
  <c r="BP183" i="18" s="1"/>
  <c r="BO183" i="18" s="1"/>
  <c r="BN183" i="18" s="1"/>
  <c r="BM183" i="18" s="1"/>
  <c r="BL183" i="18" s="1"/>
  <c r="BK183" i="18" s="1"/>
  <c r="BJ183" i="18" s="1"/>
  <c r="BI183" i="18" s="1"/>
  <c r="BH183" i="18" s="1"/>
  <c r="BG183" i="18" s="1"/>
  <c r="BF183" i="18" s="1"/>
  <c r="BE183" i="18" s="1"/>
  <c r="BD183" i="18" s="1"/>
  <c r="BC183" i="18" s="1"/>
  <c r="BB183" i="18" s="1"/>
  <c r="BA183" i="18" s="1"/>
  <c r="AZ183" i="18" s="1"/>
  <c r="AY183" i="18" s="1"/>
  <c r="AX183" i="18" s="1"/>
  <c r="AW183" i="18" s="1"/>
  <c r="AV183" i="18" s="1"/>
  <c r="AU183" i="18" s="1"/>
  <c r="AT183" i="18" s="1"/>
  <c r="AS183" i="18" s="1"/>
  <c r="AR183" i="18" s="1"/>
  <c r="AQ183" i="18" s="1"/>
  <c r="AP183" i="18" s="1"/>
  <c r="AO183" i="18" s="1"/>
  <c r="AN183" i="18" s="1"/>
  <c r="AM183" i="18" s="1"/>
  <c r="AL183" i="18" s="1"/>
  <c r="AK183" i="18" s="1"/>
  <c r="AJ183" i="18" s="1"/>
  <c r="AI183" i="18" s="1"/>
  <c r="AH183" i="18" s="1"/>
  <c r="AG183" i="18" s="1"/>
  <c r="AF183" i="18" s="1"/>
  <c r="AE183" i="18" s="1"/>
  <c r="AD183" i="18" s="1"/>
  <c r="AC183" i="18" s="1"/>
  <c r="AB183" i="18" s="1"/>
  <c r="AA183" i="18" s="1"/>
  <c r="Z183" i="18" s="1"/>
  <c r="DC32" i="18"/>
  <c r="DD33" i="18" s="1"/>
  <c r="DE34" i="18" s="1"/>
  <c r="DF35" i="18" s="1"/>
  <c r="DG36" i="18" s="1"/>
  <c r="DH37" i="18" s="1"/>
  <c r="DI38" i="18" s="1"/>
  <c r="DJ39" i="18" s="1"/>
  <c r="DK40" i="18" s="1"/>
  <c r="DL41" i="18" s="1"/>
  <c r="DM42" i="18" s="1"/>
  <c r="DN43" i="18" s="1"/>
  <c r="DO44" i="18" s="1"/>
  <c r="DP45" i="18" s="1"/>
  <c r="DQ46" i="18" s="1"/>
  <c r="DR47" i="18" s="1"/>
  <c r="DS48" i="18" s="1"/>
  <c r="DT49" i="18" s="1"/>
  <c r="DU50" i="18" s="1"/>
  <c r="DV51" i="18" s="1"/>
  <c r="DW52" i="18" s="1"/>
  <c r="DX53" i="18" s="1"/>
  <c r="DC31" i="18"/>
  <c r="DZ274" i="18" l="1"/>
  <c r="EB274" i="18"/>
  <c r="EA274" i="18" s="1"/>
  <c r="DY275" i="18"/>
  <c r="DX182" i="18"/>
  <c r="DW182" i="18" s="1"/>
  <c r="DV182" i="18" s="1"/>
  <c r="DU182" i="18" s="1"/>
  <c r="DT182" i="18" s="1"/>
  <c r="DS182" i="18" s="1"/>
  <c r="DR182" i="18" s="1"/>
  <c r="DQ182" i="18" s="1"/>
  <c r="DP182" i="18" s="1"/>
  <c r="DO182" i="18" s="1"/>
  <c r="DN182" i="18" s="1"/>
  <c r="DM182" i="18" s="1"/>
  <c r="DL182" i="18" s="1"/>
  <c r="DK182" i="18" s="1"/>
  <c r="DJ182" i="18" s="1"/>
  <c r="DI182" i="18" s="1"/>
  <c r="DH182" i="18" s="1"/>
  <c r="DG182" i="18" s="1"/>
  <c r="DF182" i="18" s="1"/>
  <c r="DE182" i="18" s="1"/>
  <c r="DD182" i="18" s="1"/>
  <c r="DC182" i="18" s="1"/>
  <c r="DB182" i="18" s="1"/>
  <c r="DA182" i="18" s="1"/>
  <c r="CZ182" i="18" s="1"/>
  <c r="CY182" i="18" s="1"/>
  <c r="CX182" i="18" s="1"/>
  <c r="CW182" i="18" s="1"/>
  <c r="CV182" i="18" s="1"/>
  <c r="CU182" i="18" s="1"/>
  <c r="CT182" i="18" s="1"/>
  <c r="CS182" i="18" s="1"/>
  <c r="CR182" i="18" s="1"/>
  <c r="CQ182" i="18" s="1"/>
  <c r="CP182" i="18" s="1"/>
  <c r="CO182" i="18" s="1"/>
  <c r="CN182" i="18" s="1"/>
  <c r="CM182" i="18" s="1"/>
  <c r="CL182" i="18" s="1"/>
  <c r="CK182" i="18" s="1"/>
  <c r="CJ182" i="18" s="1"/>
  <c r="CI182" i="18" s="1"/>
  <c r="CH182" i="18" s="1"/>
  <c r="CG182" i="18" s="1"/>
  <c r="CF182" i="18" s="1"/>
  <c r="CE182" i="18" s="1"/>
  <c r="CD182" i="18" s="1"/>
  <c r="CC182" i="18" s="1"/>
  <c r="CB182" i="18" s="1"/>
  <c r="CA182" i="18" s="1"/>
  <c r="BZ182" i="18" s="1"/>
  <c r="BY182" i="18" s="1"/>
  <c r="BX182" i="18" s="1"/>
  <c r="BW182" i="18" s="1"/>
  <c r="BV182" i="18" s="1"/>
  <c r="BU182" i="18" s="1"/>
  <c r="BT182" i="18" s="1"/>
  <c r="BS182" i="18" s="1"/>
  <c r="BR182" i="18" s="1"/>
  <c r="BQ182" i="18" s="1"/>
  <c r="BP182" i="18" s="1"/>
  <c r="BO182" i="18" s="1"/>
  <c r="BN182" i="18" s="1"/>
  <c r="BM182" i="18" s="1"/>
  <c r="BL182" i="18" s="1"/>
  <c r="BK182" i="18" s="1"/>
  <c r="BJ182" i="18" s="1"/>
  <c r="BI182" i="18" s="1"/>
  <c r="BH182" i="18" s="1"/>
  <c r="BG182" i="18" s="1"/>
  <c r="BF182" i="18" s="1"/>
  <c r="BE182" i="18" s="1"/>
  <c r="BD182" i="18" s="1"/>
  <c r="BC182" i="18" s="1"/>
  <c r="BB182" i="18" s="1"/>
  <c r="BA182" i="18" s="1"/>
  <c r="AZ182" i="18" s="1"/>
  <c r="AY182" i="18" s="1"/>
  <c r="AX182" i="18" s="1"/>
  <c r="AW182" i="18" s="1"/>
  <c r="AV182" i="18" s="1"/>
  <c r="AU182" i="18" s="1"/>
  <c r="AT182" i="18" s="1"/>
  <c r="AS182" i="18" s="1"/>
  <c r="AR182" i="18" s="1"/>
  <c r="AQ182" i="18" s="1"/>
  <c r="AP182" i="18" s="1"/>
  <c r="AO182" i="18" s="1"/>
  <c r="AN182" i="18" s="1"/>
  <c r="AM182" i="18" s="1"/>
  <c r="AL182" i="18" s="1"/>
  <c r="AK182" i="18" s="1"/>
  <c r="AJ182" i="18" s="1"/>
  <c r="AI182" i="18" s="1"/>
  <c r="AH182" i="18" s="1"/>
  <c r="AG182" i="18" s="1"/>
  <c r="AF182" i="18" s="1"/>
  <c r="AE182" i="18" s="1"/>
  <c r="AD182" i="18" s="1"/>
  <c r="AC182" i="18" s="1"/>
  <c r="AB182" i="18" s="1"/>
  <c r="AA182" i="18" s="1"/>
  <c r="Z182" i="18" s="1"/>
  <c r="Y182" i="18" s="1"/>
  <c r="DD32" i="18"/>
  <c r="DE33" i="18" s="1"/>
  <c r="DF34" i="18" s="1"/>
  <c r="DG35" i="18" s="1"/>
  <c r="DH36" i="18" s="1"/>
  <c r="DI37" i="18" s="1"/>
  <c r="DJ38" i="18" s="1"/>
  <c r="DK39" i="18" s="1"/>
  <c r="DL40" i="18" s="1"/>
  <c r="DM41" i="18" s="1"/>
  <c r="DN42" i="18" s="1"/>
  <c r="DO43" i="18" s="1"/>
  <c r="DP44" i="18" s="1"/>
  <c r="DQ45" i="18" s="1"/>
  <c r="DR46" i="18" s="1"/>
  <c r="DS47" i="18" s="1"/>
  <c r="DT48" i="18" s="1"/>
  <c r="DU49" i="18" s="1"/>
  <c r="DV50" i="18" s="1"/>
  <c r="DW51" i="18" s="1"/>
  <c r="DX52" i="18" s="1"/>
  <c r="DD31" i="18"/>
  <c r="DZ275" i="18" l="1"/>
  <c r="EB275" i="18"/>
  <c r="EA275" i="18" s="1"/>
  <c r="DY276" i="18"/>
  <c r="DX181" i="18"/>
  <c r="DW181" i="18" s="1"/>
  <c r="DV181" i="18" s="1"/>
  <c r="DU181" i="18" s="1"/>
  <c r="DT181" i="18" s="1"/>
  <c r="DS181" i="18" s="1"/>
  <c r="DR181" i="18" s="1"/>
  <c r="DQ181" i="18" s="1"/>
  <c r="DP181" i="18" s="1"/>
  <c r="DO181" i="18" s="1"/>
  <c r="DN181" i="18" s="1"/>
  <c r="DM181" i="18" s="1"/>
  <c r="DL181" i="18" s="1"/>
  <c r="DK181" i="18" s="1"/>
  <c r="DJ181" i="18" s="1"/>
  <c r="DI181" i="18" s="1"/>
  <c r="DH181" i="18" s="1"/>
  <c r="DG181" i="18" s="1"/>
  <c r="DF181" i="18" s="1"/>
  <c r="DE181" i="18" s="1"/>
  <c r="DD181" i="18" s="1"/>
  <c r="DC181" i="18" s="1"/>
  <c r="DB181" i="18" s="1"/>
  <c r="DA181" i="18" s="1"/>
  <c r="CZ181" i="18" s="1"/>
  <c r="CY181" i="18" s="1"/>
  <c r="CX181" i="18" s="1"/>
  <c r="CW181" i="18" s="1"/>
  <c r="CV181" i="18" s="1"/>
  <c r="CU181" i="18" s="1"/>
  <c r="CT181" i="18" s="1"/>
  <c r="CS181" i="18" s="1"/>
  <c r="CR181" i="18" s="1"/>
  <c r="CQ181" i="18" s="1"/>
  <c r="CP181" i="18" s="1"/>
  <c r="CO181" i="18" s="1"/>
  <c r="CN181" i="18" s="1"/>
  <c r="CM181" i="18" s="1"/>
  <c r="CL181" i="18" s="1"/>
  <c r="CK181" i="18" s="1"/>
  <c r="CJ181" i="18" s="1"/>
  <c r="CI181" i="18" s="1"/>
  <c r="CH181" i="18" s="1"/>
  <c r="CG181" i="18" s="1"/>
  <c r="CF181" i="18" s="1"/>
  <c r="CE181" i="18" s="1"/>
  <c r="CD181" i="18" s="1"/>
  <c r="CC181" i="18" s="1"/>
  <c r="CB181" i="18" s="1"/>
  <c r="CA181" i="18" s="1"/>
  <c r="BZ181" i="18" s="1"/>
  <c r="BY181" i="18" s="1"/>
  <c r="BX181" i="18" s="1"/>
  <c r="BW181" i="18" s="1"/>
  <c r="BV181" i="18" s="1"/>
  <c r="BU181" i="18" s="1"/>
  <c r="BT181" i="18" s="1"/>
  <c r="BS181" i="18" s="1"/>
  <c r="BR181" i="18" s="1"/>
  <c r="BQ181" i="18" s="1"/>
  <c r="BP181" i="18" s="1"/>
  <c r="BO181" i="18" s="1"/>
  <c r="BN181" i="18" s="1"/>
  <c r="BM181" i="18" s="1"/>
  <c r="BL181" i="18" s="1"/>
  <c r="BK181" i="18" s="1"/>
  <c r="BJ181" i="18" s="1"/>
  <c r="BI181" i="18" s="1"/>
  <c r="BH181" i="18" s="1"/>
  <c r="BG181" i="18" s="1"/>
  <c r="BF181" i="18" s="1"/>
  <c r="BE181" i="18" s="1"/>
  <c r="BD181" i="18" s="1"/>
  <c r="BC181" i="18" s="1"/>
  <c r="BB181" i="18" s="1"/>
  <c r="BA181" i="18" s="1"/>
  <c r="AZ181" i="18" s="1"/>
  <c r="AY181" i="18" s="1"/>
  <c r="AX181" i="18" s="1"/>
  <c r="AW181" i="18" s="1"/>
  <c r="AV181" i="18" s="1"/>
  <c r="AU181" i="18" s="1"/>
  <c r="AT181" i="18" s="1"/>
  <c r="AS181" i="18" s="1"/>
  <c r="AR181" i="18" s="1"/>
  <c r="AQ181" i="18" s="1"/>
  <c r="AP181" i="18" s="1"/>
  <c r="AO181" i="18" s="1"/>
  <c r="AN181" i="18" s="1"/>
  <c r="AM181" i="18" s="1"/>
  <c r="AL181" i="18" s="1"/>
  <c r="AK181" i="18" s="1"/>
  <c r="AJ181" i="18" s="1"/>
  <c r="AI181" i="18" s="1"/>
  <c r="AH181" i="18" s="1"/>
  <c r="AG181" i="18" s="1"/>
  <c r="AF181" i="18" s="1"/>
  <c r="AE181" i="18" s="1"/>
  <c r="AD181" i="18" s="1"/>
  <c r="AC181" i="18" s="1"/>
  <c r="AB181" i="18" s="1"/>
  <c r="AA181" i="18" s="1"/>
  <c r="Z181" i="18" s="1"/>
  <c r="Y181" i="18" s="1"/>
  <c r="X181" i="18" s="1"/>
  <c r="DE32" i="18"/>
  <c r="DF33" i="18" s="1"/>
  <c r="DG34" i="18" s="1"/>
  <c r="DH35" i="18" s="1"/>
  <c r="DI36" i="18" s="1"/>
  <c r="DJ37" i="18" s="1"/>
  <c r="DK38" i="18" s="1"/>
  <c r="DL39" i="18" s="1"/>
  <c r="DM40" i="18" s="1"/>
  <c r="DN41" i="18" s="1"/>
  <c r="DO42" i="18" s="1"/>
  <c r="DP43" i="18" s="1"/>
  <c r="DQ44" i="18" s="1"/>
  <c r="DR45" i="18" s="1"/>
  <c r="DS46" i="18" s="1"/>
  <c r="DT47" i="18" s="1"/>
  <c r="DU48" i="18" s="1"/>
  <c r="DV49" i="18" s="1"/>
  <c r="DW50" i="18" s="1"/>
  <c r="DX51" i="18" s="1"/>
  <c r="DE31" i="18"/>
  <c r="EB276" i="18" l="1"/>
  <c r="DZ276" i="18"/>
  <c r="EA276" i="18"/>
  <c r="DY277" i="18"/>
  <c r="DX180" i="18"/>
  <c r="DW180" i="18" s="1"/>
  <c r="DV180" i="18" s="1"/>
  <c r="DU180" i="18" s="1"/>
  <c r="DT180" i="18" s="1"/>
  <c r="DS180" i="18" s="1"/>
  <c r="DR180" i="18" s="1"/>
  <c r="DQ180" i="18" s="1"/>
  <c r="DP180" i="18" s="1"/>
  <c r="DO180" i="18" s="1"/>
  <c r="DN180" i="18" s="1"/>
  <c r="DM180" i="18" s="1"/>
  <c r="DL180" i="18" s="1"/>
  <c r="DK180" i="18" s="1"/>
  <c r="DJ180" i="18" s="1"/>
  <c r="DI180" i="18" s="1"/>
  <c r="DH180" i="18" s="1"/>
  <c r="DG180" i="18" s="1"/>
  <c r="DF180" i="18" s="1"/>
  <c r="DE180" i="18" s="1"/>
  <c r="DD180" i="18" s="1"/>
  <c r="DC180" i="18" s="1"/>
  <c r="DB180" i="18" s="1"/>
  <c r="DA180" i="18" s="1"/>
  <c r="CZ180" i="18" s="1"/>
  <c r="CY180" i="18" s="1"/>
  <c r="CX180" i="18" s="1"/>
  <c r="CW180" i="18" s="1"/>
  <c r="CV180" i="18" s="1"/>
  <c r="CU180" i="18" s="1"/>
  <c r="CT180" i="18" s="1"/>
  <c r="CS180" i="18" s="1"/>
  <c r="CR180" i="18" s="1"/>
  <c r="CQ180" i="18" s="1"/>
  <c r="CP180" i="18" s="1"/>
  <c r="CO180" i="18" s="1"/>
  <c r="CN180" i="18" s="1"/>
  <c r="CM180" i="18" s="1"/>
  <c r="CL180" i="18" s="1"/>
  <c r="CK180" i="18" s="1"/>
  <c r="CJ180" i="18" s="1"/>
  <c r="CI180" i="18" s="1"/>
  <c r="CH180" i="18" s="1"/>
  <c r="CG180" i="18" s="1"/>
  <c r="CF180" i="18" s="1"/>
  <c r="CE180" i="18" s="1"/>
  <c r="CD180" i="18" s="1"/>
  <c r="CC180" i="18" s="1"/>
  <c r="CB180" i="18" s="1"/>
  <c r="CA180" i="18" s="1"/>
  <c r="BZ180" i="18" s="1"/>
  <c r="BY180" i="18" s="1"/>
  <c r="BX180" i="18" s="1"/>
  <c r="BW180" i="18" s="1"/>
  <c r="BV180" i="18" s="1"/>
  <c r="BU180" i="18" s="1"/>
  <c r="BT180" i="18" s="1"/>
  <c r="BS180" i="18" s="1"/>
  <c r="BR180" i="18" s="1"/>
  <c r="BQ180" i="18" s="1"/>
  <c r="BP180" i="18" s="1"/>
  <c r="BO180" i="18" s="1"/>
  <c r="BN180" i="18" s="1"/>
  <c r="BM180" i="18" s="1"/>
  <c r="BL180" i="18" s="1"/>
  <c r="BK180" i="18" s="1"/>
  <c r="BJ180" i="18" s="1"/>
  <c r="BI180" i="18" s="1"/>
  <c r="BH180" i="18" s="1"/>
  <c r="BG180" i="18" s="1"/>
  <c r="BF180" i="18" s="1"/>
  <c r="BE180" i="18" s="1"/>
  <c r="BD180" i="18" s="1"/>
  <c r="BC180" i="18" s="1"/>
  <c r="BB180" i="18" s="1"/>
  <c r="BA180" i="18" s="1"/>
  <c r="AZ180" i="18" s="1"/>
  <c r="AY180" i="18" s="1"/>
  <c r="AX180" i="18" s="1"/>
  <c r="AW180" i="18" s="1"/>
  <c r="AV180" i="18" s="1"/>
  <c r="AU180" i="18" s="1"/>
  <c r="AT180" i="18" s="1"/>
  <c r="AS180" i="18" s="1"/>
  <c r="AR180" i="18" s="1"/>
  <c r="AQ180" i="18" s="1"/>
  <c r="AP180" i="18" s="1"/>
  <c r="AO180" i="18" s="1"/>
  <c r="AN180" i="18" s="1"/>
  <c r="AM180" i="18" s="1"/>
  <c r="AL180" i="18" s="1"/>
  <c r="AK180" i="18" s="1"/>
  <c r="AJ180" i="18" s="1"/>
  <c r="AI180" i="18" s="1"/>
  <c r="AH180" i="18" s="1"/>
  <c r="AG180" i="18" s="1"/>
  <c r="AF180" i="18" s="1"/>
  <c r="AE180" i="18" s="1"/>
  <c r="AD180" i="18" s="1"/>
  <c r="AC180" i="18" s="1"/>
  <c r="AB180" i="18" s="1"/>
  <c r="AA180" i="18" s="1"/>
  <c r="Z180" i="18" s="1"/>
  <c r="Y180" i="18" s="1"/>
  <c r="X180" i="18" s="1"/>
  <c r="W180" i="18" s="1"/>
  <c r="DF32" i="18"/>
  <c r="DG33" i="18" s="1"/>
  <c r="DH34" i="18" s="1"/>
  <c r="DI35" i="18" s="1"/>
  <c r="DJ36" i="18" s="1"/>
  <c r="DK37" i="18" s="1"/>
  <c r="DL38" i="18" s="1"/>
  <c r="DM39" i="18" s="1"/>
  <c r="DN40" i="18" s="1"/>
  <c r="DO41" i="18" s="1"/>
  <c r="DP42" i="18" s="1"/>
  <c r="DQ43" i="18" s="1"/>
  <c r="DR44" i="18" s="1"/>
  <c r="DS45" i="18" s="1"/>
  <c r="DT46" i="18" s="1"/>
  <c r="DU47" i="18" s="1"/>
  <c r="DV48" i="18" s="1"/>
  <c r="DW49" i="18" s="1"/>
  <c r="DX50" i="18" s="1"/>
  <c r="DF31" i="18"/>
  <c r="DZ277" i="18" l="1"/>
  <c r="EB277" i="18" s="1"/>
  <c r="EA277" i="18" s="1"/>
  <c r="DY278" i="18"/>
  <c r="DX179" i="18"/>
  <c r="DW179" i="18" s="1"/>
  <c r="DV179" i="18" s="1"/>
  <c r="DU179" i="18" s="1"/>
  <c r="DT179" i="18" s="1"/>
  <c r="DS179" i="18" s="1"/>
  <c r="DR179" i="18" s="1"/>
  <c r="DQ179" i="18" s="1"/>
  <c r="DP179" i="18" s="1"/>
  <c r="DO179" i="18" s="1"/>
  <c r="DN179" i="18" s="1"/>
  <c r="DM179" i="18" s="1"/>
  <c r="DL179" i="18" s="1"/>
  <c r="DK179" i="18" s="1"/>
  <c r="DJ179" i="18" s="1"/>
  <c r="DI179" i="18" s="1"/>
  <c r="DH179" i="18" s="1"/>
  <c r="DG179" i="18" s="1"/>
  <c r="DF179" i="18" s="1"/>
  <c r="DE179" i="18" s="1"/>
  <c r="DD179" i="18" s="1"/>
  <c r="DC179" i="18" s="1"/>
  <c r="DB179" i="18" s="1"/>
  <c r="DA179" i="18" s="1"/>
  <c r="CZ179" i="18" s="1"/>
  <c r="CY179" i="18" s="1"/>
  <c r="CX179" i="18" s="1"/>
  <c r="CW179" i="18" s="1"/>
  <c r="CV179" i="18" s="1"/>
  <c r="CU179" i="18" s="1"/>
  <c r="CT179" i="18" s="1"/>
  <c r="CS179" i="18" s="1"/>
  <c r="CR179" i="18" s="1"/>
  <c r="CQ179" i="18" s="1"/>
  <c r="CP179" i="18" s="1"/>
  <c r="CO179" i="18" s="1"/>
  <c r="CN179" i="18" s="1"/>
  <c r="CM179" i="18" s="1"/>
  <c r="CL179" i="18" s="1"/>
  <c r="CK179" i="18" s="1"/>
  <c r="CJ179" i="18" s="1"/>
  <c r="CI179" i="18" s="1"/>
  <c r="CH179" i="18" s="1"/>
  <c r="CG179" i="18" s="1"/>
  <c r="CF179" i="18" s="1"/>
  <c r="CE179" i="18" s="1"/>
  <c r="CD179" i="18" s="1"/>
  <c r="CC179" i="18" s="1"/>
  <c r="CB179" i="18" s="1"/>
  <c r="CA179" i="18" s="1"/>
  <c r="BZ179" i="18" s="1"/>
  <c r="BY179" i="18" s="1"/>
  <c r="BX179" i="18" s="1"/>
  <c r="BW179" i="18" s="1"/>
  <c r="BV179" i="18" s="1"/>
  <c r="BU179" i="18" s="1"/>
  <c r="BT179" i="18" s="1"/>
  <c r="BS179" i="18" s="1"/>
  <c r="BR179" i="18" s="1"/>
  <c r="BQ179" i="18" s="1"/>
  <c r="BP179" i="18" s="1"/>
  <c r="BO179" i="18" s="1"/>
  <c r="BN179" i="18" s="1"/>
  <c r="BM179" i="18" s="1"/>
  <c r="BL179" i="18" s="1"/>
  <c r="BK179" i="18" s="1"/>
  <c r="BJ179" i="18" s="1"/>
  <c r="BI179" i="18" s="1"/>
  <c r="BH179" i="18" s="1"/>
  <c r="BG179" i="18" s="1"/>
  <c r="BF179" i="18" s="1"/>
  <c r="BE179" i="18" s="1"/>
  <c r="BD179" i="18" s="1"/>
  <c r="BC179" i="18" s="1"/>
  <c r="BB179" i="18" s="1"/>
  <c r="BA179" i="18" s="1"/>
  <c r="AZ179" i="18" s="1"/>
  <c r="AY179" i="18" s="1"/>
  <c r="AX179" i="18" s="1"/>
  <c r="AW179" i="18" s="1"/>
  <c r="AV179" i="18" s="1"/>
  <c r="AU179" i="18" s="1"/>
  <c r="AT179" i="18" s="1"/>
  <c r="AS179" i="18" s="1"/>
  <c r="AR179" i="18" s="1"/>
  <c r="AQ179" i="18" s="1"/>
  <c r="AP179" i="18" s="1"/>
  <c r="AO179" i="18" s="1"/>
  <c r="AN179" i="18" s="1"/>
  <c r="AM179" i="18" s="1"/>
  <c r="AL179" i="18" s="1"/>
  <c r="AK179" i="18" s="1"/>
  <c r="AJ179" i="18" s="1"/>
  <c r="AI179" i="18" s="1"/>
  <c r="AH179" i="18" s="1"/>
  <c r="AG179" i="18" s="1"/>
  <c r="AF179" i="18" s="1"/>
  <c r="AE179" i="18" s="1"/>
  <c r="AD179" i="18" s="1"/>
  <c r="AC179" i="18" s="1"/>
  <c r="AB179" i="18" s="1"/>
  <c r="AA179" i="18" s="1"/>
  <c r="Z179" i="18" s="1"/>
  <c r="Y179" i="18" s="1"/>
  <c r="X179" i="18" s="1"/>
  <c r="W179" i="18" s="1"/>
  <c r="V179" i="18" s="1"/>
  <c r="DG32" i="18"/>
  <c r="DH33" i="18" s="1"/>
  <c r="DI34" i="18" s="1"/>
  <c r="DJ35" i="18" s="1"/>
  <c r="DK36" i="18" s="1"/>
  <c r="DL37" i="18" s="1"/>
  <c r="DM38" i="18" s="1"/>
  <c r="DN39" i="18" s="1"/>
  <c r="DO40" i="18" s="1"/>
  <c r="DP41" i="18" s="1"/>
  <c r="DQ42" i="18" s="1"/>
  <c r="DR43" i="18" s="1"/>
  <c r="DS44" i="18" s="1"/>
  <c r="DT45" i="18" s="1"/>
  <c r="DU46" i="18" s="1"/>
  <c r="DV47" i="18" s="1"/>
  <c r="DW48" i="18" s="1"/>
  <c r="DX49" i="18" s="1"/>
  <c r="DG31" i="18"/>
  <c r="DZ278" i="18" l="1"/>
  <c r="EB278" i="18" s="1"/>
  <c r="EA278" i="18" s="1"/>
  <c r="DY279" i="18"/>
  <c r="DX178" i="18"/>
  <c r="DW178" i="18" s="1"/>
  <c r="DV178" i="18" s="1"/>
  <c r="DU178" i="18" s="1"/>
  <c r="DT178" i="18" s="1"/>
  <c r="DS178" i="18" s="1"/>
  <c r="DR178" i="18" s="1"/>
  <c r="DQ178" i="18" s="1"/>
  <c r="DP178" i="18" s="1"/>
  <c r="DO178" i="18" s="1"/>
  <c r="DN178" i="18" s="1"/>
  <c r="DM178" i="18" s="1"/>
  <c r="DL178" i="18" s="1"/>
  <c r="DK178" i="18" s="1"/>
  <c r="DJ178" i="18" s="1"/>
  <c r="DI178" i="18" s="1"/>
  <c r="DH178" i="18" s="1"/>
  <c r="DG178" i="18" s="1"/>
  <c r="DF178" i="18" s="1"/>
  <c r="DE178" i="18" s="1"/>
  <c r="DD178" i="18" s="1"/>
  <c r="DC178" i="18" s="1"/>
  <c r="DB178" i="18" s="1"/>
  <c r="DA178" i="18" s="1"/>
  <c r="CZ178" i="18" s="1"/>
  <c r="CY178" i="18" s="1"/>
  <c r="CX178" i="18" s="1"/>
  <c r="CW178" i="18" s="1"/>
  <c r="CV178" i="18" s="1"/>
  <c r="CU178" i="18" s="1"/>
  <c r="CT178" i="18" s="1"/>
  <c r="CS178" i="18" s="1"/>
  <c r="CR178" i="18" s="1"/>
  <c r="CQ178" i="18" s="1"/>
  <c r="CP178" i="18" s="1"/>
  <c r="CO178" i="18" s="1"/>
  <c r="CN178" i="18" s="1"/>
  <c r="CM178" i="18" s="1"/>
  <c r="CL178" i="18" s="1"/>
  <c r="CK178" i="18" s="1"/>
  <c r="CJ178" i="18" s="1"/>
  <c r="CI178" i="18" s="1"/>
  <c r="CH178" i="18" s="1"/>
  <c r="CG178" i="18" s="1"/>
  <c r="CF178" i="18" s="1"/>
  <c r="CE178" i="18" s="1"/>
  <c r="CD178" i="18" s="1"/>
  <c r="CC178" i="18" s="1"/>
  <c r="CB178" i="18" s="1"/>
  <c r="CA178" i="18" s="1"/>
  <c r="BZ178" i="18" s="1"/>
  <c r="BY178" i="18" s="1"/>
  <c r="BX178" i="18" s="1"/>
  <c r="BW178" i="18" s="1"/>
  <c r="BV178" i="18" s="1"/>
  <c r="BU178" i="18" s="1"/>
  <c r="BT178" i="18" s="1"/>
  <c r="BS178" i="18" s="1"/>
  <c r="BR178" i="18" s="1"/>
  <c r="BQ178" i="18" s="1"/>
  <c r="BP178" i="18" s="1"/>
  <c r="BO178" i="18" s="1"/>
  <c r="BN178" i="18" s="1"/>
  <c r="BM178" i="18" s="1"/>
  <c r="BL178" i="18" s="1"/>
  <c r="BK178" i="18" s="1"/>
  <c r="BJ178" i="18" s="1"/>
  <c r="BI178" i="18" s="1"/>
  <c r="BH178" i="18" s="1"/>
  <c r="BG178" i="18" s="1"/>
  <c r="BF178" i="18" s="1"/>
  <c r="BE178" i="18" s="1"/>
  <c r="BD178" i="18" s="1"/>
  <c r="BC178" i="18" s="1"/>
  <c r="BB178" i="18" s="1"/>
  <c r="BA178" i="18" s="1"/>
  <c r="AZ178" i="18" s="1"/>
  <c r="AY178" i="18" s="1"/>
  <c r="AX178" i="18" s="1"/>
  <c r="AW178" i="18" s="1"/>
  <c r="AV178" i="18" s="1"/>
  <c r="AU178" i="18" s="1"/>
  <c r="AT178" i="18" s="1"/>
  <c r="AS178" i="18" s="1"/>
  <c r="AR178" i="18" s="1"/>
  <c r="AQ178" i="18" s="1"/>
  <c r="AP178" i="18" s="1"/>
  <c r="AO178" i="18" s="1"/>
  <c r="AN178" i="18" s="1"/>
  <c r="AM178" i="18" s="1"/>
  <c r="AL178" i="18" s="1"/>
  <c r="AK178" i="18" s="1"/>
  <c r="AJ178" i="18" s="1"/>
  <c r="AI178" i="18" s="1"/>
  <c r="AH178" i="18" s="1"/>
  <c r="AG178" i="18" s="1"/>
  <c r="AF178" i="18" s="1"/>
  <c r="AE178" i="18" s="1"/>
  <c r="AD178" i="18" s="1"/>
  <c r="AC178" i="18" s="1"/>
  <c r="AB178" i="18" s="1"/>
  <c r="AA178" i="18" s="1"/>
  <c r="Z178" i="18" s="1"/>
  <c r="Y178" i="18" s="1"/>
  <c r="X178" i="18" s="1"/>
  <c r="W178" i="18" s="1"/>
  <c r="V178" i="18" s="1"/>
  <c r="U178" i="18" s="1"/>
  <c r="DH31" i="18"/>
  <c r="DH32" i="18"/>
  <c r="DI33" i="18" s="1"/>
  <c r="DJ34" i="18" s="1"/>
  <c r="DK35" i="18" s="1"/>
  <c r="DL36" i="18" s="1"/>
  <c r="DM37" i="18" s="1"/>
  <c r="DN38" i="18" s="1"/>
  <c r="DO39" i="18" s="1"/>
  <c r="DP40" i="18" s="1"/>
  <c r="DQ41" i="18" s="1"/>
  <c r="DR42" i="18" s="1"/>
  <c r="DS43" i="18" s="1"/>
  <c r="DT44" i="18" s="1"/>
  <c r="DU45" i="18" s="1"/>
  <c r="DV46" i="18" s="1"/>
  <c r="DW47" i="18" s="1"/>
  <c r="DX48" i="18" s="1"/>
  <c r="DZ279" i="18" l="1"/>
  <c r="EB279" i="18" s="1"/>
  <c r="EA279" i="18" s="1"/>
  <c r="DY280" i="18"/>
  <c r="DX177" i="18"/>
  <c r="DW177" i="18" s="1"/>
  <c r="DV177" i="18" s="1"/>
  <c r="DU177" i="18" s="1"/>
  <c r="DT177" i="18" s="1"/>
  <c r="DS177" i="18" s="1"/>
  <c r="DR177" i="18" s="1"/>
  <c r="DQ177" i="18" s="1"/>
  <c r="DP177" i="18" s="1"/>
  <c r="DO177" i="18" s="1"/>
  <c r="DN177" i="18" s="1"/>
  <c r="DM177" i="18" s="1"/>
  <c r="DL177" i="18" s="1"/>
  <c r="DK177" i="18" s="1"/>
  <c r="DJ177" i="18" s="1"/>
  <c r="DI177" i="18" s="1"/>
  <c r="DH177" i="18" s="1"/>
  <c r="DG177" i="18" s="1"/>
  <c r="DF177" i="18" s="1"/>
  <c r="DE177" i="18" s="1"/>
  <c r="DD177" i="18" s="1"/>
  <c r="DC177" i="18" s="1"/>
  <c r="DB177" i="18" s="1"/>
  <c r="DA177" i="18" s="1"/>
  <c r="CZ177" i="18" s="1"/>
  <c r="CY177" i="18" s="1"/>
  <c r="CX177" i="18" s="1"/>
  <c r="CW177" i="18" s="1"/>
  <c r="CV177" i="18" s="1"/>
  <c r="CU177" i="18" s="1"/>
  <c r="CT177" i="18" s="1"/>
  <c r="CS177" i="18" s="1"/>
  <c r="CR177" i="18" s="1"/>
  <c r="CQ177" i="18" s="1"/>
  <c r="CP177" i="18" s="1"/>
  <c r="CO177" i="18" s="1"/>
  <c r="CN177" i="18" s="1"/>
  <c r="CM177" i="18" s="1"/>
  <c r="CL177" i="18" s="1"/>
  <c r="CK177" i="18" s="1"/>
  <c r="CJ177" i="18" s="1"/>
  <c r="CI177" i="18" s="1"/>
  <c r="CH177" i="18" s="1"/>
  <c r="CG177" i="18" s="1"/>
  <c r="CF177" i="18" s="1"/>
  <c r="CE177" i="18" s="1"/>
  <c r="CD177" i="18" s="1"/>
  <c r="CC177" i="18" s="1"/>
  <c r="CB177" i="18" s="1"/>
  <c r="CA177" i="18" s="1"/>
  <c r="BZ177" i="18" s="1"/>
  <c r="BY177" i="18" s="1"/>
  <c r="BX177" i="18" s="1"/>
  <c r="BW177" i="18" s="1"/>
  <c r="BV177" i="18" s="1"/>
  <c r="BU177" i="18" s="1"/>
  <c r="BT177" i="18" s="1"/>
  <c r="BS177" i="18" s="1"/>
  <c r="BR177" i="18" s="1"/>
  <c r="BQ177" i="18" s="1"/>
  <c r="BP177" i="18" s="1"/>
  <c r="BO177" i="18" s="1"/>
  <c r="BN177" i="18" s="1"/>
  <c r="BM177" i="18" s="1"/>
  <c r="BL177" i="18" s="1"/>
  <c r="BK177" i="18" s="1"/>
  <c r="BJ177" i="18" s="1"/>
  <c r="BI177" i="18" s="1"/>
  <c r="BH177" i="18" s="1"/>
  <c r="BG177" i="18" s="1"/>
  <c r="BF177" i="18" s="1"/>
  <c r="BE177" i="18" s="1"/>
  <c r="BD177" i="18" s="1"/>
  <c r="BC177" i="18" s="1"/>
  <c r="BB177" i="18" s="1"/>
  <c r="BA177" i="18" s="1"/>
  <c r="AZ177" i="18" s="1"/>
  <c r="AY177" i="18" s="1"/>
  <c r="AX177" i="18" s="1"/>
  <c r="AW177" i="18" s="1"/>
  <c r="AV177" i="18" s="1"/>
  <c r="AU177" i="18" s="1"/>
  <c r="AT177" i="18" s="1"/>
  <c r="AS177" i="18" s="1"/>
  <c r="AR177" i="18" s="1"/>
  <c r="AQ177" i="18" s="1"/>
  <c r="AP177" i="18" s="1"/>
  <c r="AO177" i="18" s="1"/>
  <c r="AN177" i="18" s="1"/>
  <c r="AM177" i="18" s="1"/>
  <c r="AL177" i="18" s="1"/>
  <c r="AK177" i="18" s="1"/>
  <c r="AJ177" i="18" s="1"/>
  <c r="AI177" i="18" s="1"/>
  <c r="AH177" i="18" s="1"/>
  <c r="AG177" i="18" s="1"/>
  <c r="AF177" i="18" s="1"/>
  <c r="AE177" i="18" s="1"/>
  <c r="AD177" i="18" s="1"/>
  <c r="AC177" i="18" s="1"/>
  <c r="AB177" i="18" s="1"/>
  <c r="AA177" i="18" s="1"/>
  <c r="Z177" i="18" s="1"/>
  <c r="Y177" i="18" s="1"/>
  <c r="X177" i="18" s="1"/>
  <c r="W177" i="18" s="1"/>
  <c r="V177" i="18" s="1"/>
  <c r="U177" i="18" s="1"/>
  <c r="T177" i="18" s="1"/>
  <c r="DI31" i="18"/>
  <c r="DI32" i="18"/>
  <c r="DJ33" i="18" s="1"/>
  <c r="DK34" i="18" s="1"/>
  <c r="DL35" i="18" s="1"/>
  <c r="DM36" i="18" s="1"/>
  <c r="DN37" i="18" s="1"/>
  <c r="DO38" i="18" s="1"/>
  <c r="DP39" i="18" s="1"/>
  <c r="DQ40" i="18" s="1"/>
  <c r="DR41" i="18" s="1"/>
  <c r="DS42" i="18" s="1"/>
  <c r="DT43" i="18" s="1"/>
  <c r="DU44" i="18" s="1"/>
  <c r="DV45" i="18" s="1"/>
  <c r="DW46" i="18" s="1"/>
  <c r="DX47" i="18" s="1"/>
  <c r="DZ280" i="18" l="1"/>
  <c r="EB280" i="18" s="1"/>
  <c r="EA280" i="18" s="1"/>
  <c r="DY281" i="18"/>
  <c r="DX176" i="18"/>
  <c r="DW176" i="18" s="1"/>
  <c r="DV176" i="18" s="1"/>
  <c r="DU176" i="18" s="1"/>
  <c r="DT176" i="18" s="1"/>
  <c r="DS176" i="18" s="1"/>
  <c r="DR176" i="18" s="1"/>
  <c r="DQ176" i="18" s="1"/>
  <c r="DP176" i="18" s="1"/>
  <c r="DO176" i="18" s="1"/>
  <c r="DN176" i="18" s="1"/>
  <c r="DM176" i="18" s="1"/>
  <c r="DL176" i="18" s="1"/>
  <c r="DK176" i="18" s="1"/>
  <c r="DJ176" i="18" s="1"/>
  <c r="DI176" i="18" s="1"/>
  <c r="DH176" i="18" s="1"/>
  <c r="DG176" i="18" s="1"/>
  <c r="DF176" i="18" s="1"/>
  <c r="DE176" i="18" s="1"/>
  <c r="DD176" i="18" s="1"/>
  <c r="DC176" i="18" s="1"/>
  <c r="DB176" i="18" s="1"/>
  <c r="DA176" i="18" s="1"/>
  <c r="CZ176" i="18" s="1"/>
  <c r="CY176" i="18" s="1"/>
  <c r="CX176" i="18" s="1"/>
  <c r="CW176" i="18" s="1"/>
  <c r="CV176" i="18" s="1"/>
  <c r="CU176" i="18" s="1"/>
  <c r="CT176" i="18" s="1"/>
  <c r="CS176" i="18" s="1"/>
  <c r="CR176" i="18" s="1"/>
  <c r="CQ176" i="18" s="1"/>
  <c r="CP176" i="18" s="1"/>
  <c r="CO176" i="18" s="1"/>
  <c r="CN176" i="18" s="1"/>
  <c r="CM176" i="18" s="1"/>
  <c r="CL176" i="18" s="1"/>
  <c r="CK176" i="18" s="1"/>
  <c r="CJ176" i="18" s="1"/>
  <c r="CI176" i="18" s="1"/>
  <c r="CH176" i="18" s="1"/>
  <c r="CG176" i="18" s="1"/>
  <c r="CF176" i="18" s="1"/>
  <c r="CE176" i="18" s="1"/>
  <c r="CD176" i="18" s="1"/>
  <c r="CC176" i="18" s="1"/>
  <c r="CB176" i="18" s="1"/>
  <c r="CA176" i="18" s="1"/>
  <c r="BZ176" i="18" s="1"/>
  <c r="BY176" i="18" s="1"/>
  <c r="BX176" i="18" s="1"/>
  <c r="BW176" i="18" s="1"/>
  <c r="BV176" i="18" s="1"/>
  <c r="BU176" i="18" s="1"/>
  <c r="BT176" i="18" s="1"/>
  <c r="BS176" i="18" s="1"/>
  <c r="BR176" i="18" s="1"/>
  <c r="BQ176" i="18" s="1"/>
  <c r="BP176" i="18" s="1"/>
  <c r="BO176" i="18" s="1"/>
  <c r="BN176" i="18" s="1"/>
  <c r="BM176" i="18" s="1"/>
  <c r="BL176" i="18" s="1"/>
  <c r="BK176" i="18" s="1"/>
  <c r="BJ176" i="18" s="1"/>
  <c r="BI176" i="18" s="1"/>
  <c r="BH176" i="18" s="1"/>
  <c r="BG176" i="18" s="1"/>
  <c r="BF176" i="18" s="1"/>
  <c r="BE176" i="18" s="1"/>
  <c r="BD176" i="18" s="1"/>
  <c r="BC176" i="18" s="1"/>
  <c r="BB176" i="18" s="1"/>
  <c r="BA176" i="18" s="1"/>
  <c r="AZ176" i="18" s="1"/>
  <c r="AY176" i="18" s="1"/>
  <c r="AX176" i="18" s="1"/>
  <c r="AW176" i="18" s="1"/>
  <c r="AV176" i="18" s="1"/>
  <c r="AU176" i="18" s="1"/>
  <c r="AT176" i="18" s="1"/>
  <c r="AS176" i="18" s="1"/>
  <c r="AR176" i="18" s="1"/>
  <c r="AQ176" i="18" s="1"/>
  <c r="AP176" i="18" s="1"/>
  <c r="AO176" i="18" s="1"/>
  <c r="AN176" i="18" s="1"/>
  <c r="AM176" i="18" s="1"/>
  <c r="AL176" i="18" s="1"/>
  <c r="AK176" i="18" s="1"/>
  <c r="AJ176" i="18" s="1"/>
  <c r="AI176" i="18" s="1"/>
  <c r="AH176" i="18" s="1"/>
  <c r="AG176" i="18" s="1"/>
  <c r="AF176" i="18" s="1"/>
  <c r="AE176" i="18" s="1"/>
  <c r="AD176" i="18" s="1"/>
  <c r="AC176" i="18" s="1"/>
  <c r="AB176" i="18" s="1"/>
  <c r="AA176" i="18" s="1"/>
  <c r="Z176" i="18" s="1"/>
  <c r="Y176" i="18" s="1"/>
  <c r="X176" i="18" s="1"/>
  <c r="W176" i="18" s="1"/>
  <c r="V176" i="18" s="1"/>
  <c r="U176" i="18" s="1"/>
  <c r="T176" i="18" s="1"/>
  <c r="S176" i="18" s="1"/>
  <c r="DJ32" i="18"/>
  <c r="DK33" i="18" s="1"/>
  <c r="DL34" i="18" s="1"/>
  <c r="DM35" i="18" s="1"/>
  <c r="DN36" i="18" s="1"/>
  <c r="DO37" i="18" s="1"/>
  <c r="DP38" i="18" s="1"/>
  <c r="DQ39" i="18" s="1"/>
  <c r="DR40" i="18" s="1"/>
  <c r="DS41" i="18" s="1"/>
  <c r="DT42" i="18" s="1"/>
  <c r="DU43" i="18" s="1"/>
  <c r="DV44" i="18" s="1"/>
  <c r="DW45" i="18" s="1"/>
  <c r="DX46" i="18" s="1"/>
  <c r="DJ31" i="18"/>
  <c r="DZ281" i="18" l="1"/>
  <c r="EB281" i="18" s="1"/>
  <c r="EA281" i="18" s="1"/>
  <c r="DY282" i="18"/>
  <c r="DX175" i="18"/>
  <c r="DW175" i="18" s="1"/>
  <c r="DV175" i="18" s="1"/>
  <c r="DU175" i="18" s="1"/>
  <c r="DT175" i="18" s="1"/>
  <c r="DS175" i="18" s="1"/>
  <c r="DR175" i="18" s="1"/>
  <c r="DQ175" i="18" s="1"/>
  <c r="DP175" i="18" s="1"/>
  <c r="DO175" i="18" s="1"/>
  <c r="DN175" i="18" s="1"/>
  <c r="DM175" i="18" s="1"/>
  <c r="DL175" i="18" s="1"/>
  <c r="DK175" i="18" s="1"/>
  <c r="DJ175" i="18" s="1"/>
  <c r="DI175" i="18" s="1"/>
  <c r="DH175" i="18" s="1"/>
  <c r="DG175" i="18" s="1"/>
  <c r="DF175" i="18" s="1"/>
  <c r="DE175" i="18" s="1"/>
  <c r="DD175" i="18" s="1"/>
  <c r="DC175" i="18" s="1"/>
  <c r="DB175" i="18" s="1"/>
  <c r="DA175" i="18" s="1"/>
  <c r="CZ175" i="18" s="1"/>
  <c r="CY175" i="18" s="1"/>
  <c r="CX175" i="18" s="1"/>
  <c r="CW175" i="18" s="1"/>
  <c r="CV175" i="18" s="1"/>
  <c r="CU175" i="18" s="1"/>
  <c r="CT175" i="18" s="1"/>
  <c r="CS175" i="18" s="1"/>
  <c r="CR175" i="18" s="1"/>
  <c r="CQ175" i="18" s="1"/>
  <c r="CP175" i="18" s="1"/>
  <c r="CO175" i="18" s="1"/>
  <c r="CN175" i="18" s="1"/>
  <c r="CM175" i="18" s="1"/>
  <c r="CL175" i="18" s="1"/>
  <c r="CK175" i="18" s="1"/>
  <c r="CJ175" i="18" s="1"/>
  <c r="CI175" i="18" s="1"/>
  <c r="CH175" i="18" s="1"/>
  <c r="CG175" i="18" s="1"/>
  <c r="CF175" i="18" s="1"/>
  <c r="CE175" i="18" s="1"/>
  <c r="CD175" i="18" s="1"/>
  <c r="CC175" i="18" s="1"/>
  <c r="CB175" i="18" s="1"/>
  <c r="CA175" i="18" s="1"/>
  <c r="BZ175" i="18" s="1"/>
  <c r="BY175" i="18" s="1"/>
  <c r="BX175" i="18" s="1"/>
  <c r="BW175" i="18" s="1"/>
  <c r="BV175" i="18" s="1"/>
  <c r="BU175" i="18" s="1"/>
  <c r="BT175" i="18" s="1"/>
  <c r="BS175" i="18" s="1"/>
  <c r="BR175" i="18" s="1"/>
  <c r="BQ175" i="18" s="1"/>
  <c r="BP175" i="18" s="1"/>
  <c r="BO175" i="18" s="1"/>
  <c r="BN175" i="18" s="1"/>
  <c r="BM175" i="18" s="1"/>
  <c r="BL175" i="18" s="1"/>
  <c r="BK175" i="18" s="1"/>
  <c r="BJ175" i="18" s="1"/>
  <c r="BI175" i="18" s="1"/>
  <c r="BH175" i="18" s="1"/>
  <c r="BG175" i="18" s="1"/>
  <c r="BF175" i="18" s="1"/>
  <c r="BE175" i="18" s="1"/>
  <c r="BD175" i="18" s="1"/>
  <c r="BC175" i="18" s="1"/>
  <c r="BB175" i="18" s="1"/>
  <c r="BA175" i="18" s="1"/>
  <c r="AZ175" i="18" s="1"/>
  <c r="AY175" i="18" s="1"/>
  <c r="AX175" i="18" s="1"/>
  <c r="AW175" i="18" s="1"/>
  <c r="AV175" i="18" s="1"/>
  <c r="AU175" i="18" s="1"/>
  <c r="AT175" i="18" s="1"/>
  <c r="AS175" i="18" s="1"/>
  <c r="AR175" i="18" s="1"/>
  <c r="AQ175" i="18" s="1"/>
  <c r="AP175" i="18" s="1"/>
  <c r="AO175" i="18" s="1"/>
  <c r="AN175" i="18" s="1"/>
  <c r="AM175" i="18" s="1"/>
  <c r="AL175" i="18" s="1"/>
  <c r="AK175" i="18" s="1"/>
  <c r="AJ175" i="18" s="1"/>
  <c r="AI175" i="18" s="1"/>
  <c r="AH175" i="18" s="1"/>
  <c r="AG175" i="18" s="1"/>
  <c r="AF175" i="18" s="1"/>
  <c r="AE175" i="18" s="1"/>
  <c r="AD175" i="18" s="1"/>
  <c r="AC175" i="18" s="1"/>
  <c r="AB175" i="18" s="1"/>
  <c r="AA175" i="18" s="1"/>
  <c r="Z175" i="18" s="1"/>
  <c r="Y175" i="18" s="1"/>
  <c r="X175" i="18" s="1"/>
  <c r="W175" i="18" s="1"/>
  <c r="V175" i="18" s="1"/>
  <c r="U175" i="18" s="1"/>
  <c r="T175" i="18" s="1"/>
  <c r="S175" i="18" s="1"/>
  <c r="R175" i="18" s="1"/>
  <c r="DK31" i="18"/>
  <c r="DK32" i="18"/>
  <c r="DL33" i="18" s="1"/>
  <c r="DM34" i="18" s="1"/>
  <c r="DN35" i="18" s="1"/>
  <c r="DO36" i="18" s="1"/>
  <c r="DP37" i="18" s="1"/>
  <c r="DQ38" i="18" s="1"/>
  <c r="DR39" i="18" s="1"/>
  <c r="DS40" i="18" s="1"/>
  <c r="DT41" i="18" s="1"/>
  <c r="DU42" i="18" s="1"/>
  <c r="DV43" i="18" s="1"/>
  <c r="DW44" i="18" s="1"/>
  <c r="DX45" i="18" s="1"/>
  <c r="DZ282" i="18" l="1"/>
  <c r="EB282" i="18"/>
  <c r="EA282" i="18" s="1"/>
  <c r="DY283" i="18"/>
  <c r="DX174" i="18"/>
  <c r="DW174" i="18" s="1"/>
  <c r="DV174" i="18" s="1"/>
  <c r="DU174" i="18" s="1"/>
  <c r="DT174" i="18" s="1"/>
  <c r="DS174" i="18" s="1"/>
  <c r="DR174" i="18" s="1"/>
  <c r="DQ174" i="18" s="1"/>
  <c r="DP174" i="18" s="1"/>
  <c r="DO174" i="18" s="1"/>
  <c r="DN174" i="18" s="1"/>
  <c r="DM174" i="18" s="1"/>
  <c r="DL174" i="18" s="1"/>
  <c r="DK174" i="18" s="1"/>
  <c r="DJ174" i="18" s="1"/>
  <c r="DI174" i="18" s="1"/>
  <c r="DH174" i="18" s="1"/>
  <c r="DG174" i="18" s="1"/>
  <c r="DF174" i="18" s="1"/>
  <c r="DE174" i="18" s="1"/>
  <c r="DD174" i="18" s="1"/>
  <c r="DC174" i="18" s="1"/>
  <c r="DB174" i="18" s="1"/>
  <c r="DA174" i="18" s="1"/>
  <c r="CZ174" i="18" s="1"/>
  <c r="CY174" i="18" s="1"/>
  <c r="CX174" i="18" s="1"/>
  <c r="CW174" i="18" s="1"/>
  <c r="CV174" i="18" s="1"/>
  <c r="CU174" i="18" s="1"/>
  <c r="CT174" i="18" s="1"/>
  <c r="CS174" i="18" s="1"/>
  <c r="CR174" i="18" s="1"/>
  <c r="CQ174" i="18" s="1"/>
  <c r="CP174" i="18" s="1"/>
  <c r="CO174" i="18" s="1"/>
  <c r="CN174" i="18" s="1"/>
  <c r="CM174" i="18" s="1"/>
  <c r="CL174" i="18" s="1"/>
  <c r="CK174" i="18" s="1"/>
  <c r="CJ174" i="18" s="1"/>
  <c r="CI174" i="18" s="1"/>
  <c r="CH174" i="18" s="1"/>
  <c r="CG174" i="18" s="1"/>
  <c r="CF174" i="18" s="1"/>
  <c r="CE174" i="18" s="1"/>
  <c r="CD174" i="18" s="1"/>
  <c r="CC174" i="18" s="1"/>
  <c r="CB174" i="18" s="1"/>
  <c r="CA174" i="18" s="1"/>
  <c r="BZ174" i="18" s="1"/>
  <c r="BY174" i="18" s="1"/>
  <c r="BX174" i="18" s="1"/>
  <c r="BW174" i="18" s="1"/>
  <c r="BV174" i="18" s="1"/>
  <c r="BU174" i="18" s="1"/>
  <c r="BT174" i="18" s="1"/>
  <c r="BS174" i="18" s="1"/>
  <c r="BR174" i="18" s="1"/>
  <c r="BQ174" i="18" s="1"/>
  <c r="BP174" i="18" s="1"/>
  <c r="BO174" i="18" s="1"/>
  <c r="BN174" i="18" s="1"/>
  <c r="BM174" i="18" s="1"/>
  <c r="BL174" i="18" s="1"/>
  <c r="BK174" i="18" s="1"/>
  <c r="BJ174" i="18" s="1"/>
  <c r="BI174" i="18" s="1"/>
  <c r="BH174" i="18" s="1"/>
  <c r="BG174" i="18" s="1"/>
  <c r="BF174" i="18" s="1"/>
  <c r="BE174" i="18" s="1"/>
  <c r="BD174" i="18" s="1"/>
  <c r="BC174" i="18" s="1"/>
  <c r="BB174" i="18" s="1"/>
  <c r="BA174" i="18" s="1"/>
  <c r="AZ174" i="18" s="1"/>
  <c r="AY174" i="18" s="1"/>
  <c r="AX174" i="18" s="1"/>
  <c r="AW174" i="18" s="1"/>
  <c r="AV174" i="18" s="1"/>
  <c r="AU174" i="18" s="1"/>
  <c r="AT174" i="18" s="1"/>
  <c r="AS174" i="18" s="1"/>
  <c r="AR174" i="18" s="1"/>
  <c r="AQ174" i="18" s="1"/>
  <c r="AP174" i="18" s="1"/>
  <c r="AO174" i="18" s="1"/>
  <c r="AN174" i="18" s="1"/>
  <c r="AM174" i="18" s="1"/>
  <c r="AL174" i="18" s="1"/>
  <c r="AK174" i="18" s="1"/>
  <c r="AJ174" i="18" s="1"/>
  <c r="AI174" i="18" s="1"/>
  <c r="AH174" i="18" s="1"/>
  <c r="AG174" i="18" s="1"/>
  <c r="AF174" i="18" s="1"/>
  <c r="AE174" i="18" s="1"/>
  <c r="AD174" i="18" s="1"/>
  <c r="AC174" i="18" s="1"/>
  <c r="AB174" i="18" s="1"/>
  <c r="AA174" i="18" s="1"/>
  <c r="Z174" i="18" s="1"/>
  <c r="Y174" i="18" s="1"/>
  <c r="X174" i="18" s="1"/>
  <c r="W174" i="18" s="1"/>
  <c r="V174" i="18" s="1"/>
  <c r="U174" i="18" s="1"/>
  <c r="T174" i="18" s="1"/>
  <c r="S174" i="18" s="1"/>
  <c r="R174" i="18" s="1"/>
  <c r="Q174" i="18" s="1"/>
  <c r="DL32" i="18"/>
  <c r="DM33" i="18" s="1"/>
  <c r="DN34" i="18" s="1"/>
  <c r="DO35" i="18" s="1"/>
  <c r="DP36" i="18" s="1"/>
  <c r="DQ37" i="18" s="1"/>
  <c r="DR38" i="18" s="1"/>
  <c r="DS39" i="18" s="1"/>
  <c r="DT40" i="18" s="1"/>
  <c r="DU41" i="18" s="1"/>
  <c r="DV42" i="18" s="1"/>
  <c r="DW43" i="18" s="1"/>
  <c r="DX44" i="18" s="1"/>
  <c r="DL31" i="18"/>
  <c r="DZ283" i="18" l="1"/>
  <c r="EB283" i="18"/>
  <c r="EA283" i="18"/>
  <c r="DY284" i="18"/>
  <c r="DX173" i="18"/>
  <c r="DW173" i="18" s="1"/>
  <c r="DV173" i="18" s="1"/>
  <c r="DU173" i="18" s="1"/>
  <c r="DT173" i="18" s="1"/>
  <c r="DS173" i="18" s="1"/>
  <c r="DR173" i="18" s="1"/>
  <c r="DQ173" i="18" s="1"/>
  <c r="DP173" i="18" s="1"/>
  <c r="DO173" i="18" s="1"/>
  <c r="DN173" i="18" s="1"/>
  <c r="DM173" i="18" s="1"/>
  <c r="DL173" i="18" s="1"/>
  <c r="DK173" i="18" s="1"/>
  <c r="DJ173" i="18" s="1"/>
  <c r="DI173" i="18" s="1"/>
  <c r="DH173" i="18" s="1"/>
  <c r="DG173" i="18" s="1"/>
  <c r="DF173" i="18" s="1"/>
  <c r="DE173" i="18" s="1"/>
  <c r="DD173" i="18" s="1"/>
  <c r="DC173" i="18" s="1"/>
  <c r="DB173" i="18" s="1"/>
  <c r="DA173" i="18" s="1"/>
  <c r="CZ173" i="18" s="1"/>
  <c r="CY173" i="18" s="1"/>
  <c r="CX173" i="18" s="1"/>
  <c r="CW173" i="18" s="1"/>
  <c r="CV173" i="18" s="1"/>
  <c r="CU173" i="18" s="1"/>
  <c r="CT173" i="18" s="1"/>
  <c r="CS173" i="18" s="1"/>
  <c r="CR173" i="18" s="1"/>
  <c r="CQ173" i="18" s="1"/>
  <c r="CP173" i="18" s="1"/>
  <c r="CO173" i="18" s="1"/>
  <c r="CN173" i="18" s="1"/>
  <c r="CM173" i="18" s="1"/>
  <c r="CL173" i="18" s="1"/>
  <c r="CK173" i="18" s="1"/>
  <c r="CJ173" i="18" s="1"/>
  <c r="CI173" i="18" s="1"/>
  <c r="CH173" i="18" s="1"/>
  <c r="CG173" i="18" s="1"/>
  <c r="CF173" i="18" s="1"/>
  <c r="CE173" i="18" s="1"/>
  <c r="CD173" i="18" s="1"/>
  <c r="CC173" i="18" s="1"/>
  <c r="CB173" i="18" s="1"/>
  <c r="CA173" i="18" s="1"/>
  <c r="BZ173" i="18" s="1"/>
  <c r="BY173" i="18" s="1"/>
  <c r="BX173" i="18" s="1"/>
  <c r="BW173" i="18" s="1"/>
  <c r="BV173" i="18" s="1"/>
  <c r="BU173" i="18" s="1"/>
  <c r="BT173" i="18" s="1"/>
  <c r="BS173" i="18" s="1"/>
  <c r="BR173" i="18" s="1"/>
  <c r="BQ173" i="18" s="1"/>
  <c r="BP173" i="18" s="1"/>
  <c r="BO173" i="18" s="1"/>
  <c r="BN173" i="18" s="1"/>
  <c r="BM173" i="18" s="1"/>
  <c r="BL173" i="18" s="1"/>
  <c r="BK173" i="18" s="1"/>
  <c r="BJ173" i="18" s="1"/>
  <c r="BI173" i="18" s="1"/>
  <c r="BH173" i="18" s="1"/>
  <c r="BG173" i="18" s="1"/>
  <c r="BF173" i="18" s="1"/>
  <c r="BE173" i="18" s="1"/>
  <c r="BD173" i="18" s="1"/>
  <c r="BC173" i="18" s="1"/>
  <c r="BB173" i="18" s="1"/>
  <c r="BA173" i="18" s="1"/>
  <c r="AZ173" i="18" s="1"/>
  <c r="AY173" i="18" s="1"/>
  <c r="AX173" i="18" s="1"/>
  <c r="AW173" i="18" s="1"/>
  <c r="AV173" i="18" s="1"/>
  <c r="AU173" i="18" s="1"/>
  <c r="AT173" i="18" s="1"/>
  <c r="AS173" i="18" s="1"/>
  <c r="AR173" i="18" s="1"/>
  <c r="AQ173" i="18" s="1"/>
  <c r="AP173" i="18" s="1"/>
  <c r="AO173" i="18" s="1"/>
  <c r="AN173" i="18" s="1"/>
  <c r="AM173" i="18" s="1"/>
  <c r="AL173" i="18" s="1"/>
  <c r="AK173" i="18" s="1"/>
  <c r="AJ173" i="18" s="1"/>
  <c r="AI173" i="18" s="1"/>
  <c r="AH173" i="18" s="1"/>
  <c r="AG173" i="18" s="1"/>
  <c r="AF173" i="18" s="1"/>
  <c r="AE173" i="18" s="1"/>
  <c r="AD173" i="18" s="1"/>
  <c r="AC173" i="18" s="1"/>
  <c r="AB173" i="18" s="1"/>
  <c r="AA173" i="18" s="1"/>
  <c r="Z173" i="18" s="1"/>
  <c r="Y173" i="18" s="1"/>
  <c r="X173" i="18" s="1"/>
  <c r="W173" i="18" s="1"/>
  <c r="V173" i="18" s="1"/>
  <c r="U173" i="18" s="1"/>
  <c r="T173" i="18" s="1"/>
  <c r="S173" i="18" s="1"/>
  <c r="R173" i="18" s="1"/>
  <c r="Q173" i="18" s="1"/>
  <c r="P173" i="18" s="1"/>
  <c r="DM32" i="18"/>
  <c r="DN33" i="18" s="1"/>
  <c r="DO34" i="18" s="1"/>
  <c r="DP35" i="18" s="1"/>
  <c r="DQ36" i="18" s="1"/>
  <c r="DR37" i="18" s="1"/>
  <c r="DS38" i="18" s="1"/>
  <c r="DT39" i="18" s="1"/>
  <c r="DU40" i="18" s="1"/>
  <c r="DV41" i="18" s="1"/>
  <c r="DW42" i="18" s="1"/>
  <c r="DX43" i="18" s="1"/>
  <c r="DM31" i="18"/>
  <c r="DZ284" i="18" l="1"/>
  <c r="EB284" i="18" s="1"/>
  <c r="DY285" i="18"/>
  <c r="DX172" i="18"/>
  <c r="DW172" i="18" s="1"/>
  <c r="DV172" i="18" s="1"/>
  <c r="DU172" i="18" s="1"/>
  <c r="DT172" i="18" s="1"/>
  <c r="DS172" i="18" s="1"/>
  <c r="DR172" i="18" s="1"/>
  <c r="DQ172" i="18" s="1"/>
  <c r="DP172" i="18" s="1"/>
  <c r="DO172" i="18" s="1"/>
  <c r="DN172" i="18" s="1"/>
  <c r="DM172" i="18" s="1"/>
  <c r="DL172" i="18" s="1"/>
  <c r="DK172" i="18" s="1"/>
  <c r="DJ172" i="18" s="1"/>
  <c r="DI172" i="18" s="1"/>
  <c r="DH172" i="18" s="1"/>
  <c r="DG172" i="18" s="1"/>
  <c r="DF172" i="18" s="1"/>
  <c r="DE172" i="18" s="1"/>
  <c r="DD172" i="18" s="1"/>
  <c r="DC172" i="18" s="1"/>
  <c r="DB172" i="18" s="1"/>
  <c r="DA172" i="18" s="1"/>
  <c r="CZ172" i="18" s="1"/>
  <c r="CY172" i="18" s="1"/>
  <c r="CX172" i="18" s="1"/>
  <c r="CW172" i="18" s="1"/>
  <c r="CV172" i="18" s="1"/>
  <c r="CU172" i="18" s="1"/>
  <c r="CT172" i="18" s="1"/>
  <c r="CS172" i="18" s="1"/>
  <c r="CR172" i="18" s="1"/>
  <c r="CQ172" i="18" s="1"/>
  <c r="CP172" i="18" s="1"/>
  <c r="CO172" i="18" s="1"/>
  <c r="CN172" i="18" s="1"/>
  <c r="CM172" i="18" s="1"/>
  <c r="CL172" i="18" s="1"/>
  <c r="CK172" i="18" s="1"/>
  <c r="CJ172" i="18" s="1"/>
  <c r="CI172" i="18" s="1"/>
  <c r="CH172" i="18" s="1"/>
  <c r="CG172" i="18" s="1"/>
  <c r="CF172" i="18" s="1"/>
  <c r="CE172" i="18" s="1"/>
  <c r="CD172" i="18" s="1"/>
  <c r="CC172" i="18" s="1"/>
  <c r="CB172" i="18" s="1"/>
  <c r="CA172" i="18" s="1"/>
  <c r="BZ172" i="18" s="1"/>
  <c r="BY172" i="18" s="1"/>
  <c r="BX172" i="18" s="1"/>
  <c r="BW172" i="18" s="1"/>
  <c r="BV172" i="18" s="1"/>
  <c r="BU172" i="18" s="1"/>
  <c r="BT172" i="18" s="1"/>
  <c r="BS172" i="18" s="1"/>
  <c r="BR172" i="18" s="1"/>
  <c r="BQ172" i="18" s="1"/>
  <c r="BP172" i="18" s="1"/>
  <c r="BO172" i="18" s="1"/>
  <c r="BN172" i="18" s="1"/>
  <c r="BM172" i="18" s="1"/>
  <c r="BL172" i="18" s="1"/>
  <c r="BK172" i="18" s="1"/>
  <c r="BJ172" i="18" s="1"/>
  <c r="BI172" i="18" s="1"/>
  <c r="BH172" i="18" s="1"/>
  <c r="BG172" i="18" s="1"/>
  <c r="BF172" i="18" s="1"/>
  <c r="BE172" i="18" s="1"/>
  <c r="BD172" i="18" s="1"/>
  <c r="BC172" i="18" s="1"/>
  <c r="BB172" i="18" s="1"/>
  <c r="BA172" i="18" s="1"/>
  <c r="AZ172" i="18" s="1"/>
  <c r="AY172" i="18" s="1"/>
  <c r="AX172" i="18" s="1"/>
  <c r="AW172" i="18" s="1"/>
  <c r="AV172" i="18" s="1"/>
  <c r="AU172" i="18" s="1"/>
  <c r="AT172" i="18" s="1"/>
  <c r="AS172" i="18" s="1"/>
  <c r="AR172" i="18" s="1"/>
  <c r="AQ172" i="18" s="1"/>
  <c r="AP172" i="18" s="1"/>
  <c r="AO172" i="18" s="1"/>
  <c r="AN172" i="18" s="1"/>
  <c r="AM172" i="18" s="1"/>
  <c r="AL172" i="18" s="1"/>
  <c r="AK172" i="18" s="1"/>
  <c r="AJ172" i="18" s="1"/>
  <c r="AI172" i="18" s="1"/>
  <c r="AH172" i="18" s="1"/>
  <c r="AG172" i="18" s="1"/>
  <c r="AF172" i="18" s="1"/>
  <c r="AE172" i="18" s="1"/>
  <c r="AD172" i="18" s="1"/>
  <c r="AC172" i="18" s="1"/>
  <c r="AB172" i="18" s="1"/>
  <c r="AA172" i="18" s="1"/>
  <c r="Z172" i="18" s="1"/>
  <c r="Y172" i="18" s="1"/>
  <c r="X172" i="18" s="1"/>
  <c r="W172" i="18" s="1"/>
  <c r="V172" i="18" s="1"/>
  <c r="U172" i="18" s="1"/>
  <c r="T172" i="18" s="1"/>
  <c r="S172" i="18" s="1"/>
  <c r="R172" i="18" s="1"/>
  <c r="Q172" i="18" s="1"/>
  <c r="P172" i="18" s="1"/>
  <c r="O172" i="18" s="1"/>
  <c r="DN32" i="18"/>
  <c r="DO33" i="18" s="1"/>
  <c r="DP34" i="18" s="1"/>
  <c r="DQ35" i="18" s="1"/>
  <c r="DR36" i="18" s="1"/>
  <c r="DS37" i="18" s="1"/>
  <c r="DT38" i="18" s="1"/>
  <c r="DU39" i="18" s="1"/>
  <c r="DV40" i="18" s="1"/>
  <c r="DW41" i="18" s="1"/>
  <c r="DX42" i="18" s="1"/>
  <c r="DN31" i="18"/>
  <c r="EE159" i="18" l="1"/>
  <c r="EA284" i="18"/>
  <c r="DZ285" i="18"/>
  <c r="EA285" i="18"/>
  <c r="DX171" i="18"/>
  <c r="DW171" i="18" s="1"/>
  <c r="DV171" i="18" s="1"/>
  <c r="DU171" i="18" s="1"/>
  <c r="DT171" i="18" s="1"/>
  <c r="DS171" i="18" s="1"/>
  <c r="DR171" i="18" s="1"/>
  <c r="DQ171" i="18" s="1"/>
  <c r="DP171" i="18" s="1"/>
  <c r="DO171" i="18" s="1"/>
  <c r="DN171" i="18" s="1"/>
  <c r="DM171" i="18" s="1"/>
  <c r="DL171" i="18" s="1"/>
  <c r="DK171" i="18" s="1"/>
  <c r="DJ171" i="18" s="1"/>
  <c r="DI171" i="18" s="1"/>
  <c r="DH171" i="18" s="1"/>
  <c r="DG171" i="18" s="1"/>
  <c r="DF171" i="18" s="1"/>
  <c r="DE171" i="18" s="1"/>
  <c r="DD171" i="18" s="1"/>
  <c r="DC171" i="18" s="1"/>
  <c r="DB171" i="18" s="1"/>
  <c r="DA171" i="18" s="1"/>
  <c r="CZ171" i="18" s="1"/>
  <c r="CY171" i="18" s="1"/>
  <c r="CX171" i="18" s="1"/>
  <c r="CW171" i="18" s="1"/>
  <c r="CV171" i="18" s="1"/>
  <c r="CU171" i="18" s="1"/>
  <c r="CT171" i="18" s="1"/>
  <c r="CS171" i="18" s="1"/>
  <c r="CR171" i="18" s="1"/>
  <c r="CQ171" i="18" s="1"/>
  <c r="CP171" i="18" s="1"/>
  <c r="CO171" i="18" s="1"/>
  <c r="CN171" i="18" s="1"/>
  <c r="CM171" i="18" s="1"/>
  <c r="CL171" i="18" s="1"/>
  <c r="CK171" i="18" s="1"/>
  <c r="CJ171" i="18" s="1"/>
  <c r="CI171" i="18" s="1"/>
  <c r="CH171" i="18" s="1"/>
  <c r="CG171" i="18" s="1"/>
  <c r="CF171" i="18" s="1"/>
  <c r="CE171" i="18" s="1"/>
  <c r="CD171" i="18" s="1"/>
  <c r="CC171" i="18" s="1"/>
  <c r="CB171" i="18" s="1"/>
  <c r="CA171" i="18" s="1"/>
  <c r="BZ171" i="18" s="1"/>
  <c r="BY171" i="18" s="1"/>
  <c r="BX171" i="18" s="1"/>
  <c r="BW171" i="18" s="1"/>
  <c r="BV171" i="18" s="1"/>
  <c r="BU171" i="18" s="1"/>
  <c r="BT171" i="18" s="1"/>
  <c r="BS171" i="18" s="1"/>
  <c r="BR171" i="18" s="1"/>
  <c r="BQ171" i="18" s="1"/>
  <c r="BP171" i="18" s="1"/>
  <c r="BO171" i="18" s="1"/>
  <c r="BN171" i="18" s="1"/>
  <c r="BM171" i="18" s="1"/>
  <c r="BL171" i="18" s="1"/>
  <c r="BK171" i="18" s="1"/>
  <c r="BJ171" i="18" s="1"/>
  <c r="BI171" i="18" s="1"/>
  <c r="BH171" i="18" s="1"/>
  <c r="BG171" i="18" s="1"/>
  <c r="BF171" i="18" s="1"/>
  <c r="BE171" i="18" s="1"/>
  <c r="BD171" i="18" s="1"/>
  <c r="BC171" i="18" s="1"/>
  <c r="BB171" i="18" s="1"/>
  <c r="BA171" i="18" s="1"/>
  <c r="AZ171" i="18" s="1"/>
  <c r="AY171" i="18" s="1"/>
  <c r="AX171" i="18" s="1"/>
  <c r="AW171" i="18" s="1"/>
  <c r="AV171" i="18" s="1"/>
  <c r="AU171" i="18" s="1"/>
  <c r="AT171" i="18" s="1"/>
  <c r="AS171" i="18" s="1"/>
  <c r="AR171" i="18" s="1"/>
  <c r="AQ171" i="18" s="1"/>
  <c r="AP171" i="18" s="1"/>
  <c r="AO171" i="18" s="1"/>
  <c r="AN171" i="18" s="1"/>
  <c r="AM171" i="18" s="1"/>
  <c r="AL171" i="18" s="1"/>
  <c r="AK171" i="18" s="1"/>
  <c r="AJ171" i="18" s="1"/>
  <c r="AI171" i="18" s="1"/>
  <c r="AH171" i="18" s="1"/>
  <c r="AG171" i="18" s="1"/>
  <c r="AF171" i="18" s="1"/>
  <c r="AE171" i="18" s="1"/>
  <c r="AD171" i="18" s="1"/>
  <c r="AC171" i="18" s="1"/>
  <c r="AB171" i="18" s="1"/>
  <c r="AA171" i="18" s="1"/>
  <c r="Z171" i="18" s="1"/>
  <c r="Y171" i="18" s="1"/>
  <c r="X171" i="18" s="1"/>
  <c r="W171" i="18" s="1"/>
  <c r="V171" i="18" s="1"/>
  <c r="U171" i="18" s="1"/>
  <c r="T171" i="18" s="1"/>
  <c r="S171" i="18" s="1"/>
  <c r="R171" i="18" s="1"/>
  <c r="Q171" i="18" s="1"/>
  <c r="P171" i="18" s="1"/>
  <c r="O171" i="18" s="1"/>
  <c r="N171" i="18" s="1"/>
  <c r="DO32" i="18"/>
  <c r="DP33" i="18" s="1"/>
  <c r="DQ34" i="18" s="1"/>
  <c r="DR35" i="18" s="1"/>
  <c r="DS36" i="18" s="1"/>
  <c r="DT37" i="18" s="1"/>
  <c r="DU38" i="18" s="1"/>
  <c r="DV39" i="18" s="1"/>
  <c r="DW40" i="18" s="1"/>
  <c r="DX41" i="18" s="1"/>
  <c r="DO31" i="18"/>
  <c r="DX170" i="18" l="1"/>
  <c r="DW170" i="18" s="1"/>
  <c r="DV170" i="18" s="1"/>
  <c r="DU170" i="18" s="1"/>
  <c r="DT170" i="18" s="1"/>
  <c r="DS170" i="18" s="1"/>
  <c r="DR170" i="18" s="1"/>
  <c r="DQ170" i="18" s="1"/>
  <c r="DP170" i="18" s="1"/>
  <c r="DO170" i="18" s="1"/>
  <c r="DN170" i="18" s="1"/>
  <c r="DM170" i="18" s="1"/>
  <c r="DL170" i="18" s="1"/>
  <c r="DK170" i="18" s="1"/>
  <c r="DJ170" i="18" s="1"/>
  <c r="DI170" i="18" s="1"/>
  <c r="DH170" i="18" s="1"/>
  <c r="DG170" i="18" s="1"/>
  <c r="DF170" i="18" s="1"/>
  <c r="DE170" i="18" s="1"/>
  <c r="DD170" i="18" s="1"/>
  <c r="DC170" i="18" s="1"/>
  <c r="DB170" i="18" s="1"/>
  <c r="DA170" i="18" s="1"/>
  <c r="CZ170" i="18" s="1"/>
  <c r="CY170" i="18" s="1"/>
  <c r="CX170" i="18" s="1"/>
  <c r="CW170" i="18" s="1"/>
  <c r="CV170" i="18" s="1"/>
  <c r="CU170" i="18" s="1"/>
  <c r="CT170" i="18" s="1"/>
  <c r="CS170" i="18" s="1"/>
  <c r="CR170" i="18" s="1"/>
  <c r="CQ170" i="18" s="1"/>
  <c r="CP170" i="18" s="1"/>
  <c r="CO170" i="18" s="1"/>
  <c r="CN170" i="18" s="1"/>
  <c r="CM170" i="18" s="1"/>
  <c r="CL170" i="18" s="1"/>
  <c r="CK170" i="18" s="1"/>
  <c r="CJ170" i="18" s="1"/>
  <c r="CI170" i="18" s="1"/>
  <c r="CH170" i="18" s="1"/>
  <c r="CG170" i="18" s="1"/>
  <c r="CF170" i="18" s="1"/>
  <c r="CE170" i="18" s="1"/>
  <c r="CD170" i="18" s="1"/>
  <c r="CC170" i="18" s="1"/>
  <c r="CB170" i="18" s="1"/>
  <c r="CA170" i="18" s="1"/>
  <c r="BZ170" i="18" s="1"/>
  <c r="BY170" i="18" s="1"/>
  <c r="BX170" i="18" s="1"/>
  <c r="BW170" i="18" s="1"/>
  <c r="BV170" i="18" s="1"/>
  <c r="BU170" i="18" s="1"/>
  <c r="BT170" i="18" s="1"/>
  <c r="BS170" i="18" s="1"/>
  <c r="BR170" i="18" s="1"/>
  <c r="BQ170" i="18" s="1"/>
  <c r="BP170" i="18" s="1"/>
  <c r="BO170" i="18" s="1"/>
  <c r="BN170" i="18" s="1"/>
  <c r="BM170" i="18" s="1"/>
  <c r="BL170" i="18" s="1"/>
  <c r="BK170" i="18" s="1"/>
  <c r="BJ170" i="18" s="1"/>
  <c r="BI170" i="18" s="1"/>
  <c r="BH170" i="18" s="1"/>
  <c r="BG170" i="18" s="1"/>
  <c r="BF170" i="18" s="1"/>
  <c r="BE170" i="18" s="1"/>
  <c r="BD170" i="18" s="1"/>
  <c r="BC170" i="18" s="1"/>
  <c r="BB170" i="18" s="1"/>
  <c r="BA170" i="18" s="1"/>
  <c r="AZ170" i="18" s="1"/>
  <c r="AY170" i="18" s="1"/>
  <c r="AX170" i="18" s="1"/>
  <c r="AW170" i="18" s="1"/>
  <c r="AV170" i="18" s="1"/>
  <c r="AU170" i="18" s="1"/>
  <c r="AT170" i="18" s="1"/>
  <c r="AS170" i="18" s="1"/>
  <c r="AR170" i="18" s="1"/>
  <c r="AQ170" i="18" s="1"/>
  <c r="AP170" i="18" s="1"/>
  <c r="AO170" i="18" s="1"/>
  <c r="AN170" i="18" s="1"/>
  <c r="AM170" i="18" s="1"/>
  <c r="AL170" i="18" s="1"/>
  <c r="AK170" i="18" s="1"/>
  <c r="AJ170" i="18" s="1"/>
  <c r="AI170" i="18" s="1"/>
  <c r="AH170" i="18" s="1"/>
  <c r="AG170" i="18" s="1"/>
  <c r="AF170" i="18" s="1"/>
  <c r="AE170" i="18" s="1"/>
  <c r="AD170" i="18" s="1"/>
  <c r="AC170" i="18" s="1"/>
  <c r="AB170" i="18" s="1"/>
  <c r="AA170" i="18" s="1"/>
  <c r="Z170" i="18" s="1"/>
  <c r="Y170" i="18" s="1"/>
  <c r="X170" i="18" s="1"/>
  <c r="W170" i="18" s="1"/>
  <c r="V170" i="18" s="1"/>
  <c r="U170" i="18" s="1"/>
  <c r="T170" i="18" s="1"/>
  <c r="S170" i="18" s="1"/>
  <c r="R170" i="18" s="1"/>
  <c r="Q170" i="18" s="1"/>
  <c r="P170" i="18" s="1"/>
  <c r="O170" i="18" s="1"/>
  <c r="N170" i="18" s="1"/>
  <c r="M170" i="18" s="1"/>
  <c r="DP31" i="18"/>
  <c r="DP32" i="18"/>
  <c r="DQ33" i="18" s="1"/>
  <c r="DR34" i="18" s="1"/>
  <c r="DS35" i="18" s="1"/>
  <c r="DT36" i="18" s="1"/>
  <c r="DU37" i="18" s="1"/>
  <c r="DV38" i="18" s="1"/>
  <c r="DW39" i="18" s="1"/>
  <c r="DX40" i="18" s="1"/>
  <c r="DX169" i="18" l="1"/>
  <c r="DW169" i="18" s="1"/>
  <c r="DV169" i="18" s="1"/>
  <c r="DU169" i="18" s="1"/>
  <c r="DT169" i="18" s="1"/>
  <c r="DS169" i="18" s="1"/>
  <c r="DR169" i="18" s="1"/>
  <c r="DQ169" i="18" s="1"/>
  <c r="DP169" i="18" s="1"/>
  <c r="DO169" i="18" s="1"/>
  <c r="DN169" i="18" s="1"/>
  <c r="DM169" i="18" s="1"/>
  <c r="DL169" i="18" s="1"/>
  <c r="DK169" i="18" s="1"/>
  <c r="DJ169" i="18" s="1"/>
  <c r="DI169" i="18" s="1"/>
  <c r="DH169" i="18" s="1"/>
  <c r="DG169" i="18" s="1"/>
  <c r="DF169" i="18" s="1"/>
  <c r="DE169" i="18" s="1"/>
  <c r="DD169" i="18" s="1"/>
  <c r="DC169" i="18" s="1"/>
  <c r="DB169" i="18" s="1"/>
  <c r="DA169" i="18" s="1"/>
  <c r="CZ169" i="18" s="1"/>
  <c r="CY169" i="18" s="1"/>
  <c r="CX169" i="18" s="1"/>
  <c r="CW169" i="18" s="1"/>
  <c r="CV169" i="18" s="1"/>
  <c r="CU169" i="18" s="1"/>
  <c r="CT169" i="18" s="1"/>
  <c r="CS169" i="18" s="1"/>
  <c r="CR169" i="18" s="1"/>
  <c r="CQ169" i="18" s="1"/>
  <c r="CP169" i="18" s="1"/>
  <c r="CO169" i="18" s="1"/>
  <c r="CN169" i="18" s="1"/>
  <c r="CM169" i="18" s="1"/>
  <c r="CL169" i="18" s="1"/>
  <c r="CK169" i="18" s="1"/>
  <c r="CJ169" i="18" s="1"/>
  <c r="CI169" i="18" s="1"/>
  <c r="CH169" i="18" s="1"/>
  <c r="CG169" i="18" s="1"/>
  <c r="CF169" i="18" s="1"/>
  <c r="CE169" i="18" s="1"/>
  <c r="CD169" i="18" s="1"/>
  <c r="CC169" i="18" s="1"/>
  <c r="CB169" i="18" s="1"/>
  <c r="CA169" i="18" s="1"/>
  <c r="BZ169" i="18" s="1"/>
  <c r="BY169" i="18" s="1"/>
  <c r="BX169" i="18" s="1"/>
  <c r="BW169" i="18" s="1"/>
  <c r="BV169" i="18" s="1"/>
  <c r="BU169" i="18" s="1"/>
  <c r="BT169" i="18" s="1"/>
  <c r="BS169" i="18" s="1"/>
  <c r="BR169" i="18" s="1"/>
  <c r="BQ169" i="18" s="1"/>
  <c r="BP169" i="18" s="1"/>
  <c r="BO169" i="18" s="1"/>
  <c r="BN169" i="18" s="1"/>
  <c r="BM169" i="18" s="1"/>
  <c r="BL169" i="18" s="1"/>
  <c r="BK169" i="18" s="1"/>
  <c r="BJ169" i="18" s="1"/>
  <c r="BI169" i="18" s="1"/>
  <c r="BH169" i="18" s="1"/>
  <c r="BG169" i="18" s="1"/>
  <c r="BF169" i="18" s="1"/>
  <c r="BE169" i="18" s="1"/>
  <c r="BD169" i="18" s="1"/>
  <c r="BC169" i="18" s="1"/>
  <c r="BB169" i="18" s="1"/>
  <c r="BA169" i="18" s="1"/>
  <c r="AZ169" i="18" s="1"/>
  <c r="AY169" i="18" s="1"/>
  <c r="AX169" i="18" s="1"/>
  <c r="AW169" i="18" s="1"/>
  <c r="AV169" i="18" s="1"/>
  <c r="AU169" i="18" s="1"/>
  <c r="AT169" i="18" s="1"/>
  <c r="AS169" i="18" s="1"/>
  <c r="AR169" i="18" s="1"/>
  <c r="AQ169" i="18" s="1"/>
  <c r="AP169" i="18" s="1"/>
  <c r="AO169" i="18" s="1"/>
  <c r="AN169" i="18" s="1"/>
  <c r="AM169" i="18" s="1"/>
  <c r="AL169" i="18" s="1"/>
  <c r="AK169" i="18" s="1"/>
  <c r="AJ169" i="18" s="1"/>
  <c r="AI169" i="18" s="1"/>
  <c r="AH169" i="18" s="1"/>
  <c r="AG169" i="18" s="1"/>
  <c r="AF169" i="18" s="1"/>
  <c r="AE169" i="18" s="1"/>
  <c r="AD169" i="18" s="1"/>
  <c r="AC169" i="18" s="1"/>
  <c r="AB169" i="18" s="1"/>
  <c r="AA169" i="18" s="1"/>
  <c r="Z169" i="18" s="1"/>
  <c r="Y169" i="18" s="1"/>
  <c r="X169" i="18" s="1"/>
  <c r="W169" i="18" s="1"/>
  <c r="V169" i="18" s="1"/>
  <c r="U169" i="18" s="1"/>
  <c r="T169" i="18" s="1"/>
  <c r="S169" i="18" s="1"/>
  <c r="R169" i="18" s="1"/>
  <c r="Q169" i="18" s="1"/>
  <c r="P169" i="18" s="1"/>
  <c r="O169" i="18" s="1"/>
  <c r="N169" i="18" s="1"/>
  <c r="M169" i="18" s="1"/>
  <c r="L169" i="18" s="1"/>
  <c r="DQ31" i="18"/>
  <c r="DQ32" i="18"/>
  <c r="DR33" i="18" s="1"/>
  <c r="DS34" i="18" s="1"/>
  <c r="DT35" i="18" s="1"/>
  <c r="DU36" i="18" s="1"/>
  <c r="DV37" i="18" s="1"/>
  <c r="DW38" i="18" s="1"/>
  <c r="DX39" i="18" s="1"/>
  <c r="DX168" i="18" l="1"/>
  <c r="DW168" i="18" s="1"/>
  <c r="DV168" i="18" s="1"/>
  <c r="DU168" i="18" s="1"/>
  <c r="DT168" i="18" s="1"/>
  <c r="DS168" i="18" s="1"/>
  <c r="DR168" i="18" s="1"/>
  <c r="DQ168" i="18" s="1"/>
  <c r="DP168" i="18" s="1"/>
  <c r="DO168" i="18" s="1"/>
  <c r="DN168" i="18" s="1"/>
  <c r="DM168" i="18" s="1"/>
  <c r="DL168" i="18" s="1"/>
  <c r="DK168" i="18" s="1"/>
  <c r="DJ168" i="18" s="1"/>
  <c r="DI168" i="18" s="1"/>
  <c r="DH168" i="18" s="1"/>
  <c r="DG168" i="18" s="1"/>
  <c r="DF168" i="18" s="1"/>
  <c r="DE168" i="18" s="1"/>
  <c r="DD168" i="18" s="1"/>
  <c r="DC168" i="18" s="1"/>
  <c r="DB168" i="18" s="1"/>
  <c r="DA168" i="18" s="1"/>
  <c r="CZ168" i="18" s="1"/>
  <c r="CY168" i="18" s="1"/>
  <c r="CX168" i="18" s="1"/>
  <c r="CW168" i="18" s="1"/>
  <c r="CV168" i="18" s="1"/>
  <c r="CU168" i="18" s="1"/>
  <c r="CT168" i="18" s="1"/>
  <c r="CS168" i="18" s="1"/>
  <c r="CR168" i="18" s="1"/>
  <c r="CQ168" i="18" s="1"/>
  <c r="CP168" i="18" s="1"/>
  <c r="CO168" i="18" s="1"/>
  <c r="CN168" i="18" s="1"/>
  <c r="CM168" i="18" s="1"/>
  <c r="CL168" i="18" s="1"/>
  <c r="CK168" i="18" s="1"/>
  <c r="CJ168" i="18" s="1"/>
  <c r="CI168" i="18" s="1"/>
  <c r="CH168" i="18" s="1"/>
  <c r="CG168" i="18" s="1"/>
  <c r="CF168" i="18" s="1"/>
  <c r="CE168" i="18" s="1"/>
  <c r="CD168" i="18" s="1"/>
  <c r="CC168" i="18" s="1"/>
  <c r="CB168" i="18" s="1"/>
  <c r="CA168" i="18" s="1"/>
  <c r="BZ168" i="18" s="1"/>
  <c r="BY168" i="18" s="1"/>
  <c r="BX168" i="18" s="1"/>
  <c r="BW168" i="18" s="1"/>
  <c r="BV168" i="18" s="1"/>
  <c r="BU168" i="18" s="1"/>
  <c r="BT168" i="18" s="1"/>
  <c r="BS168" i="18" s="1"/>
  <c r="BR168" i="18" s="1"/>
  <c r="BQ168" i="18" s="1"/>
  <c r="BP168" i="18" s="1"/>
  <c r="BO168" i="18" s="1"/>
  <c r="BN168" i="18" s="1"/>
  <c r="BM168" i="18" s="1"/>
  <c r="BL168" i="18" s="1"/>
  <c r="BK168" i="18" s="1"/>
  <c r="BJ168" i="18" s="1"/>
  <c r="BI168" i="18" s="1"/>
  <c r="BH168" i="18" s="1"/>
  <c r="BG168" i="18" s="1"/>
  <c r="BF168" i="18" s="1"/>
  <c r="BE168" i="18" s="1"/>
  <c r="BD168" i="18" s="1"/>
  <c r="BC168" i="18" s="1"/>
  <c r="BB168" i="18" s="1"/>
  <c r="BA168" i="18" s="1"/>
  <c r="AZ168" i="18" s="1"/>
  <c r="AY168" i="18" s="1"/>
  <c r="AX168" i="18" s="1"/>
  <c r="AW168" i="18" s="1"/>
  <c r="AV168" i="18" s="1"/>
  <c r="AU168" i="18" s="1"/>
  <c r="AT168" i="18" s="1"/>
  <c r="AS168" i="18" s="1"/>
  <c r="AR168" i="18" s="1"/>
  <c r="AQ168" i="18" s="1"/>
  <c r="AP168" i="18" s="1"/>
  <c r="AO168" i="18" s="1"/>
  <c r="AN168" i="18" s="1"/>
  <c r="AM168" i="18" s="1"/>
  <c r="AL168" i="18" s="1"/>
  <c r="AK168" i="18" s="1"/>
  <c r="AJ168" i="18" s="1"/>
  <c r="AI168" i="18" s="1"/>
  <c r="AH168" i="18" s="1"/>
  <c r="AG168" i="18" s="1"/>
  <c r="AF168" i="18" s="1"/>
  <c r="AE168" i="18" s="1"/>
  <c r="AD168" i="18" s="1"/>
  <c r="AC168" i="18" s="1"/>
  <c r="AB168" i="18" s="1"/>
  <c r="AA168" i="18" s="1"/>
  <c r="Z168" i="18" s="1"/>
  <c r="Y168" i="18" s="1"/>
  <c r="X168" i="18" s="1"/>
  <c r="W168" i="18" s="1"/>
  <c r="V168" i="18" s="1"/>
  <c r="U168" i="18" s="1"/>
  <c r="T168" i="18" s="1"/>
  <c r="S168" i="18" s="1"/>
  <c r="R168" i="18" s="1"/>
  <c r="Q168" i="18" s="1"/>
  <c r="P168" i="18" s="1"/>
  <c r="O168" i="18" s="1"/>
  <c r="N168" i="18" s="1"/>
  <c r="M168" i="18" s="1"/>
  <c r="L168" i="18" s="1"/>
  <c r="K168" i="18" s="1"/>
  <c r="DR32" i="18"/>
  <c r="DS33" i="18" s="1"/>
  <c r="DT34" i="18" s="1"/>
  <c r="DU35" i="18" s="1"/>
  <c r="DV36" i="18" s="1"/>
  <c r="DW37" i="18" s="1"/>
  <c r="DX38" i="18" s="1"/>
  <c r="DR31" i="18"/>
  <c r="DX167" i="18" l="1"/>
  <c r="DW167" i="18" s="1"/>
  <c r="DV167" i="18" s="1"/>
  <c r="DU167" i="18" s="1"/>
  <c r="DT167" i="18" s="1"/>
  <c r="DS167" i="18" s="1"/>
  <c r="DR167" i="18" s="1"/>
  <c r="DQ167" i="18" s="1"/>
  <c r="DP167" i="18" s="1"/>
  <c r="DO167" i="18" s="1"/>
  <c r="DN167" i="18" s="1"/>
  <c r="DM167" i="18" s="1"/>
  <c r="DL167" i="18" s="1"/>
  <c r="DK167" i="18" s="1"/>
  <c r="DJ167" i="18" s="1"/>
  <c r="DI167" i="18" s="1"/>
  <c r="DH167" i="18" s="1"/>
  <c r="DG167" i="18" s="1"/>
  <c r="DF167" i="18" s="1"/>
  <c r="DE167" i="18" s="1"/>
  <c r="DD167" i="18" s="1"/>
  <c r="DC167" i="18" s="1"/>
  <c r="DB167" i="18" s="1"/>
  <c r="DA167" i="18" s="1"/>
  <c r="CZ167" i="18" s="1"/>
  <c r="CY167" i="18" s="1"/>
  <c r="CX167" i="18" s="1"/>
  <c r="CW167" i="18" s="1"/>
  <c r="CV167" i="18" s="1"/>
  <c r="CU167" i="18" s="1"/>
  <c r="CT167" i="18" s="1"/>
  <c r="CS167" i="18" s="1"/>
  <c r="CR167" i="18" s="1"/>
  <c r="CQ167" i="18" s="1"/>
  <c r="CP167" i="18" s="1"/>
  <c r="CO167" i="18" s="1"/>
  <c r="CN167" i="18" s="1"/>
  <c r="CM167" i="18" s="1"/>
  <c r="CL167" i="18" s="1"/>
  <c r="CK167" i="18" s="1"/>
  <c r="CJ167" i="18" s="1"/>
  <c r="CI167" i="18" s="1"/>
  <c r="CH167" i="18" s="1"/>
  <c r="CG167" i="18" s="1"/>
  <c r="CF167" i="18" s="1"/>
  <c r="CE167" i="18" s="1"/>
  <c r="CD167" i="18" s="1"/>
  <c r="CC167" i="18" s="1"/>
  <c r="CB167" i="18" s="1"/>
  <c r="CA167" i="18" s="1"/>
  <c r="BZ167" i="18" s="1"/>
  <c r="BY167" i="18" s="1"/>
  <c r="BX167" i="18" s="1"/>
  <c r="BW167" i="18" s="1"/>
  <c r="BV167" i="18" s="1"/>
  <c r="BU167" i="18" s="1"/>
  <c r="BT167" i="18" s="1"/>
  <c r="BS167" i="18" s="1"/>
  <c r="BR167" i="18" s="1"/>
  <c r="BQ167" i="18" s="1"/>
  <c r="BP167" i="18" s="1"/>
  <c r="BO167" i="18" s="1"/>
  <c r="BN167" i="18" s="1"/>
  <c r="BM167" i="18" s="1"/>
  <c r="BL167" i="18" s="1"/>
  <c r="BK167" i="18" s="1"/>
  <c r="BJ167" i="18" s="1"/>
  <c r="BI167" i="18" s="1"/>
  <c r="BH167" i="18" s="1"/>
  <c r="BG167" i="18" s="1"/>
  <c r="BF167" i="18" s="1"/>
  <c r="BE167" i="18" s="1"/>
  <c r="BD167" i="18" s="1"/>
  <c r="BC167" i="18" s="1"/>
  <c r="BB167" i="18" s="1"/>
  <c r="BA167" i="18" s="1"/>
  <c r="AZ167" i="18" s="1"/>
  <c r="AY167" i="18" s="1"/>
  <c r="AX167" i="18" s="1"/>
  <c r="AW167" i="18" s="1"/>
  <c r="AV167" i="18" s="1"/>
  <c r="AU167" i="18" s="1"/>
  <c r="AT167" i="18" s="1"/>
  <c r="AS167" i="18" s="1"/>
  <c r="AR167" i="18" s="1"/>
  <c r="AQ167" i="18" s="1"/>
  <c r="AP167" i="18" s="1"/>
  <c r="AO167" i="18" s="1"/>
  <c r="AN167" i="18" s="1"/>
  <c r="AM167" i="18" s="1"/>
  <c r="AL167" i="18" s="1"/>
  <c r="AK167" i="18" s="1"/>
  <c r="AJ167" i="18" s="1"/>
  <c r="AI167" i="18" s="1"/>
  <c r="AH167" i="18" s="1"/>
  <c r="AG167" i="18" s="1"/>
  <c r="AF167" i="18" s="1"/>
  <c r="AE167" i="18" s="1"/>
  <c r="AD167" i="18" s="1"/>
  <c r="AC167" i="18" s="1"/>
  <c r="AB167" i="18" s="1"/>
  <c r="AA167" i="18" s="1"/>
  <c r="Z167" i="18" s="1"/>
  <c r="Y167" i="18" s="1"/>
  <c r="X167" i="18" s="1"/>
  <c r="W167" i="18" s="1"/>
  <c r="V167" i="18" s="1"/>
  <c r="U167" i="18" s="1"/>
  <c r="T167" i="18" s="1"/>
  <c r="S167" i="18" s="1"/>
  <c r="R167" i="18" s="1"/>
  <c r="Q167" i="18" s="1"/>
  <c r="P167" i="18" s="1"/>
  <c r="O167" i="18" s="1"/>
  <c r="N167" i="18" s="1"/>
  <c r="M167" i="18" s="1"/>
  <c r="L167" i="18" s="1"/>
  <c r="K167" i="18" s="1"/>
  <c r="J167" i="18" s="1"/>
  <c r="DS32" i="18"/>
  <c r="DT33" i="18" s="1"/>
  <c r="DU34" i="18" s="1"/>
  <c r="DV35" i="18" s="1"/>
  <c r="DW36" i="18" s="1"/>
  <c r="DX37" i="18" s="1"/>
  <c r="DS31" i="18"/>
  <c r="DX166" i="18" l="1"/>
  <c r="DW166" i="18" s="1"/>
  <c r="DV166" i="18" s="1"/>
  <c r="DU166" i="18" s="1"/>
  <c r="DT166" i="18" s="1"/>
  <c r="DS166" i="18" s="1"/>
  <c r="DR166" i="18" s="1"/>
  <c r="DQ166" i="18" s="1"/>
  <c r="DP166" i="18" s="1"/>
  <c r="DO166" i="18" s="1"/>
  <c r="DN166" i="18" s="1"/>
  <c r="DM166" i="18" s="1"/>
  <c r="DL166" i="18" s="1"/>
  <c r="DK166" i="18" s="1"/>
  <c r="DJ166" i="18" s="1"/>
  <c r="DI166" i="18" s="1"/>
  <c r="DH166" i="18" s="1"/>
  <c r="DG166" i="18" s="1"/>
  <c r="DF166" i="18" s="1"/>
  <c r="DE166" i="18" s="1"/>
  <c r="DD166" i="18" s="1"/>
  <c r="DC166" i="18" s="1"/>
  <c r="DB166" i="18" s="1"/>
  <c r="DA166" i="18" s="1"/>
  <c r="CZ166" i="18" s="1"/>
  <c r="CY166" i="18" s="1"/>
  <c r="CX166" i="18" s="1"/>
  <c r="CW166" i="18" s="1"/>
  <c r="CV166" i="18" s="1"/>
  <c r="CU166" i="18" s="1"/>
  <c r="CT166" i="18" s="1"/>
  <c r="CS166" i="18" s="1"/>
  <c r="CR166" i="18" s="1"/>
  <c r="CQ166" i="18" s="1"/>
  <c r="CP166" i="18" s="1"/>
  <c r="CO166" i="18" s="1"/>
  <c r="CN166" i="18" s="1"/>
  <c r="CM166" i="18" s="1"/>
  <c r="CL166" i="18" s="1"/>
  <c r="CK166" i="18" s="1"/>
  <c r="CJ166" i="18" s="1"/>
  <c r="CI166" i="18" s="1"/>
  <c r="CH166" i="18" s="1"/>
  <c r="CG166" i="18" s="1"/>
  <c r="CF166" i="18" s="1"/>
  <c r="CE166" i="18" s="1"/>
  <c r="CD166" i="18" s="1"/>
  <c r="CC166" i="18" s="1"/>
  <c r="CB166" i="18" s="1"/>
  <c r="CA166" i="18" s="1"/>
  <c r="BZ166" i="18" s="1"/>
  <c r="BY166" i="18" s="1"/>
  <c r="BX166" i="18" s="1"/>
  <c r="BW166" i="18" s="1"/>
  <c r="BV166" i="18" s="1"/>
  <c r="BU166" i="18" s="1"/>
  <c r="BT166" i="18" s="1"/>
  <c r="BS166" i="18" s="1"/>
  <c r="BR166" i="18" s="1"/>
  <c r="BQ166" i="18" s="1"/>
  <c r="BP166" i="18" s="1"/>
  <c r="BO166" i="18" s="1"/>
  <c r="BN166" i="18" s="1"/>
  <c r="BM166" i="18" s="1"/>
  <c r="BL166" i="18" s="1"/>
  <c r="BK166" i="18" s="1"/>
  <c r="BJ166" i="18" s="1"/>
  <c r="BI166" i="18" s="1"/>
  <c r="BH166" i="18" s="1"/>
  <c r="BG166" i="18" s="1"/>
  <c r="BF166" i="18" s="1"/>
  <c r="BE166" i="18" s="1"/>
  <c r="BD166" i="18" s="1"/>
  <c r="BC166" i="18" s="1"/>
  <c r="BB166" i="18" s="1"/>
  <c r="BA166" i="18" s="1"/>
  <c r="AZ166" i="18" s="1"/>
  <c r="AY166" i="18" s="1"/>
  <c r="AX166" i="18" s="1"/>
  <c r="AW166" i="18" s="1"/>
  <c r="AV166" i="18" s="1"/>
  <c r="AU166" i="18" s="1"/>
  <c r="AT166" i="18" s="1"/>
  <c r="AS166" i="18" s="1"/>
  <c r="AR166" i="18" s="1"/>
  <c r="AQ166" i="18" s="1"/>
  <c r="AP166" i="18" s="1"/>
  <c r="AO166" i="18" s="1"/>
  <c r="AN166" i="18" s="1"/>
  <c r="AM166" i="18" s="1"/>
  <c r="AL166" i="18" s="1"/>
  <c r="AK166" i="18" s="1"/>
  <c r="AJ166" i="18" s="1"/>
  <c r="AI166" i="18" s="1"/>
  <c r="AH166" i="18" s="1"/>
  <c r="AG166" i="18" s="1"/>
  <c r="AF166" i="18" s="1"/>
  <c r="AE166" i="18" s="1"/>
  <c r="AD166" i="18" s="1"/>
  <c r="AC166" i="18" s="1"/>
  <c r="AB166" i="18" s="1"/>
  <c r="AA166" i="18" s="1"/>
  <c r="Z166" i="18" s="1"/>
  <c r="Y166" i="18" s="1"/>
  <c r="X166" i="18" s="1"/>
  <c r="W166" i="18" s="1"/>
  <c r="V166" i="18" s="1"/>
  <c r="U166" i="18" s="1"/>
  <c r="T166" i="18" s="1"/>
  <c r="S166" i="18" s="1"/>
  <c r="R166" i="18" s="1"/>
  <c r="Q166" i="18" s="1"/>
  <c r="P166" i="18" s="1"/>
  <c r="O166" i="18" s="1"/>
  <c r="N166" i="18" s="1"/>
  <c r="M166" i="18" s="1"/>
  <c r="L166" i="18" s="1"/>
  <c r="K166" i="18" s="1"/>
  <c r="J166" i="18" s="1"/>
  <c r="I166" i="18" s="1"/>
  <c r="DT32" i="18"/>
  <c r="DU33" i="18" s="1"/>
  <c r="DV34" i="18" s="1"/>
  <c r="DW35" i="18" s="1"/>
  <c r="DX36" i="18" s="1"/>
  <c r="DT31" i="18"/>
  <c r="DX165" i="18" l="1"/>
  <c r="DW165" i="18" s="1"/>
  <c r="DV165" i="18" s="1"/>
  <c r="DU165" i="18" s="1"/>
  <c r="DT165" i="18" s="1"/>
  <c r="DS165" i="18" s="1"/>
  <c r="DR165" i="18" s="1"/>
  <c r="DQ165" i="18" s="1"/>
  <c r="DP165" i="18" s="1"/>
  <c r="DO165" i="18" s="1"/>
  <c r="DN165" i="18" s="1"/>
  <c r="DM165" i="18" s="1"/>
  <c r="DL165" i="18" s="1"/>
  <c r="DK165" i="18" s="1"/>
  <c r="DJ165" i="18" s="1"/>
  <c r="DI165" i="18" s="1"/>
  <c r="DH165" i="18" s="1"/>
  <c r="DG165" i="18" s="1"/>
  <c r="DF165" i="18" s="1"/>
  <c r="DE165" i="18" s="1"/>
  <c r="DD165" i="18" s="1"/>
  <c r="DC165" i="18" s="1"/>
  <c r="DB165" i="18" s="1"/>
  <c r="DA165" i="18" s="1"/>
  <c r="CZ165" i="18" s="1"/>
  <c r="CY165" i="18" s="1"/>
  <c r="CX165" i="18" s="1"/>
  <c r="CW165" i="18" s="1"/>
  <c r="CV165" i="18" s="1"/>
  <c r="CU165" i="18" s="1"/>
  <c r="CT165" i="18" s="1"/>
  <c r="CS165" i="18" s="1"/>
  <c r="CR165" i="18" s="1"/>
  <c r="CQ165" i="18" s="1"/>
  <c r="CP165" i="18" s="1"/>
  <c r="CO165" i="18" s="1"/>
  <c r="CN165" i="18" s="1"/>
  <c r="CM165" i="18" s="1"/>
  <c r="CL165" i="18" s="1"/>
  <c r="CK165" i="18" s="1"/>
  <c r="CJ165" i="18" s="1"/>
  <c r="CI165" i="18" s="1"/>
  <c r="CH165" i="18" s="1"/>
  <c r="CG165" i="18" s="1"/>
  <c r="CF165" i="18" s="1"/>
  <c r="CE165" i="18" s="1"/>
  <c r="CD165" i="18" s="1"/>
  <c r="CC165" i="18" s="1"/>
  <c r="CB165" i="18" s="1"/>
  <c r="CA165" i="18" s="1"/>
  <c r="BZ165" i="18" s="1"/>
  <c r="BY165" i="18" s="1"/>
  <c r="BX165" i="18" s="1"/>
  <c r="BW165" i="18" s="1"/>
  <c r="BV165" i="18" s="1"/>
  <c r="BU165" i="18" s="1"/>
  <c r="BT165" i="18" s="1"/>
  <c r="BS165" i="18" s="1"/>
  <c r="BR165" i="18" s="1"/>
  <c r="BQ165" i="18" s="1"/>
  <c r="BP165" i="18" s="1"/>
  <c r="BO165" i="18" s="1"/>
  <c r="BN165" i="18" s="1"/>
  <c r="BM165" i="18" s="1"/>
  <c r="BL165" i="18" s="1"/>
  <c r="BK165" i="18" s="1"/>
  <c r="BJ165" i="18" s="1"/>
  <c r="BI165" i="18" s="1"/>
  <c r="BH165" i="18" s="1"/>
  <c r="BG165" i="18" s="1"/>
  <c r="BF165" i="18" s="1"/>
  <c r="BE165" i="18" s="1"/>
  <c r="BD165" i="18" s="1"/>
  <c r="BC165" i="18" s="1"/>
  <c r="BB165" i="18" s="1"/>
  <c r="BA165" i="18" s="1"/>
  <c r="AZ165" i="18" s="1"/>
  <c r="AY165" i="18" s="1"/>
  <c r="AX165" i="18" s="1"/>
  <c r="AW165" i="18" s="1"/>
  <c r="AV165" i="18" s="1"/>
  <c r="AU165" i="18" s="1"/>
  <c r="AT165" i="18" s="1"/>
  <c r="AS165" i="18" s="1"/>
  <c r="AR165" i="18" s="1"/>
  <c r="AQ165" i="18" s="1"/>
  <c r="AP165" i="18" s="1"/>
  <c r="AO165" i="18" s="1"/>
  <c r="AN165" i="18" s="1"/>
  <c r="AM165" i="18" s="1"/>
  <c r="AL165" i="18" s="1"/>
  <c r="AK165" i="18" s="1"/>
  <c r="AJ165" i="18" s="1"/>
  <c r="AI165" i="18" s="1"/>
  <c r="AH165" i="18" s="1"/>
  <c r="AG165" i="18" s="1"/>
  <c r="AF165" i="18" s="1"/>
  <c r="AE165" i="18" s="1"/>
  <c r="AD165" i="18" s="1"/>
  <c r="AC165" i="18" s="1"/>
  <c r="AB165" i="18" s="1"/>
  <c r="AA165" i="18" s="1"/>
  <c r="Z165" i="18" s="1"/>
  <c r="Y165" i="18" s="1"/>
  <c r="X165" i="18" s="1"/>
  <c r="W165" i="18" s="1"/>
  <c r="V165" i="18" s="1"/>
  <c r="U165" i="18" s="1"/>
  <c r="T165" i="18" s="1"/>
  <c r="S165" i="18" s="1"/>
  <c r="R165" i="18" s="1"/>
  <c r="Q165" i="18" s="1"/>
  <c r="P165" i="18" s="1"/>
  <c r="O165" i="18" s="1"/>
  <c r="N165" i="18" s="1"/>
  <c r="M165" i="18" s="1"/>
  <c r="L165" i="18" s="1"/>
  <c r="K165" i="18" s="1"/>
  <c r="J165" i="18" s="1"/>
  <c r="I165" i="18" s="1"/>
  <c r="H165" i="18" s="1"/>
  <c r="DU32" i="18"/>
  <c r="DV33" i="18" s="1"/>
  <c r="DW34" i="18" s="1"/>
  <c r="DX35" i="18" s="1"/>
  <c r="DU31" i="18"/>
  <c r="DX164" i="18" l="1"/>
  <c r="DW164" i="18" s="1"/>
  <c r="DV164" i="18" s="1"/>
  <c r="DU164" i="18" s="1"/>
  <c r="DT164" i="18" s="1"/>
  <c r="DS164" i="18" s="1"/>
  <c r="DR164" i="18" s="1"/>
  <c r="DQ164" i="18" s="1"/>
  <c r="DP164" i="18" s="1"/>
  <c r="DO164" i="18" s="1"/>
  <c r="DN164" i="18" s="1"/>
  <c r="DM164" i="18" s="1"/>
  <c r="DL164" i="18" s="1"/>
  <c r="DK164" i="18" s="1"/>
  <c r="DJ164" i="18" s="1"/>
  <c r="DI164" i="18" s="1"/>
  <c r="DH164" i="18" s="1"/>
  <c r="DG164" i="18" s="1"/>
  <c r="DF164" i="18" s="1"/>
  <c r="DE164" i="18" s="1"/>
  <c r="DD164" i="18" s="1"/>
  <c r="DC164" i="18" s="1"/>
  <c r="DB164" i="18" s="1"/>
  <c r="DA164" i="18" s="1"/>
  <c r="CZ164" i="18" s="1"/>
  <c r="CY164" i="18" s="1"/>
  <c r="CX164" i="18" s="1"/>
  <c r="CW164" i="18" s="1"/>
  <c r="CV164" i="18" s="1"/>
  <c r="CU164" i="18" s="1"/>
  <c r="CT164" i="18" s="1"/>
  <c r="CS164" i="18" s="1"/>
  <c r="CR164" i="18" s="1"/>
  <c r="CQ164" i="18" s="1"/>
  <c r="CP164" i="18" s="1"/>
  <c r="CO164" i="18" s="1"/>
  <c r="CN164" i="18" s="1"/>
  <c r="CM164" i="18" s="1"/>
  <c r="CL164" i="18" s="1"/>
  <c r="CK164" i="18" s="1"/>
  <c r="CJ164" i="18" s="1"/>
  <c r="CI164" i="18" s="1"/>
  <c r="CH164" i="18" s="1"/>
  <c r="CG164" i="18" s="1"/>
  <c r="CF164" i="18" s="1"/>
  <c r="CE164" i="18" s="1"/>
  <c r="CD164" i="18" s="1"/>
  <c r="CC164" i="18" s="1"/>
  <c r="CB164" i="18" s="1"/>
  <c r="CA164" i="18" s="1"/>
  <c r="BZ164" i="18" s="1"/>
  <c r="BY164" i="18" s="1"/>
  <c r="BX164" i="18" s="1"/>
  <c r="BW164" i="18" s="1"/>
  <c r="BV164" i="18" s="1"/>
  <c r="BU164" i="18" s="1"/>
  <c r="BT164" i="18" s="1"/>
  <c r="BS164" i="18" s="1"/>
  <c r="BR164" i="18" s="1"/>
  <c r="BQ164" i="18" s="1"/>
  <c r="BP164" i="18" s="1"/>
  <c r="BO164" i="18" s="1"/>
  <c r="BN164" i="18" s="1"/>
  <c r="BM164" i="18" s="1"/>
  <c r="BL164" i="18" s="1"/>
  <c r="BK164" i="18" s="1"/>
  <c r="BJ164" i="18" s="1"/>
  <c r="BI164" i="18" s="1"/>
  <c r="BH164" i="18" s="1"/>
  <c r="BG164" i="18" s="1"/>
  <c r="BF164" i="18" s="1"/>
  <c r="BE164" i="18" s="1"/>
  <c r="BD164" i="18" s="1"/>
  <c r="BC164" i="18" s="1"/>
  <c r="BB164" i="18" s="1"/>
  <c r="BA164" i="18" s="1"/>
  <c r="AZ164" i="18" s="1"/>
  <c r="AY164" i="18" s="1"/>
  <c r="AX164" i="18" s="1"/>
  <c r="AW164" i="18" s="1"/>
  <c r="AV164" i="18" s="1"/>
  <c r="AU164" i="18" s="1"/>
  <c r="AT164" i="18" s="1"/>
  <c r="AS164" i="18" s="1"/>
  <c r="AR164" i="18" s="1"/>
  <c r="AQ164" i="18" s="1"/>
  <c r="AP164" i="18" s="1"/>
  <c r="AO164" i="18" s="1"/>
  <c r="AN164" i="18" s="1"/>
  <c r="AM164" i="18" s="1"/>
  <c r="AL164" i="18" s="1"/>
  <c r="AK164" i="18" s="1"/>
  <c r="AJ164" i="18" s="1"/>
  <c r="AI164" i="18" s="1"/>
  <c r="AH164" i="18" s="1"/>
  <c r="AG164" i="18" s="1"/>
  <c r="AF164" i="18" s="1"/>
  <c r="AE164" i="18" s="1"/>
  <c r="AD164" i="18" s="1"/>
  <c r="AC164" i="18" s="1"/>
  <c r="AB164" i="18" s="1"/>
  <c r="AA164" i="18" s="1"/>
  <c r="Z164" i="18" s="1"/>
  <c r="Y164" i="18" s="1"/>
  <c r="X164" i="18" s="1"/>
  <c r="W164" i="18" s="1"/>
  <c r="V164" i="18" s="1"/>
  <c r="U164" i="18" s="1"/>
  <c r="T164" i="18" s="1"/>
  <c r="S164" i="18" s="1"/>
  <c r="R164" i="18" s="1"/>
  <c r="Q164" i="18" s="1"/>
  <c r="P164" i="18" s="1"/>
  <c r="O164" i="18" s="1"/>
  <c r="N164" i="18" s="1"/>
  <c r="M164" i="18" s="1"/>
  <c r="L164" i="18" s="1"/>
  <c r="K164" i="18" s="1"/>
  <c r="J164" i="18" s="1"/>
  <c r="I164" i="18" s="1"/>
  <c r="H164" i="18" s="1"/>
  <c r="G164" i="18" s="1"/>
  <c r="DV31" i="18"/>
  <c r="DV32" i="18"/>
  <c r="DW33" i="18" s="1"/>
  <c r="DX34" i="18" s="1"/>
  <c r="DX163" i="18" l="1"/>
  <c r="DW163" i="18" s="1"/>
  <c r="DV163" i="18" s="1"/>
  <c r="DU163" i="18" s="1"/>
  <c r="DT163" i="18" s="1"/>
  <c r="DS163" i="18" s="1"/>
  <c r="DR163" i="18" s="1"/>
  <c r="DQ163" i="18" s="1"/>
  <c r="DP163" i="18" s="1"/>
  <c r="DO163" i="18" s="1"/>
  <c r="DN163" i="18" s="1"/>
  <c r="DM163" i="18" s="1"/>
  <c r="DL163" i="18" s="1"/>
  <c r="DK163" i="18" s="1"/>
  <c r="DJ163" i="18" s="1"/>
  <c r="DI163" i="18" s="1"/>
  <c r="DH163" i="18" s="1"/>
  <c r="DG163" i="18" s="1"/>
  <c r="DF163" i="18" s="1"/>
  <c r="DE163" i="18" s="1"/>
  <c r="DD163" i="18" s="1"/>
  <c r="DC163" i="18" s="1"/>
  <c r="DB163" i="18" s="1"/>
  <c r="DA163" i="18" s="1"/>
  <c r="CZ163" i="18" s="1"/>
  <c r="CY163" i="18" s="1"/>
  <c r="CX163" i="18" s="1"/>
  <c r="CW163" i="18" s="1"/>
  <c r="CV163" i="18" s="1"/>
  <c r="CU163" i="18" s="1"/>
  <c r="CT163" i="18" s="1"/>
  <c r="CS163" i="18" s="1"/>
  <c r="CR163" i="18" s="1"/>
  <c r="CQ163" i="18" s="1"/>
  <c r="CP163" i="18" s="1"/>
  <c r="CO163" i="18" s="1"/>
  <c r="CN163" i="18" s="1"/>
  <c r="CM163" i="18" s="1"/>
  <c r="CL163" i="18" s="1"/>
  <c r="CK163" i="18" s="1"/>
  <c r="CJ163" i="18" s="1"/>
  <c r="CI163" i="18" s="1"/>
  <c r="CH163" i="18" s="1"/>
  <c r="CG163" i="18" s="1"/>
  <c r="CF163" i="18" s="1"/>
  <c r="CE163" i="18" s="1"/>
  <c r="CD163" i="18" s="1"/>
  <c r="CC163" i="18" s="1"/>
  <c r="CB163" i="18" s="1"/>
  <c r="CA163" i="18" s="1"/>
  <c r="BZ163" i="18" s="1"/>
  <c r="BY163" i="18" s="1"/>
  <c r="BX163" i="18" s="1"/>
  <c r="BW163" i="18" s="1"/>
  <c r="BV163" i="18" s="1"/>
  <c r="BU163" i="18" s="1"/>
  <c r="BT163" i="18" s="1"/>
  <c r="BS163" i="18" s="1"/>
  <c r="BR163" i="18" s="1"/>
  <c r="BQ163" i="18" s="1"/>
  <c r="BP163" i="18" s="1"/>
  <c r="BO163" i="18" s="1"/>
  <c r="BN163" i="18" s="1"/>
  <c r="BM163" i="18" s="1"/>
  <c r="BL163" i="18" s="1"/>
  <c r="BK163" i="18" s="1"/>
  <c r="BJ163" i="18" s="1"/>
  <c r="BI163" i="18" s="1"/>
  <c r="BH163" i="18" s="1"/>
  <c r="BG163" i="18" s="1"/>
  <c r="BF163" i="18" s="1"/>
  <c r="BE163" i="18" s="1"/>
  <c r="BD163" i="18" s="1"/>
  <c r="BC163" i="18" s="1"/>
  <c r="BB163" i="18" s="1"/>
  <c r="BA163" i="18" s="1"/>
  <c r="AZ163" i="18" s="1"/>
  <c r="AY163" i="18" s="1"/>
  <c r="AX163" i="18" s="1"/>
  <c r="AW163" i="18" s="1"/>
  <c r="AV163" i="18" s="1"/>
  <c r="AU163" i="18" s="1"/>
  <c r="AT163" i="18" s="1"/>
  <c r="AS163" i="18" s="1"/>
  <c r="AR163" i="18" s="1"/>
  <c r="AQ163" i="18" s="1"/>
  <c r="AP163" i="18" s="1"/>
  <c r="AO163" i="18" s="1"/>
  <c r="AN163" i="18" s="1"/>
  <c r="AM163" i="18" s="1"/>
  <c r="AL163" i="18" s="1"/>
  <c r="AK163" i="18" s="1"/>
  <c r="AJ163" i="18" s="1"/>
  <c r="AI163" i="18" s="1"/>
  <c r="AH163" i="18" s="1"/>
  <c r="AG163" i="18" s="1"/>
  <c r="AF163" i="18" s="1"/>
  <c r="AE163" i="18" s="1"/>
  <c r="AD163" i="18" s="1"/>
  <c r="AC163" i="18" s="1"/>
  <c r="AB163" i="18" s="1"/>
  <c r="AA163" i="18" s="1"/>
  <c r="Z163" i="18" s="1"/>
  <c r="Y163" i="18" s="1"/>
  <c r="X163" i="18" s="1"/>
  <c r="W163" i="18" s="1"/>
  <c r="V163" i="18" s="1"/>
  <c r="U163" i="18" s="1"/>
  <c r="T163" i="18" s="1"/>
  <c r="S163" i="18" s="1"/>
  <c r="R163" i="18" s="1"/>
  <c r="Q163" i="18" s="1"/>
  <c r="P163" i="18" s="1"/>
  <c r="O163" i="18" s="1"/>
  <c r="N163" i="18" s="1"/>
  <c r="M163" i="18" s="1"/>
  <c r="L163" i="18" s="1"/>
  <c r="K163" i="18" s="1"/>
  <c r="J163" i="18" s="1"/>
  <c r="I163" i="18" s="1"/>
  <c r="H163" i="18" s="1"/>
  <c r="G163" i="18" s="1"/>
  <c r="F163" i="18" s="1"/>
  <c r="DW32" i="18"/>
  <c r="DX33" i="18" s="1"/>
  <c r="DW31" i="18"/>
  <c r="DX162" i="18" l="1"/>
  <c r="DW162" i="18" s="1"/>
  <c r="DV162" i="18" s="1"/>
  <c r="DU162" i="18" s="1"/>
  <c r="DT162" i="18" s="1"/>
  <c r="DS162" i="18" s="1"/>
  <c r="DR162" i="18" s="1"/>
  <c r="DQ162" i="18" s="1"/>
  <c r="DP162" i="18" s="1"/>
  <c r="DO162" i="18" s="1"/>
  <c r="DN162" i="18" s="1"/>
  <c r="DM162" i="18" s="1"/>
  <c r="DL162" i="18" s="1"/>
  <c r="DK162" i="18" s="1"/>
  <c r="DJ162" i="18" s="1"/>
  <c r="DI162" i="18" s="1"/>
  <c r="DH162" i="18" s="1"/>
  <c r="DG162" i="18" s="1"/>
  <c r="DF162" i="18" s="1"/>
  <c r="DE162" i="18" s="1"/>
  <c r="DD162" i="18" s="1"/>
  <c r="DC162" i="18" s="1"/>
  <c r="DB162" i="18" s="1"/>
  <c r="DA162" i="18" s="1"/>
  <c r="CZ162" i="18" s="1"/>
  <c r="CY162" i="18" s="1"/>
  <c r="CX162" i="18" s="1"/>
  <c r="CW162" i="18" s="1"/>
  <c r="CV162" i="18" s="1"/>
  <c r="CU162" i="18" s="1"/>
  <c r="CT162" i="18" s="1"/>
  <c r="CS162" i="18" s="1"/>
  <c r="CR162" i="18" s="1"/>
  <c r="CQ162" i="18" s="1"/>
  <c r="CP162" i="18" s="1"/>
  <c r="CO162" i="18" s="1"/>
  <c r="CN162" i="18" s="1"/>
  <c r="CM162" i="18" s="1"/>
  <c r="CL162" i="18" s="1"/>
  <c r="CK162" i="18" s="1"/>
  <c r="CJ162" i="18" s="1"/>
  <c r="CI162" i="18" s="1"/>
  <c r="CH162" i="18" s="1"/>
  <c r="CG162" i="18" s="1"/>
  <c r="CF162" i="18" s="1"/>
  <c r="CE162" i="18" s="1"/>
  <c r="CD162" i="18" s="1"/>
  <c r="CC162" i="18" s="1"/>
  <c r="CB162" i="18" s="1"/>
  <c r="CA162" i="18" s="1"/>
  <c r="BZ162" i="18" s="1"/>
  <c r="BY162" i="18" s="1"/>
  <c r="BX162" i="18" s="1"/>
  <c r="BW162" i="18" s="1"/>
  <c r="BV162" i="18" s="1"/>
  <c r="BU162" i="18" s="1"/>
  <c r="BT162" i="18" s="1"/>
  <c r="BS162" i="18" s="1"/>
  <c r="BR162" i="18" s="1"/>
  <c r="BQ162" i="18" s="1"/>
  <c r="BP162" i="18" s="1"/>
  <c r="BO162" i="18" s="1"/>
  <c r="BN162" i="18" s="1"/>
  <c r="BM162" i="18" s="1"/>
  <c r="BL162" i="18" s="1"/>
  <c r="BK162" i="18" s="1"/>
  <c r="BJ162" i="18" s="1"/>
  <c r="BI162" i="18" s="1"/>
  <c r="BH162" i="18" s="1"/>
  <c r="BG162" i="18" s="1"/>
  <c r="BF162" i="18" s="1"/>
  <c r="BE162" i="18" s="1"/>
  <c r="BD162" i="18" s="1"/>
  <c r="BC162" i="18" s="1"/>
  <c r="BB162" i="18" s="1"/>
  <c r="BA162" i="18" s="1"/>
  <c r="AZ162" i="18" s="1"/>
  <c r="AY162" i="18" s="1"/>
  <c r="AX162" i="18" s="1"/>
  <c r="AW162" i="18" s="1"/>
  <c r="AV162" i="18" s="1"/>
  <c r="AU162" i="18" s="1"/>
  <c r="AT162" i="18" s="1"/>
  <c r="AS162" i="18" s="1"/>
  <c r="AR162" i="18" s="1"/>
  <c r="AQ162" i="18" s="1"/>
  <c r="AP162" i="18" s="1"/>
  <c r="AO162" i="18" s="1"/>
  <c r="AN162" i="18" s="1"/>
  <c r="AM162" i="18" s="1"/>
  <c r="AL162" i="18" s="1"/>
  <c r="AK162" i="18" s="1"/>
  <c r="AJ162" i="18" s="1"/>
  <c r="AI162" i="18" s="1"/>
  <c r="AH162" i="18" s="1"/>
  <c r="AG162" i="18" s="1"/>
  <c r="AF162" i="18" s="1"/>
  <c r="AE162" i="18" s="1"/>
  <c r="AD162" i="18" s="1"/>
  <c r="AC162" i="18" s="1"/>
  <c r="AB162" i="18" s="1"/>
  <c r="AA162" i="18" s="1"/>
  <c r="Z162" i="18" s="1"/>
  <c r="Y162" i="18" s="1"/>
  <c r="X162" i="18" s="1"/>
  <c r="W162" i="18" s="1"/>
  <c r="V162" i="18" s="1"/>
  <c r="U162" i="18" s="1"/>
  <c r="T162" i="18" s="1"/>
  <c r="S162" i="18" s="1"/>
  <c r="R162" i="18" s="1"/>
  <c r="Q162" i="18" s="1"/>
  <c r="P162" i="18" s="1"/>
  <c r="O162" i="18" s="1"/>
  <c r="N162" i="18" s="1"/>
  <c r="M162" i="18" s="1"/>
  <c r="L162" i="18" s="1"/>
  <c r="K162" i="18" s="1"/>
  <c r="J162" i="18" s="1"/>
  <c r="I162" i="18" s="1"/>
  <c r="H162" i="18" s="1"/>
  <c r="G162" i="18" s="1"/>
  <c r="F162" i="18" s="1"/>
  <c r="E162" i="18" s="1"/>
  <c r="DX31" i="18"/>
  <c r="DX160" i="18" s="1"/>
  <c r="DX32" i="18"/>
  <c r="DX161" i="18" l="1"/>
  <c r="DW161" i="18" s="1"/>
  <c r="DV161" i="18" s="1"/>
  <c r="DU161" i="18" s="1"/>
  <c r="DT161" i="18" s="1"/>
  <c r="DS161" i="18" s="1"/>
  <c r="DR161" i="18" s="1"/>
  <c r="DQ161" i="18" s="1"/>
  <c r="DP161" i="18" s="1"/>
  <c r="DO161" i="18" s="1"/>
  <c r="DN161" i="18" s="1"/>
  <c r="DM161" i="18" s="1"/>
  <c r="DL161" i="18" s="1"/>
  <c r="DK161" i="18" s="1"/>
  <c r="DJ161" i="18" s="1"/>
  <c r="DI161" i="18" s="1"/>
  <c r="DH161" i="18" s="1"/>
  <c r="DG161" i="18" s="1"/>
  <c r="DF161" i="18" s="1"/>
  <c r="DE161" i="18" s="1"/>
  <c r="DD161" i="18" s="1"/>
  <c r="DC161" i="18" s="1"/>
  <c r="DB161" i="18" s="1"/>
  <c r="DA161" i="18" s="1"/>
  <c r="CZ161" i="18" s="1"/>
  <c r="CY161" i="18" s="1"/>
  <c r="CX161" i="18" s="1"/>
  <c r="CW161" i="18" s="1"/>
  <c r="CV161" i="18" s="1"/>
  <c r="CU161" i="18" s="1"/>
  <c r="CT161" i="18" s="1"/>
  <c r="CS161" i="18" s="1"/>
  <c r="CR161" i="18" s="1"/>
  <c r="CQ161" i="18" s="1"/>
  <c r="CP161" i="18" s="1"/>
  <c r="CO161" i="18" s="1"/>
  <c r="CN161" i="18" s="1"/>
  <c r="CM161" i="18" s="1"/>
  <c r="CL161" i="18" s="1"/>
  <c r="CK161" i="18" s="1"/>
  <c r="CJ161" i="18" s="1"/>
  <c r="CI161" i="18" s="1"/>
  <c r="CH161" i="18" s="1"/>
  <c r="CG161" i="18" s="1"/>
  <c r="CF161" i="18" s="1"/>
  <c r="CE161" i="18" s="1"/>
  <c r="CD161" i="18" s="1"/>
  <c r="CC161" i="18" s="1"/>
  <c r="CB161" i="18" s="1"/>
  <c r="CA161" i="18" s="1"/>
  <c r="BZ161" i="18" s="1"/>
  <c r="BY161" i="18" s="1"/>
  <c r="BX161" i="18" s="1"/>
  <c r="BW161" i="18" s="1"/>
  <c r="BV161" i="18" s="1"/>
  <c r="BU161" i="18" s="1"/>
  <c r="BT161" i="18" s="1"/>
  <c r="BS161" i="18" s="1"/>
  <c r="BR161" i="18" s="1"/>
  <c r="BQ161" i="18" s="1"/>
  <c r="BP161" i="18" s="1"/>
  <c r="BO161" i="18" s="1"/>
  <c r="BN161" i="18" s="1"/>
  <c r="BM161" i="18" s="1"/>
  <c r="BL161" i="18" s="1"/>
  <c r="BK161" i="18" s="1"/>
  <c r="BJ161" i="18" s="1"/>
  <c r="BI161" i="18" s="1"/>
  <c r="BH161" i="18" s="1"/>
  <c r="BG161" i="18" s="1"/>
  <c r="BF161" i="18" s="1"/>
  <c r="BE161" i="18" s="1"/>
  <c r="BD161" i="18" s="1"/>
  <c r="BC161" i="18" s="1"/>
  <c r="BB161" i="18" s="1"/>
  <c r="BA161" i="18" s="1"/>
  <c r="AZ161" i="18" s="1"/>
  <c r="AY161" i="18" s="1"/>
  <c r="AX161" i="18" s="1"/>
  <c r="AW161" i="18" s="1"/>
  <c r="AV161" i="18" s="1"/>
  <c r="AU161" i="18" s="1"/>
  <c r="AT161" i="18" s="1"/>
  <c r="AS161" i="18" s="1"/>
  <c r="AR161" i="18" s="1"/>
  <c r="AQ161" i="18" s="1"/>
  <c r="AP161" i="18" s="1"/>
  <c r="AO161" i="18" s="1"/>
  <c r="AN161" i="18" s="1"/>
  <c r="AM161" i="18" s="1"/>
  <c r="AL161" i="18" s="1"/>
  <c r="AK161" i="18" s="1"/>
  <c r="AJ161" i="18" s="1"/>
  <c r="AI161" i="18" s="1"/>
  <c r="AH161" i="18" s="1"/>
  <c r="AG161" i="18" s="1"/>
  <c r="AF161" i="18" s="1"/>
  <c r="AE161" i="18" s="1"/>
  <c r="AD161" i="18" s="1"/>
  <c r="AC161" i="18" s="1"/>
  <c r="AB161" i="18" s="1"/>
  <c r="AA161" i="18" s="1"/>
  <c r="Z161" i="18" s="1"/>
  <c r="Y161" i="18" s="1"/>
  <c r="X161" i="18" s="1"/>
  <c r="W161" i="18" s="1"/>
  <c r="V161" i="18" s="1"/>
  <c r="U161" i="18" s="1"/>
  <c r="T161" i="18" s="1"/>
  <c r="S161" i="18" s="1"/>
  <c r="R161" i="18" s="1"/>
  <c r="Q161" i="18" s="1"/>
  <c r="P161" i="18" s="1"/>
  <c r="O161" i="18" s="1"/>
  <c r="N161" i="18" s="1"/>
  <c r="M161" i="18" s="1"/>
  <c r="L161" i="18" s="1"/>
  <c r="K161" i="18" s="1"/>
  <c r="J161" i="18" s="1"/>
  <c r="I161" i="18" s="1"/>
  <c r="H161" i="18" s="1"/>
  <c r="G161" i="18" s="1"/>
  <c r="F161" i="18" s="1"/>
  <c r="E161" i="18" s="1"/>
  <c r="D161" i="18" s="1"/>
  <c r="DW160" i="18" l="1"/>
  <c r="DV160" i="18" s="1"/>
  <c r="DU160" i="18" s="1"/>
  <c r="DT160" i="18" s="1"/>
  <c r="DS160" i="18" s="1"/>
  <c r="DR160" i="18" s="1"/>
  <c r="DQ160" i="18" s="1"/>
  <c r="DP160" i="18" s="1"/>
  <c r="DO160" i="18" s="1"/>
  <c r="DN160" i="18" s="1"/>
  <c r="DM160" i="18" s="1"/>
  <c r="DL160" i="18" s="1"/>
  <c r="DK160" i="18" s="1"/>
  <c r="DJ160" i="18" s="1"/>
  <c r="DI160" i="18" s="1"/>
  <c r="DH160" i="18" s="1"/>
  <c r="DG160" i="18" s="1"/>
  <c r="DF160" i="18" s="1"/>
  <c r="DE160" i="18" s="1"/>
  <c r="DD160" i="18" s="1"/>
  <c r="DC160" i="18" s="1"/>
  <c r="DB160" i="18" s="1"/>
  <c r="DA160" i="18" s="1"/>
  <c r="CZ160" i="18" s="1"/>
  <c r="CY160" i="18" s="1"/>
  <c r="CX160" i="18" s="1"/>
  <c r="CW160" i="18" s="1"/>
  <c r="CV160" i="18" s="1"/>
  <c r="CU160" i="18" s="1"/>
  <c r="CT160" i="18" s="1"/>
  <c r="CS160" i="18" s="1"/>
  <c r="CR160" i="18" s="1"/>
  <c r="CQ160" i="18" s="1"/>
  <c r="CP160" i="18" s="1"/>
  <c r="CO160" i="18" s="1"/>
  <c r="CN160" i="18" s="1"/>
  <c r="CM160" i="18" s="1"/>
  <c r="CL160" i="18" s="1"/>
  <c r="CK160" i="18" s="1"/>
  <c r="CJ160" i="18" s="1"/>
  <c r="CI160" i="18" s="1"/>
  <c r="CH160" i="18" s="1"/>
  <c r="CG160" i="18" s="1"/>
  <c r="CF160" i="18" s="1"/>
  <c r="CE160" i="18" s="1"/>
  <c r="CD160" i="18" s="1"/>
  <c r="CC160" i="18" s="1"/>
  <c r="CB160" i="18" s="1"/>
  <c r="CA160" i="18" s="1"/>
  <c r="BZ160" i="18" s="1"/>
  <c r="BY160" i="18" s="1"/>
  <c r="BX160" i="18" s="1"/>
  <c r="BW160" i="18" s="1"/>
  <c r="BV160" i="18" s="1"/>
  <c r="BU160" i="18" s="1"/>
  <c r="BT160" i="18" s="1"/>
  <c r="BS160" i="18" s="1"/>
  <c r="BR160" i="18" s="1"/>
  <c r="BQ160" i="18" s="1"/>
  <c r="BP160" i="18" s="1"/>
  <c r="BO160" i="18" s="1"/>
  <c r="BN160" i="18" s="1"/>
  <c r="BM160" i="18" s="1"/>
  <c r="BL160" i="18" s="1"/>
  <c r="BK160" i="18" s="1"/>
  <c r="BJ160" i="18" s="1"/>
  <c r="BI160" i="18" s="1"/>
  <c r="BH160" i="18" s="1"/>
  <c r="BG160" i="18" s="1"/>
  <c r="BF160" i="18" s="1"/>
  <c r="BE160" i="18" s="1"/>
  <c r="BD160" i="18" s="1"/>
  <c r="BC160" i="18" s="1"/>
  <c r="BB160" i="18" s="1"/>
  <c r="BA160" i="18" s="1"/>
  <c r="AZ160" i="18" s="1"/>
  <c r="AY160" i="18" s="1"/>
  <c r="AX160" i="18" s="1"/>
  <c r="AW160" i="18" s="1"/>
  <c r="AV160" i="18" s="1"/>
  <c r="AU160" i="18" s="1"/>
  <c r="AT160" i="18" s="1"/>
  <c r="AS160" i="18" s="1"/>
  <c r="AR160" i="18" s="1"/>
  <c r="AQ160" i="18" s="1"/>
  <c r="AP160" i="18" s="1"/>
  <c r="AO160" i="18" s="1"/>
  <c r="AN160" i="18" s="1"/>
  <c r="AM160" i="18" s="1"/>
  <c r="AL160" i="18" s="1"/>
  <c r="AK160" i="18" s="1"/>
  <c r="AJ160" i="18" s="1"/>
  <c r="AI160" i="18" s="1"/>
  <c r="AH160" i="18" s="1"/>
  <c r="AG160" i="18" s="1"/>
  <c r="AF160" i="18" s="1"/>
  <c r="AE160" i="18" s="1"/>
  <c r="AD160" i="18" s="1"/>
  <c r="AC160" i="18" s="1"/>
  <c r="AB160" i="18" s="1"/>
  <c r="AA160" i="18" s="1"/>
  <c r="Z160" i="18" s="1"/>
  <c r="Y160" i="18" s="1"/>
  <c r="X160" i="18" s="1"/>
  <c r="W160" i="18" s="1"/>
  <c r="V160" i="18" s="1"/>
  <c r="U160" i="18" s="1"/>
  <c r="T160" i="18" s="1"/>
  <c r="S160" i="18" s="1"/>
  <c r="R160" i="18" s="1"/>
  <c r="Q160" i="18" s="1"/>
  <c r="P160" i="18" s="1"/>
  <c r="O160" i="18" s="1"/>
  <c r="N160" i="18" s="1"/>
  <c r="M160" i="18" s="1"/>
  <c r="L160" i="18" s="1"/>
  <c r="K160" i="18" s="1"/>
  <c r="J160" i="18" s="1"/>
  <c r="I160" i="18" s="1"/>
  <c r="H160" i="18" s="1"/>
  <c r="G160" i="18" s="1"/>
  <c r="F160" i="18" s="1"/>
  <c r="E160" i="18" s="1"/>
  <c r="D160" i="18" s="1"/>
  <c r="C160" i="18" s="1"/>
  <c r="K6" i="18" l="1"/>
  <c r="C26" i="18" l="1"/>
  <c r="E6" i="18"/>
  <c r="E7" i="18" s="1"/>
  <c r="M6" i="18"/>
  <c r="D34" i="31" l="1"/>
  <c r="L6" i="31" l="1"/>
  <c r="N6" i="31" s="1"/>
  <c r="E5" i="31" l="1"/>
</calcChain>
</file>

<file path=xl/sharedStrings.xml><?xml version="1.0" encoding="utf-8"?>
<sst xmlns="http://schemas.openxmlformats.org/spreadsheetml/2006/main" count="179" uniqueCount="120">
  <si>
    <t>Binomial Option Pricing</t>
  </si>
  <si>
    <r>
      <rPr>
        <b/>
        <sz val="11"/>
        <rFont val="나눔고딕"/>
        <family val="3"/>
        <charset val="129"/>
      </rPr>
      <t>이항모형</t>
    </r>
    <r>
      <rPr>
        <b/>
        <sz val="11"/>
        <rFont val="Arial"/>
        <family val="2"/>
      </rPr>
      <t xml:space="preserve"> VS </t>
    </r>
    <r>
      <rPr>
        <b/>
        <sz val="11"/>
        <rFont val="나눔고딕"/>
        <family val="3"/>
        <charset val="129"/>
      </rPr>
      <t>블랙숄즈</t>
    </r>
    <r>
      <rPr>
        <b/>
        <sz val="11"/>
        <rFont val="Arial"/>
        <family val="2"/>
      </rPr>
      <t xml:space="preserve"> </t>
    </r>
    <r>
      <rPr>
        <b/>
        <sz val="11"/>
        <rFont val="나눔고딕"/>
        <family val="3"/>
        <charset val="129"/>
      </rPr>
      <t>모형</t>
    </r>
    <r>
      <rPr>
        <b/>
        <sz val="11"/>
        <rFont val="Arial"/>
        <family val="2"/>
      </rPr>
      <t xml:space="preserve"> </t>
    </r>
    <r>
      <rPr>
        <b/>
        <sz val="11"/>
        <rFont val="나눔고딕"/>
        <family val="3"/>
        <charset val="129"/>
      </rPr>
      <t>비교</t>
    </r>
    <phoneticPr fontId="16" type="noConversion"/>
  </si>
  <si>
    <r>
      <rPr>
        <sz val="11"/>
        <rFont val="나눔고딕"/>
        <family val="3"/>
        <charset val="129"/>
      </rPr>
      <t>구분</t>
    </r>
    <phoneticPr fontId="20" type="noConversion"/>
  </si>
  <si>
    <t>이항모형</t>
  </si>
  <si>
    <t>Results</t>
  </si>
  <si>
    <r>
      <rPr>
        <b/>
        <sz val="11"/>
        <rFont val="나눔고딕"/>
        <family val="3"/>
        <charset val="129"/>
      </rPr>
      <t>콜옵션</t>
    </r>
    <r>
      <rPr>
        <b/>
        <sz val="11"/>
        <rFont val="Arial"/>
        <family val="2"/>
      </rPr>
      <t xml:space="preserve"> </t>
    </r>
    <r>
      <rPr>
        <b/>
        <sz val="11"/>
        <rFont val="나눔고딕"/>
        <family val="3"/>
        <charset val="129"/>
      </rPr>
      <t>가격</t>
    </r>
    <phoneticPr fontId="10" type="noConversion"/>
  </si>
  <si>
    <t>Binomial tree</t>
    <phoneticPr fontId="20" type="noConversion"/>
  </si>
  <si>
    <t>BSM</t>
    <phoneticPr fontId="20" type="noConversion"/>
  </si>
  <si>
    <t>풋옵션가격</t>
    <phoneticPr fontId="10" type="noConversion"/>
  </si>
  <si>
    <t>Call</t>
  </si>
  <si>
    <t>Put</t>
    <phoneticPr fontId="20" type="noConversion"/>
  </si>
  <si>
    <t>Parameters</t>
  </si>
  <si>
    <t>Calculations (Black Scholes model)</t>
    <phoneticPr fontId="20" type="noConversion"/>
  </si>
  <si>
    <r>
      <t>Stock Price S</t>
    </r>
    <r>
      <rPr>
        <vertAlign val="subscript"/>
        <sz val="11"/>
        <color theme="1"/>
        <rFont val="Arial"/>
        <family val="2"/>
      </rPr>
      <t>0</t>
    </r>
  </si>
  <si>
    <t>Put</t>
  </si>
  <si>
    <t>d1</t>
  </si>
  <si>
    <t>d2</t>
  </si>
  <si>
    <t>nd1</t>
  </si>
  <si>
    <t>nd2</t>
  </si>
  <si>
    <t>n_dash_d1</t>
  </si>
  <si>
    <t>Exercise Price X</t>
  </si>
  <si>
    <t>Value</t>
  </si>
  <si>
    <t>Interest Rate r</t>
  </si>
  <si>
    <t>Delta</t>
  </si>
  <si>
    <t>Volatility</t>
    <phoneticPr fontId="16" type="noConversion"/>
  </si>
  <si>
    <t>Gamma</t>
  </si>
  <si>
    <t>Time to Maturity</t>
  </si>
  <si>
    <t>Vega</t>
  </si>
  <si>
    <t>Number of Steps</t>
  </si>
  <si>
    <t>Theta</t>
  </si>
  <si>
    <t>Dividend Yield</t>
  </si>
  <si>
    <t xml:space="preserve"> </t>
    <phoneticPr fontId="20" type="noConversion"/>
  </si>
  <si>
    <t>Calculations</t>
  </si>
  <si>
    <t>Time Interval</t>
  </si>
  <si>
    <t>Up movement</t>
  </si>
  <si>
    <t>u</t>
  </si>
  <si>
    <t>Down movement</t>
  </si>
  <si>
    <t>d = 1/u</t>
  </si>
  <si>
    <t>Step</t>
  </si>
  <si>
    <t>기간</t>
    <phoneticPr fontId="20" type="noConversion"/>
  </si>
  <si>
    <t>행사가능여부</t>
    <phoneticPr fontId="20" type="noConversion"/>
  </si>
  <si>
    <t>Spot rate (연)</t>
    <phoneticPr fontId="20" type="noConversion"/>
  </si>
  <si>
    <t>P</t>
  </si>
  <si>
    <t>(1-P)</t>
  </si>
  <si>
    <t>U</t>
  </si>
  <si>
    <t>D</t>
  </si>
  <si>
    <t>Stock Price</t>
    <phoneticPr fontId="20" type="noConversion"/>
  </si>
  <si>
    <t>Discount Factor</t>
  </si>
  <si>
    <t>Call Option Price</t>
    <phoneticPr fontId="20" type="noConversion"/>
  </si>
  <si>
    <t>Put Option Price</t>
    <phoneticPr fontId="20" type="noConversion"/>
  </si>
  <si>
    <t>10,000*u</t>
  </si>
  <si>
    <t>10,000*uu</t>
  </si>
  <si>
    <t>10,000*uuu</t>
  </si>
  <si>
    <t>10,000*d</t>
  </si>
  <si>
    <t>10,000*ud</t>
  </si>
  <si>
    <t>10,000*uud</t>
  </si>
  <si>
    <t>10,000*dd</t>
  </si>
  <si>
    <t>10,000*udd</t>
  </si>
  <si>
    <t>10,000*ddd</t>
  </si>
  <si>
    <t>10,001*u</t>
  </si>
  <si>
    <t>덕산네오룩스</t>
    <phoneticPr fontId="20" type="noConversion"/>
  </si>
  <si>
    <t>이녹스첨단소재</t>
    <phoneticPr fontId="10" type="noConversion"/>
  </si>
  <si>
    <t>PI첨단소재</t>
    <phoneticPr fontId="10" type="noConversion"/>
  </si>
  <si>
    <t>원익머트리얼즈</t>
    <phoneticPr fontId="10" type="noConversion"/>
  </si>
  <si>
    <t>한솔케미칼</t>
    <phoneticPr fontId="10" type="noConversion"/>
  </si>
  <si>
    <t>SK머티리얼즈</t>
    <phoneticPr fontId="10" type="noConversion"/>
  </si>
  <si>
    <t>일자</t>
    <phoneticPr fontId="10" type="noConversion"/>
  </si>
  <si>
    <t>종가</t>
  </si>
  <si>
    <t>(첨부2.) 주식매수선택권 행사가액 검토</t>
    <phoneticPr fontId="10" type="noConversion"/>
  </si>
  <si>
    <t>기준일 : 2021-05-31</t>
    <phoneticPr fontId="10" type="noConversion"/>
  </si>
  <si>
    <t>(단위 : 원, 주)</t>
    <phoneticPr fontId="10" type="noConversion"/>
  </si>
  <si>
    <t>순번</t>
    <phoneticPr fontId="10" type="noConversion"/>
  </si>
  <si>
    <t>년/월/일</t>
  </si>
  <si>
    <t>거래량(주)</t>
  </si>
  <si>
    <t>거래대금(원)</t>
  </si>
  <si>
    <t>가중산술평균주가
(거래대금/거래량)</t>
    <phoneticPr fontId="10" type="noConversion"/>
  </si>
  <si>
    <t>2개월 가중산술평균주가 (a)</t>
    <phoneticPr fontId="10" type="noConversion"/>
  </si>
  <si>
    <t>(2021.04.01 - 2021.05.31)</t>
    <phoneticPr fontId="10" type="noConversion"/>
  </si>
  <si>
    <t>1개월 가중산술평균주가 (b)</t>
    <phoneticPr fontId="10" type="noConversion"/>
  </si>
  <si>
    <t>(2021.05.01 - 2021.05.31)</t>
    <phoneticPr fontId="10" type="noConversion"/>
  </si>
  <si>
    <t>1주일 가중산술평균주가 (c)</t>
    <phoneticPr fontId="10" type="noConversion"/>
  </si>
  <si>
    <t>(2021.05.25 - 2021.05.31)</t>
    <phoneticPr fontId="10" type="noConversion"/>
  </si>
  <si>
    <t>산술평균가액 (d)</t>
    <phoneticPr fontId="10" type="noConversion"/>
  </si>
  <si>
    <t>(a), (b), (c) 산술평균</t>
    <phoneticPr fontId="10" type="noConversion"/>
  </si>
  <si>
    <t>액면가액</t>
    <phoneticPr fontId="10" type="noConversion"/>
  </si>
  <si>
    <t>행 사 가 액</t>
    <phoneticPr fontId="10" type="noConversion"/>
  </si>
  <si>
    <r>
      <t xml:space="preserve">1. </t>
    </r>
    <r>
      <rPr>
        <b/>
        <sz val="20"/>
        <rFont val="나눔고딕"/>
        <family val="3"/>
        <charset val="129"/>
      </rPr>
      <t>총보상원가</t>
    </r>
    <r>
      <rPr>
        <b/>
        <sz val="20"/>
        <rFont val="Arial"/>
        <family val="2"/>
      </rPr>
      <t xml:space="preserve"> </t>
    </r>
    <r>
      <rPr>
        <b/>
        <sz val="20"/>
        <rFont val="나눔고딕"/>
        <family val="3"/>
        <charset val="129"/>
      </rPr>
      <t>산정</t>
    </r>
    <r>
      <rPr>
        <b/>
        <sz val="20"/>
        <rFont val="Arial"/>
        <family val="2"/>
      </rPr>
      <t xml:space="preserve"> </t>
    </r>
    <r>
      <rPr>
        <b/>
        <sz val="20"/>
        <rFont val="나눔고딕"/>
        <family val="3"/>
        <charset val="129"/>
      </rPr>
      <t>요약</t>
    </r>
    <phoneticPr fontId="11" type="noConversion"/>
  </si>
  <si>
    <r>
      <rPr>
        <sz val="11"/>
        <rFont val="나눔고딕"/>
        <family val="3"/>
        <charset val="129"/>
      </rPr>
      <t>부여분</t>
    </r>
    <phoneticPr fontId="20" type="noConversion"/>
  </si>
  <si>
    <r>
      <rPr>
        <sz val="11"/>
        <rFont val="나눔고딕"/>
        <family val="3"/>
        <charset val="129"/>
      </rPr>
      <t>부여주식수</t>
    </r>
    <phoneticPr fontId="11" type="noConversion"/>
  </si>
  <si>
    <t>Binomial</t>
  </si>
  <si>
    <t>BS Analytical</t>
  </si>
  <si>
    <r>
      <rPr>
        <b/>
        <sz val="11"/>
        <rFont val="나눔고딕"/>
        <family val="3"/>
        <charset val="129"/>
      </rPr>
      <t>총보상원가</t>
    </r>
    <phoneticPr fontId="10" type="noConversion"/>
  </si>
  <si>
    <t>Peer Group</t>
    <phoneticPr fontId="20" type="noConversion"/>
  </si>
  <si>
    <r>
      <rPr>
        <b/>
        <sz val="10"/>
        <color theme="1"/>
        <rFont val="나눔고딕"/>
        <family val="3"/>
        <charset val="129"/>
      </rPr>
      <t>표준편차</t>
    </r>
    <phoneticPr fontId="20" type="noConversion"/>
  </si>
  <si>
    <t>Calculations (Black Scholes analytical solution)</t>
  </si>
  <si>
    <t>SK디앤디</t>
    <phoneticPr fontId="20" type="noConversion"/>
  </si>
  <si>
    <t>LS산전</t>
    <phoneticPr fontId="20" type="noConversion"/>
  </si>
  <si>
    <t>현대일렉트릭</t>
    <phoneticPr fontId="20" type="noConversion"/>
  </si>
  <si>
    <r>
      <rPr>
        <sz val="10"/>
        <color theme="1"/>
        <rFont val="나눔고딕"/>
        <family val="3"/>
        <charset val="129"/>
      </rPr>
      <t>발행시점</t>
    </r>
    <r>
      <rPr>
        <sz val="10"/>
        <color theme="1"/>
        <rFont val="Arial"/>
        <family val="2"/>
      </rPr>
      <t>~</t>
    </r>
    <r>
      <rPr>
        <sz val="10"/>
        <color theme="1"/>
        <rFont val="나눔고딕"/>
        <family val="3"/>
        <charset val="129"/>
      </rPr>
      <t>행사가능기간의</t>
    </r>
    <r>
      <rPr>
        <sz val="10"/>
        <color theme="1"/>
        <rFont val="Arial"/>
        <family val="2"/>
      </rPr>
      <t xml:space="preserve"> </t>
    </r>
    <r>
      <rPr>
        <sz val="10"/>
        <color theme="1"/>
        <rFont val="나눔고딕"/>
        <family val="3"/>
        <charset val="129"/>
      </rPr>
      <t>종료일</t>
    </r>
    <r>
      <rPr>
        <sz val="10"/>
        <color theme="1"/>
        <rFont val="Arial"/>
        <family val="2"/>
      </rPr>
      <t>.</t>
    </r>
    <phoneticPr fontId="16" type="noConversion"/>
  </si>
  <si>
    <r>
      <rPr>
        <b/>
        <sz val="10"/>
        <rFont val="나눔고딕"/>
        <family val="3"/>
        <charset val="129"/>
      </rPr>
      <t>국고채</t>
    </r>
    <r>
      <rPr>
        <b/>
        <sz val="10"/>
        <rFont val="Arial"/>
        <family val="2"/>
      </rPr>
      <t xml:space="preserve"> 1</t>
    </r>
    <r>
      <rPr>
        <b/>
        <sz val="10"/>
        <rFont val="나눔고딕"/>
        <family val="3"/>
        <charset val="129"/>
      </rPr>
      <t>년물</t>
    </r>
    <phoneticPr fontId="10" type="noConversion"/>
  </si>
  <si>
    <r>
      <rPr>
        <b/>
        <sz val="10"/>
        <rFont val="나눔고딕"/>
        <family val="3"/>
        <charset val="129"/>
      </rPr>
      <t>국고채</t>
    </r>
    <r>
      <rPr>
        <b/>
        <sz val="10"/>
        <rFont val="Arial"/>
        <family val="2"/>
      </rPr>
      <t>3</t>
    </r>
    <r>
      <rPr>
        <b/>
        <sz val="10"/>
        <rFont val="나눔고딕"/>
        <family val="3"/>
        <charset val="129"/>
      </rPr>
      <t>년물</t>
    </r>
    <phoneticPr fontId="10" type="noConversion"/>
  </si>
  <si>
    <r>
      <rPr>
        <b/>
        <sz val="10"/>
        <rFont val="나눔고딕"/>
        <family val="3"/>
        <charset val="129"/>
      </rPr>
      <t>평균</t>
    </r>
    <phoneticPr fontId="10" type="noConversion"/>
  </si>
  <si>
    <t>1년가정 25개 시점가정</t>
    <phoneticPr fontId="16" type="noConversion"/>
  </si>
  <si>
    <r>
      <t>(*)</t>
    </r>
    <r>
      <rPr>
        <sz val="10"/>
        <color theme="1"/>
        <rFont val="나눔고딕"/>
        <family val="3"/>
        <charset val="129"/>
      </rPr>
      <t>금융투자협회</t>
    </r>
    <r>
      <rPr>
        <sz val="10"/>
        <color theme="1"/>
        <rFont val="Arial"/>
        <family val="2"/>
      </rPr>
      <t xml:space="preserve"> - </t>
    </r>
    <r>
      <rPr>
        <sz val="10"/>
        <color theme="1"/>
        <rFont val="나눔고딕"/>
        <family val="3"/>
        <charset val="129"/>
      </rPr>
      <t>채권정보센터</t>
    </r>
    <r>
      <rPr>
        <sz val="10"/>
        <color theme="1"/>
        <rFont val="Arial"/>
        <family val="2"/>
      </rPr>
      <t xml:space="preserve"> - </t>
    </r>
    <r>
      <rPr>
        <sz val="10"/>
        <color theme="1"/>
        <rFont val="나눔고딕"/>
        <family val="3"/>
        <charset val="129"/>
      </rPr>
      <t>채권금리</t>
    </r>
    <r>
      <rPr>
        <sz val="10"/>
        <color theme="1"/>
        <rFont val="Arial"/>
        <family val="2"/>
      </rPr>
      <t xml:space="preserve"> : 19</t>
    </r>
    <r>
      <rPr>
        <sz val="10"/>
        <color theme="1"/>
        <rFont val="나눔고딕"/>
        <family val="3"/>
        <charset val="129"/>
      </rPr>
      <t>년</t>
    </r>
    <r>
      <rPr>
        <sz val="10"/>
        <color theme="1"/>
        <rFont val="Arial"/>
        <family val="2"/>
      </rPr>
      <t xml:space="preserve"> 6</t>
    </r>
    <r>
      <rPr>
        <sz val="10"/>
        <color theme="1"/>
        <rFont val="나눔고딕"/>
        <family val="3"/>
        <charset val="129"/>
      </rPr>
      <t>월</t>
    </r>
    <r>
      <rPr>
        <sz val="10"/>
        <color theme="1"/>
        <rFont val="Arial"/>
        <family val="2"/>
      </rPr>
      <t>28</t>
    </r>
    <r>
      <rPr>
        <sz val="10"/>
        <color theme="1"/>
        <rFont val="나눔고딕"/>
        <family val="3"/>
        <charset val="129"/>
      </rPr>
      <t>일</t>
    </r>
    <phoneticPr fontId="20" type="noConversion"/>
  </si>
  <si>
    <t>Up probability</t>
  </si>
  <si>
    <r>
      <rPr>
        <sz val="11"/>
        <color theme="1"/>
        <rFont val="나눔고딕"/>
        <family val="3"/>
        <charset val="129"/>
      </rPr>
      <t>주식보상비용</t>
    </r>
    <phoneticPr fontId="16" type="noConversion"/>
  </si>
  <si>
    <t>Stock Price</t>
  </si>
  <si>
    <t>127-number</t>
    <phoneticPr fontId="10" type="noConversion"/>
  </si>
  <si>
    <t>발생확률</t>
    <phoneticPr fontId="10" type="noConversion"/>
  </si>
  <si>
    <t>경우의수</t>
    <phoneticPr fontId="10" type="noConversion"/>
  </si>
  <si>
    <t>check</t>
    <phoneticPr fontId="10" type="noConversion"/>
  </si>
  <si>
    <t>Option Price</t>
  </si>
  <si>
    <t>uppro</t>
    <phoneticPr fontId="10" type="noConversion"/>
  </si>
  <si>
    <t>1-uppro</t>
    <phoneticPr fontId="10" type="noConversion"/>
  </si>
  <si>
    <t>이항모형 VS 블랙숄즈 모형 비교</t>
    <phoneticPr fontId="16" type="noConversion"/>
  </si>
  <si>
    <t>구분</t>
    <phoneticPr fontId="20" type="noConversion"/>
  </si>
  <si>
    <t>콜옵션 가격</t>
    <phoneticPr fontId="10" type="noConversion"/>
  </si>
  <si>
    <r>
      <t>Stock Price S</t>
    </r>
    <r>
      <rPr>
        <vertAlign val="subscript"/>
        <sz val="11"/>
        <color theme="1"/>
        <rFont val="나눔바른고딕"/>
        <family val="3"/>
        <charset val="129"/>
      </rPr>
      <t>0</t>
    </r>
  </si>
  <si>
    <t>Rf(Spot)_이산복리</t>
    <phoneticPr fontId="52" type="noConversion"/>
  </si>
  <si>
    <t>Rf(Forward)_이산복리</t>
    <phoneticPr fontId="5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</si>
</sst>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1" formatCode="_-* #,##0_-;\-* #,##0_-;_-* &quot;-&quot;_-;_-@_-"/>
    <numFmt numFmtId="43" formatCode="_-* #,##0.00_-;\-* #,##0.00_-;_-* &quot;-&quot;??_-;_-@_-"/>
    <numFmt numFmtId="176" formatCode="_-* #,##0.00_-;\-* #,##0.00_-;_-* &quot;-&quot;_-;_-@_-"/>
    <numFmt numFmtId="177" formatCode="_(* #,##0_);_(* \(#,##0\);_(* &quot;-&quot;_);_(@_)"/>
    <numFmt numFmtId="178" formatCode="_(* #,##0.00_);_(* \(#,##0.00\);_(* &quot;-&quot;??_);_(@_)"/>
    <numFmt numFmtId="179" formatCode="_ * #,##0_ ;_ * \-#,##0_ ;_ * &quot;-&quot;_ ;_ @_ "/>
    <numFmt numFmtId="180" formatCode="_ * #,##0.00_ ;_ * \-#,##0.00_ ;_ * &quot;-&quot;??_ ;_ @_ "/>
    <numFmt numFmtId="181" formatCode="_(&quot;$&quot;* #,##0_);_(&quot;$&quot;* \(#,##0\);_(&quot;$&quot;* &quot;-&quot;_);_(@_)"/>
    <numFmt numFmtId="182" formatCode="_(&quot;$&quot;* #,##0.00_);_(&quot;$&quot;* \(#,##0.00\);_(&quot;$&quot;* &quot;-&quot;??_);_(@_)"/>
    <numFmt numFmtId="183" formatCode="#,##0_);[Red]\(\-\)#,##0_);&quot;-&quot;_)"/>
    <numFmt numFmtId="184" formatCode="yyyy&quot;년&quot;\ m&quot;월&quot;\ d&quot;일&quot;;@"/>
    <numFmt numFmtId="185" formatCode="#,##0.00_);[Red]\(\-\)#,##0.00_);&quot;-&quot;_)"/>
    <numFmt numFmtId="186" formatCode="#,##0_);\(#,##0\)"/>
    <numFmt numFmtId="187" formatCode="0_ "/>
    <numFmt numFmtId="188" formatCode="#,##0.00_);\(#,##0.00\)"/>
    <numFmt numFmtId="189" formatCode="0.00000000%"/>
    <numFmt numFmtId="190" formatCode="_(* #,##0_);_(* \(#,##0\);_(* &quot;&quot;\ \-\ &quot;&quot;_);_(@_)"/>
    <numFmt numFmtId="191" formatCode="#,##0_ "/>
    <numFmt numFmtId="192" formatCode="_-* #,##0.00000_-;\-* #,##0.00000_-;_-* &quot;-&quot;_-;_-@_-"/>
    <numFmt numFmtId="193" formatCode="[$-F800]dddd\,\ mmmm\ dd\,\ yyyy"/>
    <numFmt numFmtId="194" formatCode="#,##0_-;[Red]\(#,##0\);&quot;-&quot;_-"/>
    <numFmt numFmtId="195" formatCode="0.0%"/>
    <numFmt numFmtId="196" formatCode="#,##0;\(#,##0\);\-"/>
    <numFmt numFmtId="197" formatCode="#,##0_-;[Red]\(#,##0\);&quot;&quot;_-"/>
    <numFmt numFmtId="198" formatCode="#,##0&quot;원&quot;"/>
    <numFmt numFmtId="199" formatCode="#,##0.0000_-;[Red]\(#,##0.0000\);&quot;-&quot;_-"/>
    <numFmt numFmtId="200" formatCode="_-* #,##0.0_-;\-* #,##0.0_-;_-* &quot;-&quot;_-;_-@_-"/>
    <numFmt numFmtId="201" formatCode="_-* #,##0.0000_-;\-* #,##0.0000_-;_-* &quot;-&quot;_-;_-@_-"/>
    <numFmt numFmtId="202" formatCode="#,##0.0000_-;\(#,##0.0000\);&quot;-&quot;_-"/>
    <numFmt numFmtId="203" formatCode="#,##0.00000_);\(#,##0.00000\)"/>
    <numFmt numFmtId="204" formatCode="_(* #,##0_);_(* \(#,##0\);_(* &quot;-&quot;_);@_)"/>
    <numFmt numFmtId="205" formatCode="#,##0;\(#,##0\);&quot;-&quot;"/>
    <numFmt numFmtId="206" formatCode="#,##0_-;\(#,##0\);&quot;-&quot;_-"/>
  </numFmts>
  <fonts count="85">
    <font>
      <sz val="10"/>
      <name val="Arial"/>
    </font>
    <font>
      <sz val="11"/>
      <color theme="1"/>
      <name val="맑은 고딕"/>
      <family val="2"/>
      <charset val="129"/>
      <scheme val="minor"/>
    </font>
    <font>
      <sz val="11"/>
      <color theme="1"/>
      <name val="맑은 고딕"/>
      <family val="2"/>
      <charset val="129"/>
      <scheme val="minor"/>
    </font>
    <font>
      <sz val="10"/>
      <color theme="1"/>
      <name val="맑은 고딕"/>
      <family val="2"/>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8"/>
      <name val="돋움"/>
      <family val="3"/>
      <charset val="129"/>
    </font>
    <font>
      <sz val="10"/>
      <name val="Arial"/>
      <family val="2"/>
    </font>
    <font>
      <sz val="11"/>
      <name val="돋움"/>
      <family val="3"/>
      <charset val="129"/>
    </font>
    <font>
      <sz val="12"/>
      <name val="명조"/>
      <family val="3"/>
      <charset val="129"/>
    </font>
    <font>
      <sz val="9"/>
      <color theme="1"/>
      <name val="Arial"/>
      <family val="2"/>
      <charset val="129"/>
    </font>
    <font>
      <sz val="10"/>
      <color theme="1"/>
      <name val="맑은 고딕"/>
      <family val="2"/>
      <charset val="129"/>
      <scheme val="minor"/>
    </font>
    <font>
      <sz val="8"/>
      <name val="맑은 고딕"/>
      <family val="2"/>
      <charset val="129"/>
      <scheme val="minor"/>
    </font>
    <font>
      <b/>
      <sz val="10"/>
      <name val="Arial"/>
      <family val="2"/>
    </font>
    <font>
      <sz val="11"/>
      <color theme="1"/>
      <name val="맑은 고딕"/>
      <family val="2"/>
      <scheme val="minor"/>
    </font>
    <font>
      <sz val="11"/>
      <color theme="1"/>
      <name val="Arial"/>
      <family val="2"/>
    </font>
    <font>
      <sz val="8"/>
      <name val="맑은 고딕"/>
      <family val="2"/>
      <charset val="129"/>
    </font>
    <font>
      <b/>
      <sz val="11"/>
      <color theme="1"/>
      <name val="Arial"/>
      <family val="2"/>
    </font>
    <font>
      <sz val="11"/>
      <color rgb="FF000000"/>
      <name val="Arial"/>
      <family val="2"/>
    </font>
    <font>
      <vertAlign val="subscript"/>
      <sz val="11"/>
      <color theme="1"/>
      <name val="Arial"/>
      <family val="2"/>
    </font>
    <font>
      <sz val="11"/>
      <color theme="1"/>
      <name val="나눔고딕"/>
      <family val="3"/>
      <charset val="129"/>
    </font>
    <font>
      <b/>
      <sz val="10"/>
      <name val="나눔고딕"/>
      <family val="3"/>
      <charset val="129"/>
    </font>
    <font>
      <sz val="10"/>
      <name val="나눔고딕"/>
      <family val="3"/>
      <charset val="129"/>
    </font>
    <font>
      <sz val="10"/>
      <color theme="1"/>
      <name val="Arial"/>
      <family val="2"/>
    </font>
    <font>
      <sz val="10"/>
      <color theme="1"/>
      <name val="나눔고딕"/>
      <family val="3"/>
      <charset val="129"/>
    </font>
    <font>
      <b/>
      <sz val="10"/>
      <color theme="1"/>
      <name val="Arial"/>
      <family val="2"/>
    </font>
    <font>
      <b/>
      <sz val="10"/>
      <color theme="1"/>
      <name val="나눔고딕"/>
      <family val="3"/>
      <charset val="129"/>
    </font>
    <font>
      <b/>
      <sz val="11"/>
      <color theme="0"/>
      <name val="Arial"/>
      <family val="2"/>
    </font>
    <font>
      <sz val="11"/>
      <name val="Arial"/>
      <family val="2"/>
    </font>
    <font>
      <b/>
      <sz val="11"/>
      <name val="Arial"/>
      <family val="2"/>
    </font>
    <font>
      <sz val="11"/>
      <name val="나눔고딕"/>
      <family val="3"/>
      <charset val="129"/>
    </font>
    <font>
      <sz val="11"/>
      <color rgb="FF3D3D3D"/>
      <name val="Arial"/>
      <family val="2"/>
    </font>
    <font>
      <b/>
      <sz val="11"/>
      <name val="나눔고딕"/>
      <family val="3"/>
      <charset val="129"/>
    </font>
    <font>
      <b/>
      <sz val="20"/>
      <color theme="1"/>
      <name val="Arial"/>
      <family val="2"/>
    </font>
    <font>
      <sz val="20"/>
      <color theme="1"/>
      <name val="Arial"/>
      <family val="2"/>
    </font>
    <font>
      <sz val="20"/>
      <name val="Arial"/>
      <family val="2"/>
    </font>
    <font>
      <sz val="20"/>
      <color rgb="FF000000"/>
      <name val="Arial"/>
      <family val="2"/>
    </font>
    <font>
      <b/>
      <sz val="20"/>
      <name val="Arial"/>
      <family val="2"/>
    </font>
    <font>
      <b/>
      <sz val="20"/>
      <name val="나눔고딕"/>
      <family val="3"/>
      <charset val="129"/>
    </font>
    <font>
      <sz val="10"/>
      <color theme="1"/>
      <name val="굴림체"/>
      <family val="3"/>
      <charset val="129"/>
    </font>
    <font>
      <sz val="10"/>
      <name val="돋움"/>
      <family val="3"/>
      <charset val="129"/>
    </font>
    <font>
      <sz val="11"/>
      <color theme="1"/>
      <name val="맑은 고딕"/>
      <family val="3"/>
      <charset val="129"/>
      <scheme val="minor"/>
    </font>
    <font>
      <b/>
      <sz val="11"/>
      <color theme="1"/>
      <name val="맑은 고딕"/>
      <family val="3"/>
      <charset val="129"/>
      <scheme val="minor"/>
    </font>
    <font>
      <sz val="8"/>
      <name val="Arial"/>
      <family val="2"/>
    </font>
    <font>
      <sz val="10"/>
      <name val="맑은 고딕"/>
      <family val="3"/>
      <charset val="129"/>
      <scheme val="minor"/>
    </font>
    <font>
      <b/>
      <sz val="10"/>
      <name val="맑은 고딕"/>
      <family val="3"/>
      <charset val="129"/>
      <scheme val="minor"/>
    </font>
    <font>
      <sz val="10"/>
      <color indexed="63"/>
      <name val="맑은 고딕"/>
      <family val="3"/>
      <charset val="129"/>
      <scheme val="minor"/>
    </font>
    <font>
      <b/>
      <sz val="14"/>
      <name val="맑은 고딕"/>
      <family val="3"/>
      <charset val="129"/>
      <scheme val="minor"/>
    </font>
    <font>
      <sz val="8"/>
      <name val="맑은 고딕"/>
      <family val="3"/>
      <charset val="129"/>
      <scheme val="minor"/>
    </font>
    <font>
      <b/>
      <sz val="10"/>
      <color rgb="FFFFFFFF"/>
      <name val="맑은 고딕"/>
      <family val="3"/>
      <charset val="129"/>
    </font>
    <font>
      <b/>
      <sz val="10"/>
      <name val="맑은 고딕"/>
      <family val="3"/>
      <charset val="129"/>
    </font>
    <font>
      <sz val="10"/>
      <name val="맑은 고딕"/>
      <family val="3"/>
      <charset val="129"/>
    </font>
    <font>
      <sz val="10"/>
      <color rgb="FF000000"/>
      <name val="맑은 고딕"/>
      <family val="3"/>
      <charset val="129"/>
    </font>
    <font>
      <sz val="10"/>
      <color rgb="FF313131"/>
      <name val="맑은 고딕"/>
      <family val="3"/>
      <charset val="129"/>
    </font>
    <font>
      <sz val="10"/>
      <color rgb="FF313131"/>
      <name val="나눔고딕"/>
      <family val="3"/>
      <charset val="129"/>
    </font>
    <font>
      <u/>
      <sz val="11"/>
      <color theme="10"/>
      <name val="맑은 고딕"/>
      <family val="2"/>
      <charset val="129"/>
      <scheme val="minor"/>
    </font>
    <font>
      <sz val="9"/>
      <color theme="1"/>
      <name val="맑은 고딕"/>
      <family val="2"/>
      <scheme val="minor"/>
    </font>
    <font>
      <b/>
      <sz val="9"/>
      <color theme="1"/>
      <name val="맑은 고딕"/>
      <family val="2"/>
      <scheme val="minor"/>
    </font>
    <font>
      <sz val="11"/>
      <color theme="1"/>
      <name val="나눔바른고딕"/>
      <family val="3"/>
      <charset val="129"/>
    </font>
    <font>
      <sz val="11"/>
      <name val="나눔바른고딕"/>
      <family val="3"/>
      <charset val="129"/>
    </font>
    <font>
      <b/>
      <sz val="11"/>
      <name val="나눔바른고딕"/>
      <family val="3"/>
      <charset val="129"/>
    </font>
    <font>
      <b/>
      <sz val="20"/>
      <color theme="1"/>
      <name val="나눔바른고딕"/>
      <family val="3"/>
      <charset val="129"/>
    </font>
    <font>
      <sz val="20"/>
      <name val="나눔바른고딕"/>
      <family val="3"/>
      <charset val="129"/>
    </font>
    <font>
      <b/>
      <sz val="20"/>
      <name val="나눔바른고딕"/>
      <family val="3"/>
      <charset val="129"/>
    </font>
    <font>
      <b/>
      <sz val="11"/>
      <color theme="0"/>
      <name val="나눔바른고딕"/>
      <family val="3"/>
      <charset val="129"/>
    </font>
    <font>
      <sz val="11"/>
      <color rgb="FF000000"/>
      <name val="나눔바른고딕"/>
      <family val="3"/>
      <charset val="129"/>
    </font>
    <font>
      <b/>
      <sz val="11"/>
      <color theme="1"/>
      <name val="나눔바른고딕"/>
      <family val="3"/>
      <charset val="129"/>
    </font>
    <font>
      <sz val="11"/>
      <color rgb="FF3D3D3D"/>
      <name val="나눔바른고딕"/>
      <family val="3"/>
      <charset val="129"/>
    </font>
    <font>
      <b/>
      <sz val="11"/>
      <color rgb="FF3D3D3D"/>
      <name val="나눔바른고딕"/>
      <family val="3"/>
      <charset val="129"/>
    </font>
    <font>
      <sz val="10"/>
      <color theme="1"/>
      <name val="나눔바른고딕"/>
      <family val="3"/>
      <charset val="129"/>
    </font>
    <font>
      <b/>
      <sz val="10"/>
      <color theme="1"/>
      <name val="나눔바른고딕"/>
      <family val="3"/>
      <charset val="129"/>
    </font>
    <font>
      <vertAlign val="subscript"/>
      <sz val="11"/>
      <color theme="1"/>
      <name val="나눔바른고딕"/>
      <family val="3"/>
      <charset val="129"/>
    </font>
    <font>
      <sz val="10"/>
      <name val="나눔바른고딕"/>
      <family val="3"/>
      <charset val="129"/>
    </font>
    <font>
      <b/>
      <sz val="10"/>
      <name val="나눔바른고딕"/>
      <family val="3"/>
      <charset val="129"/>
    </font>
    <font>
      <i/>
      <sz val="9"/>
      <name val="나눔바른고딕"/>
      <family val="3"/>
      <charset val="129"/>
    </font>
    <font>
      <b/>
      <sz val="9"/>
      <color theme="0" tint="-0.499984740745262"/>
      <name val="나눔바른고딕"/>
      <family val="3"/>
      <charset val="129"/>
    </font>
    <font>
      <sz val="9"/>
      <color theme="1"/>
      <name val="나눔바른고딕"/>
      <family val="3"/>
      <charset val="129"/>
    </font>
    <font>
      <b/>
      <sz val="9"/>
      <color theme="4" tint="-0.249977111117893"/>
      <name val="나눔바른고딕"/>
      <family val="3"/>
      <charset val="129"/>
    </font>
    <font>
      <b/>
      <i/>
      <sz val="9"/>
      <name val="나눔바른고딕"/>
      <family val="3"/>
      <charset val="129"/>
    </font>
    <font>
      <b/>
      <i/>
      <sz val="10"/>
      <color theme="1"/>
      <name val="나눔바른고딕"/>
      <family val="3"/>
      <charset val="129"/>
    </font>
    <font>
      <b/>
      <sz val="9"/>
      <name val="나눔바른고딕"/>
      <family val="3"/>
      <charset val="129"/>
    </font>
  </fonts>
  <fills count="20">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rgb="FF92D050"/>
        <bgColor indexed="64"/>
      </patternFill>
    </fill>
    <fill>
      <patternFill patternType="lightDown"/>
    </fill>
    <fill>
      <patternFill patternType="solid">
        <fgColor theme="6"/>
        <bgColor indexed="64"/>
      </patternFill>
    </fill>
    <fill>
      <patternFill patternType="solid">
        <fgColor indexed="23"/>
        <bgColor indexed="64"/>
      </patternFill>
    </fill>
    <fill>
      <patternFill patternType="solid">
        <fgColor theme="0" tint="-4.9989318521683403E-2"/>
        <bgColor indexed="64"/>
      </patternFill>
    </fill>
    <fill>
      <patternFill patternType="solid">
        <fgColor rgb="FFA6A6A6"/>
        <bgColor indexed="64"/>
      </patternFill>
    </fill>
    <fill>
      <patternFill patternType="solid">
        <fgColor rgb="FFF2F2F2"/>
        <bgColor indexed="64"/>
      </patternFill>
    </fill>
    <fill>
      <patternFill patternType="solid">
        <fgColor rgb="FF808080"/>
        <bgColor indexed="64"/>
      </patternFill>
    </fill>
    <fill>
      <patternFill patternType="solid">
        <fgColor theme="2" tint="-9.9978637043366805E-2"/>
        <bgColor indexed="64"/>
      </patternFill>
    </fill>
    <fill>
      <patternFill patternType="solid">
        <fgColor rgb="FFE7E6E6"/>
        <bgColor indexed="64"/>
      </patternFill>
    </fill>
  </fills>
  <borders count="6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thin">
        <color auto="1"/>
      </right>
      <top style="medium">
        <color auto="1"/>
      </top>
      <bottom style="thin">
        <color auto="1"/>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auto="1"/>
      </top>
      <bottom style="medium">
        <color indexed="64"/>
      </bottom>
      <diagonal/>
    </border>
    <border>
      <left style="thin">
        <color indexed="64"/>
      </left>
      <right/>
      <top style="thin">
        <color auto="1"/>
      </top>
      <bottom/>
      <diagonal/>
    </border>
    <border>
      <left style="thin">
        <color indexed="64"/>
      </left>
      <right/>
      <top/>
      <bottom style="thin">
        <color auto="1"/>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medium">
        <color indexed="64"/>
      </left>
      <right style="medium">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rgb="FF333333"/>
      </right>
      <top style="medium">
        <color rgb="FF333333"/>
      </top>
      <bottom style="medium">
        <color rgb="FF333333"/>
      </bottom>
      <diagonal/>
    </border>
    <border>
      <left/>
      <right/>
      <top style="medium">
        <color rgb="FF333333"/>
      </top>
      <bottom style="medium">
        <color rgb="FF333333"/>
      </bottom>
      <diagonal/>
    </border>
    <border>
      <left/>
      <right style="medium">
        <color rgb="FF333333"/>
      </right>
      <top/>
      <bottom style="medium">
        <color rgb="FF333333"/>
      </bottom>
      <diagonal/>
    </border>
    <border>
      <left/>
      <right/>
      <top/>
      <bottom style="medium">
        <color rgb="FF333333"/>
      </bottom>
      <diagonal/>
    </border>
    <border>
      <left/>
      <right style="medium">
        <color rgb="FF333333"/>
      </right>
      <top/>
      <bottom style="medium">
        <color indexed="64"/>
      </bottom>
      <diagonal/>
    </border>
    <border>
      <left/>
      <right style="medium">
        <color rgb="FF333333"/>
      </right>
      <top/>
      <bottom/>
      <diagonal/>
    </border>
    <border>
      <left/>
      <right style="medium">
        <color rgb="FF333333"/>
      </right>
      <top style="medium">
        <color rgb="FF333333"/>
      </top>
      <bottom/>
      <diagonal/>
    </border>
    <border>
      <left/>
      <right style="medium">
        <color rgb="FF333333"/>
      </right>
      <top style="medium">
        <color rgb="FF333333"/>
      </top>
      <bottom style="medium">
        <color indexed="64"/>
      </bottom>
      <diagonal/>
    </border>
    <border>
      <left/>
      <right/>
      <top style="medium">
        <color rgb="FF333333"/>
      </top>
      <bottom style="medium">
        <color indexed="64"/>
      </bottom>
      <diagonal/>
    </border>
    <border>
      <left style="medium">
        <color rgb="FF333333"/>
      </left>
      <right/>
      <top style="medium">
        <color rgb="FF333333"/>
      </top>
      <bottom style="medium">
        <color indexed="64"/>
      </bottom>
      <diagonal/>
    </border>
    <border>
      <left style="medium">
        <color rgb="FF333333"/>
      </left>
      <right/>
      <top/>
      <bottom style="medium">
        <color indexed="64"/>
      </bottom>
      <diagonal/>
    </border>
    <border>
      <left/>
      <right style="medium">
        <color rgb="FF333333"/>
      </right>
      <top style="medium">
        <color indexed="64"/>
      </top>
      <bottom style="medium">
        <color indexed="64"/>
      </bottom>
      <diagonal/>
    </border>
    <border>
      <left style="medium">
        <color rgb="FF333333"/>
      </left>
      <right/>
      <top style="medium">
        <color indexed="64"/>
      </top>
      <bottom style="medium">
        <color indexed="64"/>
      </bottom>
      <diagonal/>
    </border>
    <border>
      <left/>
      <right/>
      <top style="thin">
        <color theme="4"/>
      </top>
      <bottom style="medium">
        <color theme="4"/>
      </bottom>
      <diagonal/>
    </border>
    <border>
      <left/>
      <right/>
      <top style="thin">
        <color theme="1"/>
      </top>
      <bottom style="thin">
        <color indexed="64"/>
      </bottom>
      <diagonal/>
    </border>
    <border>
      <left/>
      <right/>
      <top/>
      <bottom style="thin">
        <color indexed="64"/>
      </bottom>
      <diagonal/>
    </border>
  </borders>
  <cellStyleXfs count="71">
    <xf numFmtId="0" fontId="0" fillId="0" borderId="0" applyNumberFormat="0" applyFont="0" applyFill="0" applyBorder="0" applyAlignment="0" applyProtection="0"/>
    <xf numFmtId="41"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2" fillId="0" borderId="0"/>
    <xf numFmtId="0" fontId="13" fillId="0" borderId="0"/>
    <xf numFmtId="38" fontId="13" fillId="0" borderId="0" applyFont="0" applyFill="0" applyBorder="0" applyAlignment="0" applyProtection="0"/>
    <xf numFmtId="0" fontId="14" fillId="0" borderId="0">
      <alignment vertical="center"/>
    </xf>
    <xf numFmtId="0" fontId="14" fillId="0" borderId="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9" fillId="0" borderId="0" applyFont="0" applyFill="0" applyBorder="0" applyAlignment="0" applyProtection="0">
      <alignment vertical="center"/>
    </xf>
    <xf numFmtId="41" fontId="12" fillId="0" borderId="0" applyFont="0" applyFill="0" applyBorder="0" applyAlignment="0" applyProtection="0">
      <alignment vertical="center"/>
    </xf>
    <xf numFmtId="177" fontId="11" fillId="0" borderId="0" applyFont="0" applyFill="0" applyBorder="0" applyAlignment="0" applyProtection="0"/>
    <xf numFmtId="178" fontId="11" fillId="0" borderId="0" applyFont="0" applyFill="0" applyBorder="0" applyAlignment="0" applyProtection="0"/>
    <xf numFmtId="0" fontId="12" fillId="0" borderId="0">
      <alignment vertical="center"/>
    </xf>
    <xf numFmtId="0" fontId="14" fillId="0" borderId="0">
      <alignment vertical="center"/>
    </xf>
    <xf numFmtId="0" fontId="9" fillId="0" borderId="0">
      <alignment vertical="center"/>
    </xf>
    <xf numFmtId="0" fontId="14" fillId="0" borderId="0">
      <alignment vertical="center"/>
    </xf>
    <xf numFmtId="0" fontId="9" fillId="0" borderId="0">
      <alignment vertical="center"/>
    </xf>
    <xf numFmtId="0" fontId="11" fillId="0" borderId="0" applyNumberFormat="0" applyFont="0" applyFill="0" applyBorder="0" applyAlignment="0" applyProtection="0"/>
    <xf numFmtId="0" fontId="9" fillId="0" borderId="0">
      <alignment vertical="center"/>
    </xf>
    <xf numFmtId="0" fontId="9" fillId="0" borderId="0">
      <alignment vertical="center"/>
    </xf>
    <xf numFmtId="179" fontId="11" fillId="0" borderId="0" applyFont="0" applyFill="0" applyBorder="0" applyAlignment="0" applyProtection="0"/>
    <xf numFmtId="180" fontId="11" fillId="0" borderId="0" applyFont="0" applyFill="0" applyBorder="0" applyAlignment="0" applyProtection="0"/>
    <xf numFmtId="181" fontId="11" fillId="0" borderId="0" applyFont="0" applyFill="0" applyBorder="0" applyAlignment="0" applyProtection="0"/>
    <xf numFmtId="182" fontId="11" fillId="0" borderId="0" applyFont="0" applyFill="0" applyBorder="0" applyAlignment="0" applyProtection="0"/>
    <xf numFmtId="0" fontId="11" fillId="0" borderId="0"/>
    <xf numFmtId="0" fontId="15" fillId="0" borderId="0">
      <alignment vertical="center"/>
    </xf>
    <xf numFmtId="0" fontId="12" fillId="0" borderId="0"/>
    <xf numFmtId="41" fontId="12" fillId="0" borderId="0" applyFont="0" applyFill="0" applyBorder="0" applyAlignment="0" applyProtection="0"/>
    <xf numFmtId="0" fontId="11" fillId="0" borderId="0" applyNumberFormat="0" applyFont="0" applyFill="0" applyBorder="0" applyAlignment="0" applyProtection="0"/>
    <xf numFmtId="0" fontId="11" fillId="0" borderId="0" applyNumberFormat="0" applyFont="0" applyFill="0" applyBorder="0" applyAlignment="0" applyProtection="0"/>
    <xf numFmtId="0" fontId="18" fillId="0" borderId="0"/>
    <xf numFmtId="0" fontId="12" fillId="0" borderId="0">
      <alignment vertical="center"/>
    </xf>
    <xf numFmtId="41" fontId="12" fillId="0" borderId="0" applyFont="0" applyFill="0" applyBorder="0" applyAlignment="0" applyProtection="0">
      <alignment vertical="center"/>
    </xf>
    <xf numFmtId="0" fontId="11" fillId="0" borderId="0"/>
    <xf numFmtId="0" fontId="8" fillId="0" borderId="0">
      <alignment vertical="center"/>
    </xf>
    <xf numFmtId="41" fontId="8" fillId="0" borderId="0" applyFont="0" applyFill="0" applyBorder="0" applyAlignment="0" applyProtection="0">
      <alignment vertical="center"/>
    </xf>
    <xf numFmtId="9" fontId="8" fillId="0" borderId="0" applyFont="0" applyFill="0" applyBorder="0" applyAlignment="0" applyProtection="0">
      <alignment vertical="center"/>
    </xf>
    <xf numFmtId="0" fontId="43" fillId="0" borderId="0">
      <alignment vertical="center"/>
    </xf>
    <xf numFmtId="41" fontId="43" fillId="0" borderId="0" applyFont="0" applyFill="0" applyBorder="0" applyAlignment="0" applyProtection="0">
      <alignment vertical="center"/>
    </xf>
    <xf numFmtId="0" fontId="7" fillId="0" borderId="0">
      <alignment vertical="center"/>
    </xf>
    <xf numFmtId="0" fontId="6" fillId="0" borderId="0">
      <alignment vertical="center"/>
    </xf>
    <xf numFmtId="0" fontId="45" fillId="0" borderId="0">
      <alignment vertical="center"/>
    </xf>
    <xf numFmtId="0" fontId="11" fillId="0" borderId="0"/>
    <xf numFmtId="9" fontId="6" fillId="0" borderId="0" applyFont="0" applyFill="0" applyBorder="0" applyAlignment="0" applyProtection="0">
      <alignment vertical="center"/>
    </xf>
    <xf numFmtId="43" fontId="6" fillId="0" borderId="0" applyFont="0" applyFill="0" applyBorder="0" applyAlignment="0" applyProtection="0">
      <alignment vertical="center"/>
    </xf>
    <xf numFmtId="0" fontId="5" fillId="0" borderId="0">
      <alignment vertical="center"/>
    </xf>
    <xf numFmtId="41" fontId="12" fillId="0" borderId="0" applyFont="0" applyFill="0" applyBorder="0" applyAlignment="0" applyProtection="0"/>
    <xf numFmtId="9" fontId="5" fillId="0" borderId="0" applyFont="0" applyFill="0" applyBorder="0" applyAlignment="0" applyProtection="0">
      <alignment vertical="center"/>
    </xf>
    <xf numFmtId="9" fontId="12" fillId="0" borderId="0" applyFont="0" applyFill="0" applyBorder="0" applyAlignment="0" applyProtection="0"/>
    <xf numFmtId="0" fontId="4" fillId="0" borderId="0">
      <alignment vertical="center"/>
    </xf>
    <xf numFmtId="177" fontId="11" fillId="0" borderId="0" applyFont="0" applyFill="0" applyBorder="0" applyAlignment="0" applyProtection="0"/>
    <xf numFmtId="190" fontId="47" fillId="13" borderId="0">
      <alignment horizontal="right"/>
    </xf>
    <xf numFmtId="9" fontId="4" fillId="0" borderId="0" applyFont="0" applyFill="0" applyBorder="0" applyAlignment="0" applyProtection="0">
      <alignment vertical="center"/>
    </xf>
    <xf numFmtId="41" fontId="12" fillId="0" borderId="0" applyFont="0" applyFill="0" applyBorder="0" applyAlignment="0" applyProtection="0">
      <alignment vertical="center"/>
    </xf>
    <xf numFmtId="41" fontId="3" fillId="0" borderId="0" applyFont="0" applyFill="0" applyBorder="0" applyAlignment="0" applyProtection="0">
      <alignment vertical="center"/>
    </xf>
    <xf numFmtId="0" fontId="3" fillId="0" borderId="0">
      <alignment vertical="center"/>
    </xf>
    <xf numFmtId="0" fontId="11" fillId="0" borderId="0"/>
    <xf numFmtId="0" fontId="2" fillId="0" borderId="0">
      <alignment vertical="center"/>
    </xf>
    <xf numFmtId="0" fontId="59" fillId="0" borderId="0" applyNumberFormat="0" applyFill="0" applyBorder="0" applyAlignment="0" applyProtection="0">
      <alignment vertical="center"/>
    </xf>
    <xf numFmtId="41"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204" fontId="60" fillId="0" borderId="0"/>
    <xf numFmtId="41" fontId="18" fillId="0" borderId="0" applyFont="0" applyFill="0" applyBorder="0" applyAlignment="0" applyProtection="0"/>
    <xf numFmtId="0" fontId="61" fillId="0" borderId="66" applyNumberFormat="0" applyFill="0" applyAlignment="0" applyProtection="0"/>
    <xf numFmtId="0" fontId="18" fillId="0" borderId="0"/>
    <xf numFmtId="9" fontId="1" fillId="0" borderId="0" applyFont="0" applyFill="0" applyBorder="0" applyAlignment="0" applyProtection="0">
      <alignment vertical="center"/>
    </xf>
  </cellStyleXfs>
  <cellXfs count="368">
    <xf numFmtId="0" fontId="0" fillId="0" borderId="0" xfId="0" applyNumberFormat="1" applyFont="1" applyFill="1" applyBorder="1" applyAlignment="1"/>
    <xf numFmtId="0" fontId="19" fillId="0" borderId="0" xfId="34" applyFont="1"/>
    <xf numFmtId="3" fontId="22" fillId="0" borderId="0" xfId="38" applyNumberFormat="1" applyFont="1">
      <alignment vertical="center"/>
    </xf>
    <xf numFmtId="0" fontId="19" fillId="7" borderId="4" xfId="34" applyFont="1" applyFill="1" applyBorder="1"/>
    <xf numFmtId="0" fontId="21" fillId="7" borderId="0" xfId="34" applyFont="1" applyFill="1"/>
    <xf numFmtId="0" fontId="21" fillId="7" borderId="5" xfId="34" applyFont="1" applyFill="1" applyBorder="1"/>
    <xf numFmtId="0" fontId="21" fillId="7" borderId="4" xfId="34" applyFont="1" applyFill="1" applyBorder="1"/>
    <xf numFmtId="186" fontId="19" fillId="7" borderId="0" xfId="34" applyNumberFormat="1" applyFont="1" applyFill="1"/>
    <xf numFmtId="186" fontId="19" fillId="7" borderId="5" xfId="34" applyNumberFormat="1" applyFont="1" applyFill="1" applyBorder="1"/>
    <xf numFmtId="0" fontId="21" fillId="7" borderId="6" xfId="34" applyFont="1" applyFill="1" applyBorder="1"/>
    <xf numFmtId="186" fontId="19" fillId="7" borderId="7" xfId="34" applyNumberFormat="1" applyFont="1" applyFill="1" applyBorder="1"/>
    <xf numFmtId="186" fontId="19" fillId="7" borderId="8" xfId="34" applyNumberFormat="1" applyFont="1" applyFill="1" applyBorder="1"/>
    <xf numFmtId="0" fontId="21" fillId="8" borderId="1" xfId="34" applyFont="1" applyFill="1" applyBorder="1"/>
    <xf numFmtId="0" fontId="19" fillId="8" borderId="3" xfId="34" applyFont="1" applyFill="1" applyBorder="1"/>
    <xf numFmtId="0" fontId="19" fillId="9" borderId="2" xfId="34" applyFont="1" applyFill="1" applyBorder="1"/>
    <xf numFmtId="0" fontId="19" fillId="9" borderId="3" xfId="34" applyFont="1" applyFill="1" applyBorder="1"/>
    <xf numFmtId="0" fontId="19" fillId="5" borderId="4" xfId="34" applyFont="1" applyFill="1" applyBorder="1"/>
    <xf numFmtId="41" fontId="19" fillId="5" borderId="5" xfId="39" applyFont="1" applyFill="1" applyBorder="1" applyAlignment="1">
      <alignment horizontal="right"/>
    </xf>
    <xf numFmtId="0" fontId="19" fillId="9" borderId="4" xfId="34" applyFont="1" applyFill="1" applyBorder="1"/>
    <xf numFmtId="0" fontId="19" fillId="8" borderId="4" xfId="34" applyFont="1" applyFill="1" applyBorder="1"/>
    <xf numFmtId="41" fontId="19" fillId="8" borderId="5" xfId="39" applyFont="1" applyFill="1" applyBorder="1" applyAlignment="1"/>
    <xf numFmtId="186" fontId="19" fillId="9" borderId="0" xfId="34" applyNumberFormat="1" applyFont="1" applyFill="1"/>
    <xf numFmtId="0" fontId="19" fillId="9" borderId="0" xfId="34" applyFont="1" applyFill="1" applyAlignment="1">
      <alignment horizontal="center"/>
    </xf>
    <xf numFmtId="0" fontId="19" fillId="9" borderId="5" xfId="34" applyFont="1" applyFill="1" applyBorder="1" applyAlignment="1">
      <alignment horizontal="center"/>
    </xf>
    <xf numFmtId="10" fontId="19" fillId="5" borderId="5" xfId="40" applyNumberFormat="1" applyFont="1" applyFill="1" applyBorder="1" applyAlignment="1"/>
    <xf numFmtId="0" fontId="19" fillId="9" borderId="0" xfId="34" applyFont="1" applyFill="1"/>
    <xf numFmtId="0" fontId="19" fillId="9" borderId="5" xfId="34" applyFont="1" applyFill="1" applyBorder="1"/>
    <xf numFmtId="10" fontId="19" fillId="5" borderId="5" xfId="34" applyNumberFormat="1" applyFont="1" applyFill="1" applyBorder="1"/>
    <xf numFmtId="176" fontId="19" fillId="8" borderId="5" xfId="39" applyNumberFormat="1" applyFont="1" applyFill="1" applyBorder="1" applyAlignment="1"/>
    <xf numFmtId="187" fontId="19" fillId="8" borderId="5" xfId="34" applyNumberFormat="1" applyFont="1" applyFill="1" applyBorder="1"/>
    <xf numFmtId="0" fontId="19" fillId="9" borderId="7" xfId="34" applyFont="1" applyFill="1" applyBorder="1"/>
    <xf numFmtId="0" fontId="19" fillId="9" borderId="8" xfId="34" applyFont="1" applyFill="1" applyBorder="1"/>
    <xf numFmtId="0" fontId="19" fillId="8" borderId="6" xfId="34" applyFont="1" applyFill="1" applyBorder="1"/>
    <xf numFmtId="0" fontId="19" fillId="8" borderId="8" xfId="34" applyFont="1" applyFill="1" applyBorder="1"/>
    <xf numFmtId="0" fontId="19" fillId="0" borderId="0" xfId="34" applyFont="1" applyAlignment="1">
      <alignment horizontal="center"/>
    </xf>
    <xf numFmtId="0" fontId="21" fillId="9" borderId="1" xfId="34" applyFont="1" applyFill="1" applyBorder="1"/>
    <xf numFmtId="0" fontId="22" fillId="9" borderId="0" xfId="34" applyFont="1" applyFill="1"/>
    <xf numFmtId="0" fontId="19" fillId="9" borderId="6" xfId="34" applyFont="1" applyFill="1" applyBorder="1"/>
    <xf numFmtId="0" fontId="21" fillId="0" borderId="0" xfId="34" applyFont="1"/>
    <xf numFmtId="186" fontId="19" fillId="0" borderId="0" xfId="34" applyNumberFormat="1" applyFont="1"/>
    <xf numFmtId="186" fontId="19" fillId="10" borderId="0" xfId="39" applyNumberFormat="1" applyFont="1" applyFill="1" applyBorder="1" applyAlignment="1"/>
    <xf numFmtId="186" fontId="19" fillId="4" borderId="0" xfId="39" applyNumberFormat="1" applyFont="1" applyFill="1" applyBorder="1" applyAlignment="1"/>
    <xf numFmtId="186" fontId="19" fillId="10" borderId="0" xfId="34" applyNumberFormat="1" applyFont="1" applyFill="1"/>
    <xf numFmtId="0" fontId="27" fillId="0" borderId="6" xfId="34" applyFont="1" applyBorder="1"/>
    <xf numFmtId="0" fontId="27" fillId="0" borderId="7" xfId="34" applyFont="1" applyBorder="1"/>
    <xf numFmtId="0" fontId="27" fillId="0" borderId="8" xfId="34" applyFont="1" applyBorder="1"/>
    <xf numFmtId="0" fontId="11" fillId="0" borderId="18" xfId="0" applyNumberFormat="1" applyFont="1" applyFill="1" applyBorder="1" applyAlignment="1"/>
    <xf numFmtId="10" fontId="11" fillId="0" borderId="11" xfId="2" applyNumberFormat="1" applyFont="1" applyFill="1" applyBorder="1" applyAlignment="1">
      <alignment horizontal="center"/>
    </xf>
    <xf numFmtId="10" fontId="17" fillId="0" borderId="12" xfId="2" applyNumberFormat="1" applyFont="1" applyFill="1" applyBorder="1" applyAlignment="1">
      <alignment horizontal="center"/>
    </xf>
    <xf numFmtId="0" fontId="29" fillId="5" borderId="16" xfId="34" applyFont="1" applyFill="1" applyBorder="1" applyAlignment="1">
      <alignment horizontal="center"/>
    </xf>
    <xf numFmtId="0" fontId="17" fillId="5" borderId="14" xfId="3" applyFont="1" applyFill="1" applyBorder="1" applyAlignment="1">
      <alignment horizontal="center" vertical="center" wrapText="1"/>
    </xf>
    <xf numFmtId="0" fontId="17" fillId="5" borderId="15" xfId="3" applyFont="1" applyFill="1" applyBorder="1" applyAlignment="1">
      <alignment horizontal="center" vertical="center" wrapText="1"/>
    </xf>
    <xf numFmtId="0" fontId="27" fillId="11" borderId="3" xfId="34" applyFont="1" applyFill="1" applyBorder="1"/>
    <xf numFmtId="0" fontId="27" fillId="11" borderId="5" xfId="34" applyFont="1" applyFill="1" applyBorder="1"/>
    <xf numFmtId="10" fontId="11" fillId="0" borderId="12" xfId="2" applyNumberFormat="1" applyFont="1" applyFill="1" applyBorder="1" applyAlignment="1">
      <alignment horizontal="center"/>
    </xf>
    <xf numFmtId="0" fontId="29" fillId="5" borderId="9" xfId="34" applyFont="1" applyFill="1" applyBorder="1" applyAlignment="1">
      <alignment horizontal="center"/>
    </xf>
    <xf numFmtId="0" fontId="19" fillId="0" borderId="0" xfId="34" applyFont="1" applyAlignment="1">
      <alignment horizontal="left"/>
    </xf>
    <xf numFmtId="0" fontId="27" fillId="0" borderId="0" xfId="34" applyFont="1" applyAlignment="1">
      <alignment horizontal="left"/>
    </xf>
    <xf numFmtId="10" fontId="27" fillId="0" borderId="0" xfId="34" applyNumberFormat="1" applyFont="1" applyAlignment="1">
      <alignment horizontal="left"/>
    </xf>
    <xf numFmtId="14" fontId="27" fillId="0" borderId="0" xfId="34" applyNumberFormat="1" applyFont="1" applyAlignment="1">
      <alignment horizontal="left"/>
    </xf>
    <xf numFmtId="0" fontId="32" fillId="0" borderId="0" xfId="35" applyFont="1">
      <alignment vertical="center"/>
    </xf>
    <xf numFmtId="0" fontId="33" fillId="0" borderId="0" xfId="35" applyFont="1">
      <alignment vertical="center"/>
    </xf>
    <xf numFmtId="183" fontId="33" fillId="0" borderId="0" xfId="36" applyNumberFormat="1" applyFont="1" applyFill="1" applyBorder="1" applyAlignment="1">
      <alignment horizontal="right" vertical="center"/>
    </xf>
    <xf numFmtId="0" fontId="32" fillId="0" borderId="0" xfId="0" applyNumberFormat="1" applyFont="1" applyFill="1" applyBorder="1" applyAlignment="1"/>
    <xf numFmtId="183" fontId="32" fillId="6" borderId="13" xfId="36" applyNumberFormat="1" applyFont="1" applyFill="1" applyBorder="1" applyAlignment="1">
      <alignment horizontal="center" vertical="center"/>
    </xf>
    <xf numFmtId="184" fontId="32" fillId="6" borderId="13" xfId="37" applyNumberFormat="1" applyFont="1" applyFill="1" applyBorder="1" applyAlignment="1">
      <alignment horizontal="center" vertical="center"/>
    </xf>
    <xf numFmtId="14" fontId="32" fillId="6" borderId="13" xfId="37" applyNumberFormat="1" applyFont="1" applyFill="1" applyBorder="1" applyAlignment="1">
      <alignment horizontal="center" vertical="center"/>
    </xf>
    <xf numFmtId="0" fontId="32" fillId="0" borderId="0" xfId="29" applyFont="1" applyAlignment="1"/>
    <xf numFmtId="0" fontId="32" fillId="0" borderId="10" xfId="37" applyFont="1" applyBorder="1" applyAlignment="1">
      <alignment horizontal="left" vertical="center"/>
    </xf>
    <xf numFmtId="0" fontId="32" fillId="0" borderId="10" xfId="35" applyFont="1" applyBorder="1">
      <alignment vertical="center"/>
    </xf>
    <xf numFmtId="183" fontId="32" fillId="0" borderId="10" xfId="36" applyNumberFormat="1" applyFont="1" applyFill="1" applyBorder="1" applyAlignment="1">
      <alignment horizontal="right" vertical="center"/>
    </xf>
    <xf numFmtId="14" fontId="35" fillId="0" borderId="0" xfId="38" applyNumberFormat="1" applyFont="1">
      <alignment vertical="center"/>
    </xf>
    <xf numFmtId="0" fontId="33" fillId="0" borderId="0" xfId="37" applyFont="1" applyAlignment="1">
      <alignment vertical="center"/>
    </xf>
    <xf numFmtId="185" fontId="33" fillId="0" borderId="0" xfId="36" applyNumberFormat="1" applyFont="1" applyFill="1" applyBorder="1" applyAlignment="1">
      <alignment horizontal="right" vertical="center"/>
    </xf>
    <xf numFmtId="186" fontId="32" fillId="0" borderId="0" xfId="35" applyNumberFormat="1" applyFont="1">
      <alignment vertical="center"/>
    </xf>
    <xf numFmtId="0" fontId="33" fillId="0" borderId="13" xfId="35" applyFont="1" applyBorder="1">
      <alignment vertical="center"/>
    </xf>
    <xf numFmtId="0" fontId="32" fillId="0" borderId="13" xfId="35" applyFont="1" applyBorder="1">
      <alignment vertical="center"/>
    </xf>
    <xf numFmtId="183" fontId="33" fillId="0" borderId="13" xfId="36" applyNumberFormat="1" applyFont="1" applyFill="1" applyBorder="1" applyAlignment="1">
      <alignment horizontal="right" vertical="center"/>
    </xf>
    <xf numFmtId="183" fontId="33" fillId="4" borderId="13" xfId="36" applyNumberFormat="1" applyFont="1" applyFill="1" applyBorder="1" applyAlignment="1">
      <alignment horizontal="right" vertical="center"/>
    </xf>
    <xf numFmtId="3" fontId="35" fillId="0" borderId="0" xfId="38" applyNumberFormat="1" applyFont="1">
      <alignment vertical="center"/>
    </xf>
    <xf numFmtId="0" fontId="33" fillId="9" borderId="0" xfId="34" applyFont="1" applyFill="1"/>
    <xf numFmtId="0" fontId="32" fillId="9" borderId="0" xfId="34" applyFont="1" applyFill="1" applyAlignment="1">
      <alignment horizontal="center"/>
    </xf>
    <xf numFmtId="0" fontId="32" fillId="9" borderId="5" xfId="34" applyFont="1" applyFill="1" applyBorder="1" applyAlignment="1">
      <alignment horizontal="center"/>
    </xf>
    <xf numFmtId="0" fontId="33" fillId="9" borderId="4" xfId="34" applyFont="1" applyFill="1" applyBorder="1"/>
    <xf numFmtId="0" fontId="33" fillId="0" borderId="0" xfId="34" applyFont="1"/>
    <xf numFmtId="0" fontId="33" fillId="9" borderId="6" xfId="34" applyFont="1" applyFill="1" applyBorder="1"/>
    <xf numFmtId="0" fontId="32" fillId="0" borderId="0" xfId="34" applyFont="1" applyAlignment="1">
      <alignment horizontal="center"/>
    </xf>
    <xf numFmtId="0" fontId="32" fillId="0" borderId="0" xfId="34" applyFont="1"/>
    <xf numFmtId="0" fontId="32" fillId="0" borderId="0" xfId="34" applyFont="1" applyAlignment="1">
      <alignment horizontal="right" vertical="top"/>
    </xf>
    <xf numFmtId="0" fontId="37" fillId="0" borderId="0" xfId="34" applyFont="1"/>
    <xf numFmtId="0" fontId="38" fillId="0" borderId="0" xfId="34" applyFont="1"/>
    <xf numFmtId="0" fontId="39" fillId="0" borderId="0" xfId="35" applyFont="1">
      <alignment vertical="center"/>
    </xf>
    <xf numFmtId="3" fontId="40" fillId="0" borderId="0" xfId="38" applyNumberFormat="1" applyFont="1">
      <alignment vertical="center"/>
    </xf>
    <xf numFmtId="0" fontId="41" fillId="0" borderId="0" xfId="35" applyFont="1">
      <alignment vertical="center"/>
    </xf>
    <xf numFmtId="0" fontId="41" fillId="0" borderId="0" xfId="37" applyFont="1" applyAlignment="1">
      <alignment vertical="center"/>
    </xf>
    <xf numFmtId="0" fontId="26" fillId="0" borderId="17" xfId="29" applyFont="1" applyBorder="1" applyAlignment="1">
      <alignment horizontal="center"/>
    </xf>
    <xf numFmtId="0" fontId="44" fillId="0" borderId="18" xfId="29" applyFont="1" applyBorder="1" applyAlignment="1">
      <alignment horizontal="center"/>
    </xf>
    <xf numFmtId="10" fontId="11" fillId="3" borderId="14" xfId="3" applyNumberFormat="1" applyFont="1" applyFill="1" applyBorder="1" applyAlignment="1">
      <alignment horizontal="center" vertical="center" wrapText="1"/>
    </xf>
    <xf numFmtId="10" fontId="11" fillId="3" borderId="15" xfId="2" applyNumberFormat="1" applyFont="1" applyFill="1" applyBorder="1" applyAlignment="1">
      <alignment horizontal="center" vertical="center" wrapText="1"/>
    </xf>
    <xf numFmtId="0" fontId="19" fillId="2" borderId="0" xfId="34" applyFont="1" applyFill="1"/>
    <xf numFmtId="186" fontId="19" fillId="2" borderId="0" xfId="34" applyNumberFormat="1" applyFont="1" applyFill="1"/>
    <xf numFmtId="0" fontId="28" fillId="0" borderId="0" xfId="34" applyFont="1" applyAlignment="1">
      <alignment horizontal="left"/>
    </xf>
    <xf numFmtId="188" fontId="19" fillId="0" borderId="0" xfId="34" applyNumberFormat="1" applyFont="1"/>
    <xf numFmtId="41" fontId="35" fillId="0" borderId="0" xfId="1" applyFont="1">
      <alignment vertical="center"/>
    </xf>
    <xf numFmtId="9" fontId="19" fillId="0" borderId="0" xfId="2" applyFont="1" applyBorder="1" applyAlignment="1"/>
    <xf numFmtId="186" fontId="19" fillId="0" borderId="23" xfId="34" applyNumberFormat="1" applyFont="1" applyBorder="1"/>
    <xf numFmtId="186" fontId="19" fillId="0" borderId="25" xfId="34" applyNumberFormat="1" applyFont="1" applyBorder="1"/>
    <xf numFmtId="186" fontId="19" fillId="0" borderId="19" xfId="34" applyNumberFormat="1" applyFont="1" applyBorder="1"/>
    <xf numFmtId="186" fontId="19" fillId="0" borderId="24" xfId="34" applyNumberFormat="1" applyFont="1" applyBorder="1"/>
    <xf numFmtId="9" fontId="19" fillId="0" borderId="11" xfId="2" applyFont="1" applyBorder="1" applyAlignment="1"/>
    <xf numFmtId="9" fontId="19" fillId="0" borderId="12" xfId="2" applyFont="1" applyBorder="1" applyAlignment="1"/>
    <xf numFmtId="189" fontId="46" fillId="0" borderId="0" xfId="2" applyNumberFormat="1" applyFont="1" applyBorder="1" applyAlignment="1">
      <alignment horizontal="center"/>
    </xf>
    <xf numFmtId="186" fontId="46" fillId="0" borderId="0" xfId="34" applyNumberFormat="1" applyFont="1" applyAlignment="1">
      <alignment horizontal="center"/>
    </xf>
    <xf numFmtId="0" fontId="48" fillId="0" borderId="0" xfId="35" applyFont="1">
      <alignment vertical="center"/>
    </xf>
    <xf numFmtId="14" fontId="49" fillId="0" borderId="0" xfId="35" applyNumberFormat="1" applyFont="1" applyAlignment="1">
      <alignment horizontal="left" vertical="center"/>
    </xf>
    <xf numFmtId="14" fontId="50" fillId="0" borderId="20" xfId="35" applyNumberFormat="1" applyFont="1" applyBorder="1" applyAlignment="1">
      <alignment horizontal="center" vertical="center" wrapText="1"/>
    </xf>
    <xf numFmtId="0" fontId="48" fillId="0" borderId="20" xfId="35" applyFont="1" applyBorder="1" applyAlignment="1">
      <alignment horizontal="center" vertical="center"/>
    </xf>
    <xf numFmtId="3" fontId="48" fillId="0" borderId="0" xfId="35" applyNumberFormat="1" applyFont="1">
      <alignment vertical="center"/>
    </xf>
    <xf numFmtId="41" fontId="48" fillId="0" borderId="20" xfId="58" applyFont="1" applyBorder="1" applyAlignment="1">
      <alignment horizontal="center" vertical="center"/>
    </xf>
    <xf numFmtId="3" fontId="50" fillId="0" borderId="20" xfId="57" applyNumberFormat="1" applyFont="1" applyFill="1" applyBorder="1" applyAlignment="1">
      <alignment horizontal="right" vertical="center" wrapText="1"/>
    </xf>
    <xf numFmtId="3" fontId="50" fillId="0" borderId="20" xfId="57" applyNumberFormat="1" applyFont="1" applyBorder="1" applyAlignment="1">
      <alignment horizontal="right" vertical="center" wrapText="1"/>
    </xf>
    <xf numFmtId="14" fontId="48" fillId="0" borderId="20" xfId="35" applyNumberFormat="1" applyFont="1" applyBorder="1" applyAlignment="1">
      <alignment horizontal="center" vertical="center"/>
    </xf>
    <xf numFmtId="14" fontId="48" fillId="0" borderId="20" xfId="35" applyNumberFormat="1" applyFont="1" applyBorder="1" applyAlignment="1">
      <alignment horizontal="left" vertical="center"/>
    </xf>
    <xf numFmtId="14" fontId="48" fillId="0" borderId="0" xfId="35" applyNumberFormat="1" applyFont="1">
      <alignment vertical="center"/>
    </xf>
    <xf numFmtId="14" fontId="48" fillId="10" borderId="20" xfId="35" applyNumberFormat="1" applyFont="1" applyFill="1" applyBorder="1" applyAlignment="1">
      <alignment horizontal="left" vertical="center"/>
    </xf>
    <xf numFmtId="14" fontId="50" fillId="0" borderId="20" xfId="35" applyNumberFormat="1" applyFont="1" applyBorder="1" applyAlignment="1">
      <alignment horizontal="left" vertical="center" wrapText="1"/>
    </xf>
    <xf numFmtId="14" fontId="48" fillId="0" borderId="0" xfId="35" applyNumberFormat="1" applyFont="1" applyAlignment="1">
      <alignment horizontal="center" vertical="center"/>
    </xf>
    <xf numFmtId="3" fontId="50" fillId="0" borderId="20" xfId="35" applyNumberFormat="1" applyFont="1" applyBorder="1" applyAlignment="1">
      <alignment horizontal="right" vertical="center" wrapText="1"/>
    </xf>
    <xf numFmtId="0" fontId="48" fillId="0" borderId="0" xfId="35" applyFont="1" applyAlignment="1">
      <alignment horizontal="center" vertical="center"/>
    </xf>
    <xf numFmtId="14" fontId="48" fillId="0" borderId="20" xfId="35" applyNumberFormat="1" applyFont="1" applyBorder="1" applyAlignment="1">
      <alignment horizontal="center" vertical="center" wrapText="1"/>
    </xf>
    <xf numFmtId="0" fontId="48" fillId="0" borderId="0" xfId="32" applyNumberFormat="1" applyFont="1" applyFill="1" applyBorder="1" applyAlignment="1">
      <alignment vertical="center"/>
    </xf>
    <xf numFmtId="14" fontId="48" fillId="0" borderId="0" xfId="32" applyNumberFormat="1" applyFont="1" applyFill="1" applyBorder="1" applyAlignment="1">
      <alignment vertical="center"/>
    </xf>
    <xf numFmtId="0" fontId="48" fillId="0" borderId="0" xfId="32" applyNumberFormat="1" applyFont="1" applyFill="1" applyBorder="1" applyAlignment="1">
      <alignment horizontal="center" vertical="center"/>
    </xf>
    <xf numFmtId="191" fontId="48" fillId="0" borderId="0" xfId="32" applyNumberFormat="1" applyFont="1" applyFill="1" applyBorder="1" applyAlignment="1">
      <alignment horizontal="right" vertical="center"/>
    </xf>
    <xf numFmtId="0" fontId="49" fillId="14" borderId="21" xfId="32" applyNumberFormat="1" applyFont="1" applyFill="1" applyBorder="1" applyAlignment="1">
      <alignment horizontal="center" vertical="center"/>
    </xf>
    <xf numFmtId="0" fontId="49" fillId="14" borderId="20" xfId="32" applyNumberFormat="1" applyFont="1" applyFill="1" applyBorder="1" applyAlignment="1">
      <alignment horizontal="center" vertical="center" wrapText="1"/>
    </xf>
    <xf numFmtId="0" fontId="49" fillId="14" borderId="27" xfId="32" applyNumberFormat="1" applyFont="1" applyFill="1" applyBorder="1" applyAlignment="1">
      <alignment horizontal="center" vertical="center" wrapText="1"/>
    </xf>
    <xf numFmtId="0" fontId="49" fillId="14" borderId="21" xfId="32" applyNumberFormat="1" applyFont="1" applyFill="1" applyBorder="1" applyAlignment="1">
      <alignment horizontal="center" vertical="center" wrapText="1"/>
    </xf>
    <xf numFmtId="191" fontId="49" fillId="14" borderId="28" xfId="32" applyNumberFormat="1" applyFont="1" applyFill="1" applyBorder="1" applyAlignment="1">
      <alignment horizontal="center" vertical="center" wrapText="1"/>
    </xf>
    <xf numFmtId="55" fontId="48" fillId="0" borderId="0" xfId="32" applyNumberFormat="1" applyFont="1" applyFill="1" applyBorder="1" applyAlignment="1">
      <alignment vertical="center"/>
    </xf>
    <xf numFmtId="0" fontId="48" fillId="0" borderId="29" xfId="32" applyNumberFormat="1" applyFont="1" applyFill="1" applyBorder="1" applyAlignment="1">
      <alignment horizontal="center" vertical="center"/>
    </xf>
    <xf numFmtId="55" fontId="48" fillId="0" borderId="30" xfId="32" applyNumberFormat="1" applyFont="1" applyFill="1" applyBorder="1" applyAlignment="1">
      <alignment horizontal="center" vertical="center" wrapText="1"/>
    </xf>
    <xf numFmtId="193" fontId="48" fillId="0" borderId="31" xfId="32" applyNumberFormat="1" applyFont="1" applyFill="1" applyBorder="1" applyAlignment="1">
      <alignment horizontal="center" vertical="center" wrapText="1"/>
    </xf>
    <xf numFmtId="3" fontId="48" fillId="0" borderId="30" xfId="32" applyNumberFormat="1" applyFont="1" applyFill="1" applyBorder="1" applyAlignment="1">
      <alignment horizontal="right" vertical="center" wrapText="1"/>
    </xf>
    <xf numFmtId="191" fontId="49" fillId="14" borderId="32" xfId="32" applyNumberFormat="1" applyFont="1" applyFill="1" applyBorder="1" applyAlignment="1">
      <alignment vertical="center"/>
    </xf>
    <xf numFmtId="0" fontId="48" fillId="0" borderId="33" xfId="32" applyNumberFormat="1" applyFont="1" applyFill="1" applyBorder="1" applyAlignment="1">
      <alignment horizontal="center" vertical="center"/>
    </xf>
    <xf numFmtId="55" fontId="48" fillId="0" borderId="34" xfId="32" applyNumberFormat="1" applyFont="1" applyFill="1" applyBorder="1" applyAlignment="1">
      <alignment horizontal="center" vertical="center" wrapText="1"/>
    </xf>
    <xf numFmtId="193" fontId="48" fillId="0" borderId="35" xfId="32" applyNumberFormat="1" applyFont="1" applyFill="1" applyBorder="1" applyAlignment="1">
      <alignment horizontal="center" vertical="center" wrapText="1"/>
    </xf>
    <xf numFmtId="41" fontId="48" fillId="0" borderId="36" xfId="1" applyFont="1" applyFill="1" applyBorder="1" applyAlignment="1">
      <alignment horizontal="right" vertical="center" wrapText="1"/>
    </xf>
    <xf numFmtId="41" fontId="48" fillId="0" borderId="33" xfId="1" applyFont="1" applyFill="1" applyBorder="1" applyAlignment="1">
      <alignment horizontal="right" vertical="center" wrapText="1"/>
    </xf>
    <xf numFmtId="191" fontId="49" fillId="14" borderId="37" xfId="32" applyNumberFormat="1" applyFont="1" applyFill="1" applyBorder="1" applyAlignment="1">
      <alignment vertical="center"/>
    </xf>
    <xf numFmtId="55" fontId="48" fillId="0" borderId="36" xfId="32" applyNumberFormat="1" applyFont="1" applyFill="1" applyBorder="1" applyAlignment="1">
      <alignment horizontal="center" vertical="center" wrapText="1"/>
    </xf>
    <xf numFmtId="55" fontId="48" fillId="0" borderId="38" xfId="32" applyNumberFormat="1" applyFont="1" applyFill="1" applyBorder="1" applyAlignment="1">
      <alignment horizontal="center" vertical="center" wrapText="1"/>
    </xf>
    <xf numFmtId="55" fontId="48" fillId="0" borderId="39" xfId="32" applyNumberFormat="1" applyFont="1" applyFill="1" applyBorder="1" applyAlignment="1">
      <alignment horizontal="center" vertical="center" wrapText="1"/>
    </xf>
    <xf numFmtId="3" fontId="48" fillId="0" borderId="36" xfId="32" applyNumberFormat="1" applyFont="1" applyFill="1" applyBorder="1" applyAlignment="1">
      <alignment horizontal="right" vertical="center" wrapText="1"/>
    </xf>
    <xf numFmtId="3" fontId="48" fillId="0" borderId="33" xfId="32" applyNumberFormat="1" applyFont="1" applyFill="1" applyBorder="1" applyAlignment="1">
      <alignment horizontal="right" vertical="center" wrapText="1"/>
    </xf>
    <xf numFmtId="0" fontId="48" fillId="0" borderId="27" xfId="32" applyNumberFormat="1" applyFont="1" applyFill="1" applyBorder="1" applyAlignment="1">
      <alignment horizontal="center" vertical="center"/>
    </xf>
    <xf numFmtId="191" fontId="49" fillId="0" borderId="41" xfId="32" applyNumberFormat="1" applyFont="1" applyFill="1" applyBorder="1" applyAlignment="1">
      <alignment vertical="center"/>
    </xf>
    <xf numFmtId="0" fontId="48" fillId="0" borderId="20" xfId="32" applyNumberFormat="1" applyFont="1" applyFill="1" applyBorder="1" applyAlignment="1">
      <alignment horizontal="center" vertical="center"/>
    </xf>
    <xf numFmtId="0" fontId="48" fillId="0" borderId="42" xfId="32" applyNumberFormat="1" applyFont="1" applyFill="1" applyBorder="1" applyAlignment="1">
      <alignment horizontal="center" vertical="center"/>
    </xf>
    <xf numFmtId="191" fontId="49" fillId="0" borderId="45" xfId="32" applyNumberFormat="1" applyFont="1" applyFill="1" applyBorder="1" applyAlignment="1">
      <alignment vertical="center"/>
    </xf>
    <xf numFmtId="191" fontId="48" fillId="0" borderId="0" xfId="32" applyNumberFormat="1" applyFont="1" applyFill="1" applyBorder="1" applyAlignment="1">
      <alignment vertical="center"/>
    </xf>
    <xf numFmtId="0" fontId="49" fillId="14" borderId="47" xfId="32" applyNumberFormat="1" applyFont="1" applyFill="1" applyBorder="1" applyAlignment="1">
      <alignment horizontal="center" vertical="center"/>
    </xf>
    <xf numFmtId="191" fontId="49" fillId="14" borderId="26" xfId="32" applyNumberFormat="1" applyFont="1" applyFill="1" applyBorder="1" applyAlignment="1">
      <alignment vertical="center"/>
    </xf>
    <xf numFmtId="0" fontId="48" fillId="0" borderId="51" xfId="32" applyNumberFormat="1" applyFont="1" applyFill="1" applyBorder="1" applyAlignment="1">
      <alignment horizontal="center" vertical="center"/>
    </xf>
    <xf numFmtId="191" fontId="49" fillId="0" borderId="52" xfId="32" applyNumberFormat="1" applyFont="1" applyFill="1" applyBorder="1" applyAlignment="1">
      <alignment vertical="center"/>
    </xf>
    <xf numFmtId="0" fontId="53" fillId="15" borderId="53" xfId="0" applyNumberFormat="1" applyFont="1" applyFill="1" applyBorder="1" applyAlignment="1">
      <alignment horizontal="center" vertical="center"/>
    </xf>
    <xf numFmtId="0" fontId="53" fillId="15" borderId="54" xfId="0" applyNumberFormat="1" applyFont="1" applyFill="1" applyBorder="1" applyAlignment="1">
      <alignment horizontal="center" vertical="center"/>
    </xf>
    <xf numFmtId="0" fontId="54" fillId="16" borderId="55" xfId="0" applyNumberFormat="1" applyFont="1" applyFill="1" applyBorder="1" applyAlignment="1">
      <alignment horizontal="justify" vertical="center"/>
    </xf>
    <xf numFmtId="0" fontId="55" fillId="0" borderId="56" xfId="0" applyNumberFormat="1" applyFont="1" applyFill="1" applyBorder="1" applyAlignment="1">
      <alignment horizontal="justify" vertical="center"/>
    </xf>
    <xf numFmtId="31" fontId="55" fillId="0" borderId="56" xfId="0" applyNumberFormat="1" applyFont="1" applyFill="1" applyBorder="1" applyAlignment="1">
      <alignment horizontal="justify" vertical="center"/>
    </xf>
    <xf numFmtId="0" fontId="55" fillId="0" borderId="56" xfId="0" applyNumberFormat="1" applyFont="1" applyFill="1" applyBorder="1" applyAlignment="1">
      <alignment horizontal="justify" vertical="center" wrapText="1"/>
    </xf>
    <xf numFmtId="10" fontId="55" fillId="0" borderId="56" xfId="0" applyNumberFormat="1" applyFont="1" applyFill="1" applyBorder="1" applyAlignment="1">
      <alignment horizontal="justify" vertical="center" wrapText="1"/>
    </xf>
    <xf numFmtId="194" fontId="55" fillId="0" borderId="56" xfId="0" applyNumberFormat="1" applyFont="1" applyFill="1" applyBorder="1" applyAlignment="1">
      <alignment horizontal="justify" vertical="center"/>
    </xf>
    <xf numFmtId="194" fontId="55" fillId="0" borderId="56" xfId="0" applyNumberFormat="1" applyFont="1" applyFill="1" applyBorder="1" applyAlignment="1">
      <alignment horizontal="center" vertical="center"/>
    </xf>
    <xf numFmtId="195" fontId="55" fillId="0" borderId="56" xfId="0" applyNumberFormat="1" applyFont="1" applyFill="1" applyBorder="1" applyAlignment="1">
      <alignment horizontal="center" vertical="center"/>
    </xf>
    <xf numFmtId="194" fontId="55" fillId="0" borderId="56" xfId="0" applyNumberFormat="1" applyFont="1" applyFill="1" applyBorder="1" applyAlignment="1">
      <alignment horizontal="center" vertical="center" wrapText="1"/>
    </xf>
    <xf numFmtId="195" fontId="55" fillId="0" borderId="56" xfId="0" applyNumberFormat="1" applyFont="1" applyFill="1" applyBorder="1" applyAlignment="1">
      <alignment horizontal="center" vertical="center" wrapText="1"/>
    </xf>
    <xf numFmtId="0" fontId="53" fillId="17" borderId="54" xfId="0" applyNumberFormat="1" applyFont="1" applyFill="1" applyBorder="1" applyAlignment="1">
      <alignment horizontal="center" vertical="center"/>
    </xf>
    <xf numFmtId="0" fontId="54" fillId="16" borderId="55" xfId="0" applyNumberFormat="1" applyFont="1" applyFill="1" applyBorder="1" applyAlignment="1">
      <alignment horizontal="justify" vertical="center" wrapText="1"/>
    </xf>
    <xf numFmtId="0" fontId="56" fillId="0" borderId="56" xfId="0" applyNumberFormat="1" applyFont="1" applyFill="1" applyBorder="1" applyAlignment="1">
      <alignment horizontal="center" vertical="center"/>
    </xf>
    <xf numFmtId="31" fontId="56" fillId="0" borderId="56" xfId="0" applyNumberFormat="1" applyFont="1" applyFill="1" applyBorder="1" applyAlignment="1">
      <alignment horizontal="center" vertical="center"/>
    </xf>
    <xf numFmtId="0" fontId="54" fillId="16" borderId="57" xfId="0" applyNumberFormat="1" applyFont="1" applyFill="1" applyBorder="1" applyAlignment="1">
      <alignment horizontal="justify" vertical="center" wrapText="1"/>
    </xf>
    <xf numFmtId="31" fontId="56" fillId="0" borderId="7" xfId="0" applyNumberFormat="1" applyFont="1" applyFill="1" applyBorder="1" applyAlignment="1">
      <alignment horizontal="center" vertical="center"/>
    </xf>
    <xf numFmtId="198" fontId="56" fillId="0" borderId="56" xfId="0" applyNumberFormat="1" applyFont="1" applyFill="1" applyBorder="1" applyAlignment="1">
      <alignment horizontal="center" vertical="center"/>
    </xf>
    <xf numFmtId="194" fontId="56" fillId="0" borderId="56" xfId="0" applyNumberFormat="1" applyFont="1" applyFill="1" applyBorder="1" applyAlignment="1">
      <alignment horizontal="center" vertical="center"/>
    </xf>
    <xf numFmtId="0" fontId="53" fillId="17" borderId="60" xfId="0" applyNumberFormat="1" applyFont="1" applyFill="1" applyBorder="1" applyAlignment="1">
      <alignment horizontal="center" vertical="center"/>
    </xf>
    <xf numFmtId="0" fontId="53" fillId="17" borderId="61" xfId="0" applyNumberFormat="1" applyFont="1" applyFill="1" applyBorder="1" applyAlignment="1">
      <alignment horizontal="center" vertical="center"/>
    </xf>
    <xf numFmtId="0" fontId="57" fillId="16" borderId="57" xfId="0" applyNumberFormat="1" applyFont="1" applyFill="1" applyBorder="1" applyAlignment="1">
      <alignment vertical="center"/>
    </xf>
    <xf numFmtId="0" fontId="53" fillId="17" borderId="53" xfId="0" applyNumberFormat="1" applyFont="1" applyFill="1" applyBorder="1" applyAlignment="1">
      <alignment horizontal="center" vertical="center"/>
    </xf>
    <xf numFmtId="0" fontId="57" fillId="16" borderId="55" xfId="0" applyNumberFormat="1" applyFont="1" applyFill="1" applyBorder="1" applyAlignment="1">
      <alignment vertical="center"/>
    </xf>
    <xf numFmtId="198" fontId="55" fillId="0" borderId="56" xfId="0" applyNumberFormat="1" applyFont="1" applyFill="1" applyBorder="1" applyAlignment="1">
      <alignment horizontal="justify" vertical="center"/>
    </xf>
    <xf numFmtId="31" fontId="56" fillId="0" borderId="56" xfId="0" applyNumberFormat="1" applyFont="1" applyFill="1" applyBorder="1" applyAlignment="1">
      <alignment horizontal="justify" vertical="center"/>
    </xf>
    <xf numFmtId="0" fontId="53" fillId="17" borderId="62" xfId="0" applyNumberFormat="1" applyFont="1" applyFill="1" applyBorder="1" applyAlignment="1">
      <alignment horizontal="center" vertical="center" wrapText="1"/>
    </xf>
    <xf numFmtId="0" fontId="57" fillId="0" borderId="63" xfId="0" applyNumberFormat="1" applyFont="1" applyFill="1" applyBorder="1" applyAlignment="1">
      <alignment vertical="center" wrapText="1"/>
    </xf>
    <xf numFmtId="0" fontId="55" fillId="0" borderId="63" xfId="0" applyNumberFormat="1" applyFont="1" applyFill="1" applyBorder="1" applyAlignment="1">
      <alignment vertical="center" wrapText="1"/>
    </xf>
    <xf numFmtId="0" fontId="57" fillId="16" borderId="64" xfId="0" applyNumberFormat="1" applyFont="1" applyFill="1" applyBorder="1" applyAlignment="1">
      <alignment vertical="center"/>
    </xf>
    <xf numFmtId="10" fontId="55" fillId="0" borderId="49" xfId="0" applyNumberFormat="1" applyFont="1" applyFill="1" applyBorder="1" applyAlignment="1">
      <alignment horizontal="right" vertical="center"/>
    </xf>
    <xf numFmtId="0" fontId="57" fillId="0" borderId="65" xfId="0" applyNumberFormat="1" applyFont="1" applyFill="1" applyBorder="1" applyAlignment="1">
      <alignment vertical="center" wrapText="1"/>
    </xf>
    <xf numFmtId="10" fontId="55" fillId="0" borderId="7" xfId="0" applyNumberFormat="1" applyFont="1" applyFill="1" applyBorder="1" applyAlignment="1">
      <alignment horizontal="right" vertical="center"/>
    </xf>
    <xf numFmtId="0" fontId="58" fillId="0" borderId="63" xfId="0" applyNumberFormat="1" applyFont="1" applyFill="1" applyBorder="1" applyAlignment="1">
      <alignment vertical="center" wrapText="1"/>
    </xf>
    <xf numFmtId="194" fontId="55" fillId="0" borderId="7" xfId="0" applyNumberFormat="1" applyFont="1" applyFill="1" applyBorder="1" applyAlignment="1">
      <alignment horizontal="right" vertical="center"/>
    </xf>
    <xf numFmtId="194" fontId="58" fillId="0" borderId="63" xfId="0" applyNumberFormat="1" applyFont="1" applyFill="1" applyBorder="1" applyAlignment="1">
      <alignment vertical="center" wrapText="1"/>
    </xf>
    <xf numFmtId="199" fontId="55" fillId="0" borderId="7" xfId="0" applyNumberFormat="1" applyFont="1" applyFill="1" applyBorder="1" applyAlignment="1">
      <alignment horizontal="right" vertical="center"/>
    </xf>
    <xf numFmtId="0" fontId="58" fillId="0" borderId="63" xfId="0" quotePrefix="1" applyNumberFormat="1" applyFont="1" applyFill="1" applyBorder="1" applyAlignment="1">
      <alignment vertical="center" wrapText="1"/>
    </xf>
    <xf numFmtId="198" fontId="55" fillId="0" borderId="56" xfId="0" applyNumberFormat="1" applyFont="1" applyFill="1" applyBorder="1" applyAlignment="1">
      <alignment horizontal="right" vertical="center"/>
    </xf>
    <xf numFmtId="0" fontId="17" fillId="5" borderId="20" xfId="3" applyFont="1" applyFill="1" applyBorder="1" applyAlignment="1">
      <alignment horizontal="center" vertical="center" wrapText="1"/>
    </xf>
    <xf numFmtId="10" fontId="11" fillId="3" borderId="20" xfId="3" applyNumberFormat="1" applyFont="1" applyFill="1" applyBorder="1" applyAlignment="1">
      <alignment horizontal="center" vertical="center" wrapText="1"/>
    </xf>
    <xf numFmtId="0" fontId="62" fillId="0" borderId="0" xfId="34" applyFont="1"/>
    <xf numFmtId="0" fontId="63" fillId="0" borderId="0" xfId="35" applyFont="1">
      <alignment vertical="center"/>
    </xf>
    <xf numFmtId="0" fontId="64" fillId="0" borderId="0" xfId="35" applyFont="1">
      <alignment vertical="center"/>
    </xf>
    <xf numFmtId="183" fontId="64" fillId="0" borderId="0" xfId="36" applyNumberFormat="1" applyFont="1" applyFill="1" applyBorder="1" applyAlignment="1">
      <alignment horizontal="right" vertical="center"/>
    </xf>
    <xf numFmtId="0" fontId="65" fillId="0" borderId="0" xfId="34" applyFont="1"/>
    <xf numFmtId="0" fontId="66" fillId="0" borderId="0" xfId="35" applyFont="1">
      <alignment vertical="center"/>
    </xf>
    <xf numFmtId="0" fontId="66" fillId="0" borderId="0" xfId="35" applyFont="1" applyAlignment="1">
      <alignment horizontal="center" vertical="center"/>
    </xf>
    <xf numFmtId="183" fontId="63" fillId="0" borderId="0" xfId="36" applyNumberFormat="1" applyFont="1" applyFill="1" applyBorder="1" applyAlignment="1">
      <alignment horizontal="center" vertical="center"/>
    </xf>
    <xf numFmtId="183" fontId="63" fillId="0" borderId="0" xfId="36" applyNumberFormat="1" applyFont="1" applyFill="1" applyBorder="1" applyAlignment="1">
      <alignment horizontal="right" vertical="center"/>
    </xf>
    <xf numFmtId="0" fontId="67" fillId="0" borderId="0" xfId="35" applyFont="1">
      <alignment vertical="center"/>
    </xf>
    <xf numFmtId="184" fontId="63" fillId="0" borderId="0" xfId="37" applyNumberFormat="1" applyFont="1" applyAlignment="1">
      <alignment horizontal="center" vertical="center"/>
    </xf>
    <xf numFmtId="0" fontId="63" fillId="0" borderId="0" xfId="35" applyFont="1" applyAlignment="1">
      <alignment horizontal="center" vertical="center"/>
    </xf>
    <xf numFmtId="183" fontId="64" fillId="0" borderId="0" xfId="36" applyNumberFormat="1" applyFont="1" applyFill="1" applyBorder="1" applyAlignment="1">
      <alignment horizontal="center" vertical="center"/>
    </xf>
    <xf numFmtId="0" fontId="63" fillId="0" borderId="0" xfId="0" applyNumberFormat="1" applyFont="1" applyFill="1" applyBorder="1" applyAlignment="1"/>
    <xf numFmtId="183" fontId="63" fillId="6" borderId="13" xfId="36" applyNumberFormat="1" applyFont="1" applyFill="1" applyBorder="1" applyAlignment="1">
      <alignment horizontal="center" vertical="center"/>
    </xf>
    <xf numFmtId="184" fontId="63" fillId="6" borderId="13" xfId="37" applyNumberFormat="1" applyFont="1" applyFill="1" applyBorder="1" applyAlignment="1">
      <alignment horizontal="center" vertical="center"/>
    </xf>
    <xf numFmtId="14" fontId="64" fillId="6" borderId="13" xfId="37" applyNumberFormat="1" applyFont="1" applyFill="1" applyBorder="1" applyAlignment="1">
      <alignment horizontal="center" vertical="center"/>
    </xf>
    <xf numFmtId="14" fontId="64" fillId="0" borderId="0" xfId="37" applyNumberFormat="1" applyFont="1" applyAlignment="1">
      <alignment horizontal="center" vertical="center"/>
    </xf>
    <xf numFmtId="0" fontId="68" fillId="12" borderId="1" xfId="34" applyFont="1" applyFill="1" applyBorder="1"/>
    <xf numFmtId="0" fontId="68" fillId="12" borderId="2" xfId="34" applyFont="1" applyFill="1" applyBorder="1"/>
    <xf numFmtId="0" fontId="68" fillId="12" borderId="3" xfId="34" applyFont="1" applyFill="1" applyBorder="1"/>
    <xf numFmtId="0" fontId="63" fillId="0" borderId="0" xfId="29" applyFont="1" applyAlignment="1"/>
    <xf numFmtId="0" fontId="64" fillId="0" borderId="13" xfId="37" applyFont="1" applyBorder="1" applyAlignment="1">
      <alignment vertical="center"/>
    </xf>
    <xf numFmtId="0" fontId="63" fillId="0" borderId="13" xfId="35" applyFont="1" applyBorder="1">
      <alignment vertical="center"/>
    </xf>
    <xf numFmtId="185" fontId="64" fillId="0" borderId="13" xfId="36" applyNumberFormat="1" applyFont="1" applyFill="1" applyBorder="1" applyAlignment="1">
      <alignment horizontal="right" vertical="center"/>
    </xf>
    <xf numFmtId="183" fontId="64" fillId="0" borderId="13" xfId="36" applyNumberFormat="1" applyFont="1" applyFill="1" applyBorder="1" applyAlignment="1">
      <alignment horizontal="center" vertical="center"/>
    </xf>
    <xf numFmtId="205" fontId="64" fillId="0" borderId="0" xfId="35" applyNumberFormat="1" applyFont="1" applyAlignment="1">
      <alignment horizontal="center" vertical="center"/>
    </xf>
    <xf numFmtId="3" fontId="69" fillId="0" borderId="0" xfId="38" applyNumberFormat="1" applyFont="1">
      <alignment vertical="center"/>
    </xf>
    <xf numFmtId="0" fontId="62" fillId="7" borderId="4" xfId="34" applyFont="1" applyFill="1" applyBorder="1"/>
    <xf numFmtId="0" fontId="70" fillId="7" borderId="0" xfId="34" applyFont="1" applyFill="1"/>
    <xf numFmtId="0" fontId="70" fillId="7" borderId="0" xfId="34" applyFont="1" applyFill="1" applyAlignment="1">
      <alignment horizontal="center"/>
    </xf>
    <xf numFmtId="0" fontId="70" fillId="7" borderId="5" xfId="34" applyFont="1" applyFill="1" applyBorder="1" applyAlignment="1">
      <alignment horizontal="center"/>
    </xf>
    <xf numFmtId="0" fontId="64" fillId="0" borderId="0" xfId="35" applyFont="1" applyAlignment="1">
      <alignment horizontal="center" vertical="center"/>
    </xf>
    <xf numFmtId="0" fontId="70" fillId="7" borderId="4" xfId="34" applyFont="1" applyFill="1" applyBorder="1"/>
    <xf numFmtId="186" fontId="62" fillId="7" borderId="0" xfId="34" applyNumberFormat="1" applyFont="1" applyFill="1"/>
    <xf numFmtId="41" fontId="62" fillId="7" borderId="0" xfId="1" applyFont="1" applyFill="1" applyAlignment="1">
      <alignment horizontal="center"/>
    </xf>
    <xf numFmtId="41" fontId="62" fillId="7" borderId="5" xfId="1" applyFont="1" applyFill="1" applyBorder="1" applyAlignment="1">
      <alignment horizontal="center"/>
    </xf>
    <xf numFmtId="195" fontId="63" fillId="0" borderId="0" xfId="2" applyNumberFormat="1" applyFont="1">
      <alignment vertical="center"/>
    </xf>
    <xf numFmtId="41" fontId="63" fillId="0" borderId="0" xfId="1" applyFont="1" applyAlignment="1">
      <alignment vertical="center"/>
    </xf>
    <xf numFmtId="41" fontId="63" fillId="0" borderId="0" xfId="35" applyNumberFormat="1" applyFont="1">
      <alignment vertical="center"/>
    </xf>
    <xf numFmtId="10" fontId="71" fillId="0" borderId="0" xfId="2" applyNumberFormat="1" applyFont="1" applyFill="1">
      <alignment vertical="center"/>
    </xf>
    <xf numFmtId="0" fontId="70" fillId="7" borderId="6" xfId="34" applyFont="1" applyFill="1" applyBorder="1"/>
    <xf numFmtId="186" fontId="62" fillId="7" borderId="7" xfId="34" applyNumberFormat="1" applyFont="1" applyFill="1" applyBorder="1"/>
    <xf numFmtId="41" fontId="62" fillId="7" borderId="7" xfId="1" applyFont="1" applyFill="1" applyBorder="1" applyAlignment="1"/>
    <xf numFmtId="41" fontId="62" fillId="7" borderId="8" xfId="1" applyFont="1" applyFill="1" applyBorder="1" applyAlignment="1"/>
    <xf numFmtId="3" fontId="72" fillId="0" borderId="0" xfId="38" applyNumberFormat="1" applyFont="1" applyAlignment="1">
      <alignment horizontal="center" vertical="center"/>
    </xf>
    <xf numFmtId="0" fontId="70" fillId="18" borderId="1" xfId="34" applyFont="1" applyFill="1" applyBorder="1"/>
    <xf numFmtId="0" fontId="62" fillId="18" borderId="3" xfId="34" applyFont="1" applyFill="1" applyBorder="1"/>
    <xf numFmtId="0" fontId="73" fillId="0" borderId="0" xfId="34" applyFont="1" applyAlignment="1">
      <alignment horizontal="left"/>
    </xf>
    <xf numFmtId="0" fontId="74" fillId="0" borderId="0" xfId="34" applyFont="1" applyAlignment="1">
      <alignment horizontal="center"/>
    </xf>
    <xf numFmtId="0" fontId="73" fillId="0" borderId="0" xfId="34" applyFont="1"/>
    <xf numFmtId="0" fontId="62" fillId="14" borderId="4" xfId="34" applyFont="1" applyFill="1" applyBorder="1"/>
    <xf numFmtId="41" fontId="62" fillId="14" borderId="5" xfId="39" applyFont="1" applyFill="1" applyBorder="1" applyAlignment="1">
      <alignment horizontal="right"/>
    </xf>
    <xf numFmtId="10" fontId="73" fillId="0" borderId="0" xfId="34" applyNumberFormat="1" applyFont="1" applyAlignment="1">
      <alignment horizontal="left"/>
    </xf>
    <xf numFmtId="0" fontId="76" fillId="0" borderId="0" xfId="29" applyFont="1" applyAlignment="1">
      <alignment horizontal="center"/>
    </xf>
    <xf numFmtId="10" fontId="76" fillId="0" borderId="0" xfId="2" applyNumberFormat="1" applyFont="1" applyFill="1" applyBorder="1" applyAlignment="1">
      <alignment horizontal="center"/>
    </xf>
    <xf numFmtId="0" fontId="62" fillId="9" borderId="4" xfId="34" applyFont="1" applyFill="1" applyBorder="1"/>
    <xf numFmtId="0" fontId="64" fillId="9" borderId="0" xfId="34" applyFont="1" applyFill="1"/>
    <xf numFmtId="0" fontId="63" fillId="9" borderId="0" xfId="34" applyFont="1" applyFill="1" applyAlignment="1">
      <alignment horizontal="center"/>
    </xf>
    <xf numFmtId="0" fontId="63" fillId="9" borderId="5" xfId="34" applyFont="1" applyFill="1" applyBorder="1" applyAlignment="1">
      <alignment horizontal="center"/>
    </xf>
    <xf numFmtId="41" fontId="62" fillId="14" borderId="5" xfId="39" applyFont="1" applyFill="1" applyBorder="1" applyAlignment="1"/>
    <xf numFmtId="0" fontId="64" fillId="9" borderId="4" xfId="34" applyFont="1" applyFill="1" applyBorder="1"/>
    <xf numFmtId="186" fontId="62" fillId="9" borderId="0" xfId="34" applyNumberFormat="1" applyFont="1" applyFill="1"/>
    <xf numFmtId="0" fontId="62" fillId="9" borderId="0" xfId="34" applyFont="1" applyFill="1" applyAlignment="1">
      <alignment horizontal="center"/>
    </xf>
    <xf numFmtId="0" fontId="62" fillId="9" borderId="5" xfId="34" applyFont="1" applyFill="1" applyBorder="1" applyAlignment="1">
      <alignment horizontal="center"/>
    </xf>
    <xf numFmtId="205" fontId="62" fillId="0" borderId="0" xfId="34" applyNumberFormat="1" applyFont="1"/>
    <xf numFmtId="10" fontId="62" fillId="14" borderId="5" xfId="40" applyNumberFormat="1" applyFont="1" applyFill="1" applyBorder="1" applyAlignment="1"/>
    <xf numFmtId="14" fontId="73" fillId="0" borderId="0" xfId="34" applyNumberFormat="1" applyFont="1" applyAlignment="1">
      <alignment horizontal="left"/>
    </xf>
    <xf numFmtId="0" fontId="62" fillId="9" borderId="0" xfId="34" applyFont="1" applyFill="1"/>
    <xf numFmtId="0" fontId="62" fillId="9" borderId="5" xfId="34" applyFont="1" applyFill="1" applyBorder="1"/>
    <xf numFmtId="205" fontId="62" fillId="0" borderId="0" xfId="34" applyNumberFormat="1" applyFont="1" applyAlignment="1">
      <alignment horizontal="center"/>
    </xf>
    <xf numFmtId="10" fontId="62" fillId="14" borderId="5" xfId="34" applyNumberFormat="1" applyFont="1" applyFill="1" applyBorder="1"/>
    <xf numFmtId="0" fontId="76" fillId="0" borderId="0" xfId="0" applyNumberFormat="1" applyFont="1" applyFill="1" applyBorder="1" applyAlignment="1"/>
    <xf numFmtId="10" fontId="77" fillId="0" borderId="0" xfId="2" applyNumberFormat="1" applyFont="1" applyFill="1" applyBorder="1" applyAlignment="1">
      <alignment horizontal="center"/>
    </xf>
    <xf numFmtId="10" fontId="62" fillId="0" borderId="0" xfId="2" applyNumberFormat="1" applyFont="1" applyFill="1" applyBorder="1" applyAlignment="1"/>
    <xf numFmtId="200" fontId="62" fillId="14" borderId="5" xfId="39" applyNumberFormat="1" applyFont="1" applyFill="1" applyBorder="1" applyAlignment="1"/>
    <xf numFmtId="0" fontId="77" fillId="0" borderId="0" xfId="3" applyFont="1" applyAlignment="1">
      <alignment horizontal="center" vertical="center" wrapText="1"/>
    </xf>
    <xf numFmtId="187" fontId="62" fillId="14" borderId="5" xfId="34" applyNumberFormat="1" applyFont="1" applyFill="1" applyBorder="1"/>
    <xf numFmtId="10" fontId="76" fillId="0" borderId="0" xfId="3" applyNumberFormat="1" applyFont="1" applyAlignment="1">
      <alignment horizontal="center" vertical="center" wrapText="1"/>
    </xf>
    <xf numFmtId="10" fontId="76" fillId="0" borderId="0" xfId="2" applyNumberFormat="1" applyFont="1" applyFill="1" applyBorder="1" applyAlignment="1">
      <alignment horizontal="center" vertical="center" wrapText="1"/>
    </xf>
    <xf numFmtId="0" fontId="64" fillId="0" borderId="0" xfId="34" applyFont="1"/>
    <xf numFmtId="0" fontId="64" fillId="9" borderId="6" xfId="34" applyFont="1" applyFill="1" applyBorder="1"/>
    <xf numFmtId="0" fontId="62" fillId="9" borderId="7" xfId="34" applyFont="1" applyFill="1" applyBorder="1"/>
    <xf numFmtId="0" fontId="62" fillId="9" borderId="8" xfId="34" applyFont="1" applyFill="1" applyBorder="1"/>
    <xf numFmtId="0" fontId="63" fillId="0" borderId="0" xfId="34" applyFont="1" applyAlignment="1">
      <alignment horizontal="center"/>
    </xf>
    <xf numFmtId="205" fontId="63" fillId="0" borderId="0" xfId="34" applyNumberFormat="1" applyFont="1" applyAlignment="1">
      <alignment horizontal="center"/>
    </xf>
    <xf numFmtId="0" fontId="62" fillId="14" borderId="6" xfId="34" applyFont="1" applyFill="1" applyBorder="1"/>
    <xf numFmtId="0" fontId="62" fillId="14" borderId="8" xfId="34" applyFont="1" applyFill="1" applyBorder="1"/>
    <xf numFmtId="0" fontId="63" fillId="0" borderId="0" xfId="34" applyFont="1"/>
    <xf numFmtId="0" fontId="62" fillId="0" borderId="0" xfId="34" applyFont="1" applyAlignment="1">
      <alignment horizontal="center"/>
    </xf>
    <xf numFmtId="0" fontId="63" fillId="0" borderId="0" xfId="34" applyFont="1" applyAlignment="1">
      <alignment horizontal="right" vertical="top"/>
    </xf>
    <xf numFmtId="0" fontId="70" fillId="9" borderId="1" xfId="34" applyFont="1" applyFill="1" applyBorder="1"/>
    <xf numFmtId="0" fontId="62" fillId="9" borderId="2" xfId="34" applyFont="1" applyFill="1" applyBorder="1"/>
    <xf numFmtId="0" fontId="62" fillId="9" borderId="3" xfId="34" applyFont="1" applyFill="1" applyBorder="1"/>
    <xf numFmtId="0" fontId="62" fillId="9" borderId="6" xfId="34" applyFont="1" applyFill="1" applyBorder="1"/>
    <xf numFmtId="0" fontId="62" fillId="9" borderId="8" xfId="34" applyFont="1" applyFill="1" applyBorder="1" applyAlignment="1">
      <alignment horizontal="center"/>
    </xf>
    <xf numFmtId="0" fontId="70" fillId="0" borderId="0" xfId="34" applyFont="1"/>
    <xf numFmtId="14" fontId="78" fillId="0" borderId="0" xfId="4" applyNumberFormat="1" applyFont="1"/>
    <xf numFmtId="14" fontId="62" fillId="0" borderId="0" xfId="34" applyNumberFormat="1" applyFont="1"/>
    <xf numFmtId="201" fontId="78" fillId="0" borderId="0" xfId="1" applyNumberFormat="1" applyFont="1" applyAlignment="1"/>
    <xf numFmtId="201" fontId="78" fillId="0" borderId="0" xfId="1" applyNumberFormat="1" applyFont="1" applyFill="1" applyAlignment="1"/>
    <xf numFmtId="201" fontId="78" fillId="0" borderId="0" xfId="1" applyNumberFormat="1" applyFont="1" applyFill="1" applyBorder="1" applyAlignment="1"/>
    <xf numFmtId="41" fontId="78" fillId="0" borderId="0" xfId="1" applyFont="1" applyAlignment="1"/>
    <xf numFmtId="41" fontId="78" fillId="0" borderId="0" xfId="1" applyFont="1" applyFill="1" applyAlignment="1"/>
    <xf numFmtId="41" fontId="78" fillId="0" borderId="0" xfId="1" applyFont="1" applyFill="1" applyBorder="1" applyAlignment="1"/>
    <xf numFmtId="0" fontId="79" fillId="0" borderId="67" xfId="17" applyFont="1" applyBorder="1" applyAlignment="1">
      <alignment horizontal="left"/>
    </xf>
    <xf numFmtId="202" fontId="80" fillId="0" borderId="13" xfId="5" applyNumberFormat="1" applyFont="1" applyFill="1" applyBorder="1"/>
    <xf numFmtId="202" fontId="80" fillId="0" borderId="0" xfId="5" applyNumberFormat="1" applyFont="1" applyFill="1" applyBorder="1"/>
    <xf numFmtId="0" fontId="79" fillId="0" borderId="68" xfId="17" applyFont="1" applyBorder="1" applyAlignment="1">
      <alignment horizontal="left"/>
    </xf>
    <xf numFmtId="10" fontId="80" fillId="0" borderId="13" xfId="2" applyNumberFormat="1" applyFont="1" applyFill="1" applyBorder="1" applyAlignment="1"/>
    <xf numFmtId="10" fontId="80" fillId="0" borderId="0" xfId="2" applyNumberFormat="1" applyFont="1" applyFill="1" applyBorder="1" applyAlignment="1"/>
    <xf numFmtId="0" fontId="81" fillId="0" borderId="13" xfId="17" applyFont="1" applyBorder="1" applyAlignment="1">
      <alignment horizontal="left"/>
    </xf>
    <xf numFmtId="186" fontId="62" fillId="0" borderId="0" xfId="34" applyNumberFormat="1" applyFont="1"/>
    <xf numFmtId="0" fontId="81" fillId="0" borderId="0" xfId="17" applyFont="1" applyAlignment="1">
      <alignment horizontal="left"/>
    </xf>
    <xf numFmtId="10" fontId="62" fillId="0" borderId="0" xfId="2" applyNumberFormat="1" applyFont="1" applyAlignment="1"/>
    <xf numFmtId="14" fontId="82" fillId="0" borderId="0" xfId="4" applyNumberFormat="1" applyFont="1"/>
    <xf numFmtId="203" fontId="83" fillId="0" borderId="0" xfId="34" applyNumberFormat="1" applyFont="1"/>
    <xf numFmtId="203" fontId="62" fillId="0" borderId="0" xfId="34" applyNumberFormat="1" applyFont="1"/>
    <xf numFmtId="196" fontId="84" fillId="0" borderId="0" xfId="4" applyNumberFormat="1" applyFont="1"/>
    <xf numFmtId="196" fontId="84" fillId="0" borderId="0" xfId="4" applyNumberFormat="1" applyFont="1" applyAlignment="1">
      <alignment horizontal="left"/>
    </xf>
    <xf numFmtId="197" fontId="62" fillId="10" borderId="0" xfId="39" applyNumberFormat="1" applyFont="1" applyFill="1" applyBorder="1" applyAlignment="1"/>
    <xf numFmtId="197" fontId="62" fillId="0" borderId="0" xfId="39" applyNumberFormat="1" applyFont="1" applyFill="1" applyBorder="1" applyAlignment="1"/>
    <xf numFmtId="186" fontId="62" fillId="0" borderId="0" xfId="39" applyNumberFormat="1" applyFont="1" applyFill="1" applyBorder="1" applyAlignment="1"/>
    <xf numFmtId="41" fontId="62" fillId="0" borderId="0" xfId="1" applyFont="1" applyFill="1" applyBorder="1" applyAlignment="1"/>
    <xf numFmtId="192" fontId="62" fillId="0" borderId="0" xfId="1" applyNumberFormat="1" applyFont="1" applyAlignment="1"/>
    <xf numFmtId="192" fontId="62" fillId="0" borderId="0" xfId="1" applyNumberFormat="1" applyFont="1" applyFill="1" applyAlignment="1"/>
    <xf numFmtId="192" fontId="62" fillId="0" borderId="0" xfId="1" applyNumberFormat="1" applyFont="1" applyFill="1" applyBorder="1" applyAlignment="1"/>
    <xf numFmtId="197" fontId="62" fillId="19" borderId="0" xfId="39" applyNumberFormat="1" applyFont="1" applyFill="1" applyBorder="1" applyAlignment="1"/>
    <xf numFmtId="206" fontId="76" fillId="0" borderId="0" xfId="0" applyNumberFormat="1" applyFont="1" applyFill="1" applyBorder="1" applyAlignment="1"/>
    <xf numFmtId="0" fontId="53" fillId="17" borderId="54" xfId="0" applyNumberFormat="1" applyFont="1" applyFill="1" applyBorder="1" applyAlignment="1">
      <alignment horizontal="center" vertical="center"/>
    </xf>
    <xf numFmtId="0" fontId="53" fillId="17" borderId="53" xfId="0" applyNumberFormat="1" applyFont="1" applyFill="1" applyBorder="1" applyAlignment="1">
      <alignment horizontal="center" vertical="center"/>
    </xf>
    <xf numFmtId="0" fontId="54" fillId="16" borderId="59" xfId="0" applyNumberFormat="1" applyFont="1" applyFill="1" applyBorder="1" applyAlignment="1">
      <alignment horizontal="justify" vertical="center"/>
    </xf>
    <xf numFmtId="0" fontId="54" fillId="16" borderId="58" xfId="0" applyNumberFormat="1" applyFont="1" applyFill="1" applyBorder="1" applyAlignment="1">
      <alignment horizontal="justify" vertical="center"/>
    </xf>
    <xf numFmtId="0" fontId="54" fillId="16" borderId="57" xfId="0" applyNumberFormat="1" applyFont="1" applyFill="1" applyBorder="1" applyAlignment="1">
      <alignment horizontal="justify" vertical="center"/>
    </xf>
    <xf numFmtId="0" fontId="68" fillId="12" borderId="1" xfId="34" applyFont="1" applyFill="1" applyBorder="1" applyAlignment="1">
      <alignment horizontal="left"/>
    </xf>
    <xf numFmtId="0" fontId="68" fillId="12" borderId="2" xfId="34" applyFont="1" applyFill="1" applyBorder="1" applyAlignment="1">
      <alignment horizontal="left"/>
    </xf>
    <xf numFmtId="0" fontId="68" fillId="12" borderId="3" xfId="34" applyFont="1" applyFill="1" applyBorder="1" applyAlignment="1">
      <alignment horizontal="left"/>
    </xf>
    <xf numFmtId="0" fontId="48" fillId="0" borderId="42" xfId="32" applyNumberFormat="1" applyFont="1" applyFill="1" applyBorder="1" applyAlignment="1">
      <alignment horizontal="center" vertical="center"/>
    </xf>
    <xf numFmtId="0" fontId="48" fillId="0" borderId="22" xfId="32" applyNumberFormat="1" applyFont="1" applyFill="1" applyBorder="1" applyAlignment="1">
      <alignment horizontal="center" vertical="center"/>
    </xf>
    <xf numFmtId="0" fontId="48" fillId="0" borderId="43" xfId="32" applyNumberFormat="1" applyFont="1" applyFill="1" applyBorder="1" applyAlignment="1">
      <alignment horizontal="center" vertical="center"/>
    </xf>
    <xf numFmtId="0" fontId="48" fillId="0" borderId="44" xfId="32" applyNumberFormat="1" applyFont="1" applyFill="1" applyBorder="1" applyAlignment="1">
      <alignment horizontal="center" vertical="center"/>
    </xf>
    <xf numFmtId="0" fontId="51" fillId="0" borderId="0" xfId="32" applyNumberFormat="1" applyFont="1" applyFill="1" applyBorder="1" applyAlignment="1">
      <alignment horizontal="center" vertical="center"/>
    </xf>
    <xf numFmtId="0" fontId="48" fillId="0" borderId="21" xfId="32" applyNumberFormat="1" applyFont="1" applyFill="1" applyBorder="1" applyAlignment="1">
      <alignment horizontal="center" vertical="center"/>
    </xf>
    <xf numFmtId="0" fontId="48" fillId="0" borderId="27" xfId="32" applyNumberFormat="1" applyFont="1" applyFill="1" applyBorder="1" applyAlignment="1">
      <alignment horizontal="center" vertical="center"/>
    </xf>
    <xf numFmtId="0" fontId="48" fillId="0" borderId="13" xfId="32" applyNumberFormat="1" applyFont="1" applyFill="1" applyBorder="1" applyAlignment="1">
      <alignment horizontal="center" vertical="center"/>
    </xf>
    <xf numFmtId="0" fontId="48" fillId="0" borderId="40" xfId="32" applyNumberFormat="1" applyFont="1" applyFill="1" applyBorder="1" applyAlignment="1">
      <alignment horizontal="center" vertical="center"/>
    </xf>
    <xf numFmtId="0" fontId="48" fillId="0" borderId="20" xfId="32" applyNumberFormat="1" applyFont="1" applyFill="1" applyBorder="1" applyAlignment="1">
      <alignment horizontal="center" vertical="center"/>
    </xf>
    <xf numFmtId="0" fontId="48" fillId="0" borderId="2" xfId="32" applyNumberFormat="1" applyFont="1" applyFill="1" applyBorder="1" applyAlignment="1">
      <alignment horizontal="center" vertical="center"/>
    </xf>
    <xf numFmtId="0" fontId="49" fillId="14" borderId="46" xfId="32" applyNumberFormat="1" applyFont="1" applyFill="1" applyBorder="1" applyAlignment="1">
      <alignment horizontal="center" vertical="center"/>
    </xf>
    <xf numFmtId="0" fontId="49" fillId="14" borderId="47" xfId="32" applyNumberFormat="1" applyFont="1" applyFill="1" applyBorder="1" applyAlignment="1">
      <alignment horizontal="center" vertical="center"/>
    </xf>
    <xf numFmtId="0" fontId="49" fillId="14" borderId="48" xfId="32" applyNumberFormat="1" applyFont="1" applyFill="1" applyBorder="1" applyAlignment="1">
      <alignment horizontal="center" vertical="center"/>
    </xf>
    <xf numFmtId="0" fontId="49" fillId="14" borderId="49" xfId="32" applyNumberFormat="1" applyFont="1" applyFill="1" applyBorder="1" applyAlignment="1">
      <alignment horizontal="center" vertical="center"/>
    </xf>
    <xf numFmtId="0" fontId="49" fillId="14" borderId="50" xfId="32" applyNumberFormat="1" applyFont="1" applyFill="1" applyBorder="1" applyAlignment="1">
      <alignment horizontal="center" vertical="center"/>
    </xf>
    <xf numFmtId="0" fontId="48" fillId="0" borderId="51" xfId="32" applyNumberFormat="1" applyFont="1" applyFill="1" applyBorder="1" applyAlignment="1">
      <alignment horizontal="center" vertical="center"/>
    </xf>
    <xf numFmtId="0" fontId="48" fillId="0" borderId="48" xfId="32" applyNumberFormat="1" applyFont="1" applyFill="1" applyBorder="1" applyAlignment="1">
      <alignment horizontal="center" vertical="center"/>
    </xf>
    <xf numFmtId="0" fontId="48" fillId="0" borderId="49" xfId="32" applyNumberFormat="1" applyFont="1" applyFill="1" applyBorder="1" applyAlignment="1">
      <alignment horizontal="center" vertical="center"/>
    </xf>
    <xf numFmtId="0" fontId="48" fillId="0" borderId="50" xfId="32" applyNumberFormat="1" applyFont="1" applyFill="1" applyBorder="1" applyAlignment="1">
      <alignment horizontal="center" vertical="center"/>
    </xf>
    <xf numFmtId="0" fontId="31" fillId="12" borderId="1" xfId="34" applyFont="1" applyFill="1" applyBorder="1" applyAlignment="1">
      <alignment horizontal="center"/>
    </xf>
    <xf numFmtId="0" fontId="31" fillId="12" borderId="2" xfId="34" applyFont="1" applyFill="1" applyBorder="1" applyAlignment="1">
      <alignment horizontal="center"/>
    </xf>
    <xf numFmtId="0" fontId="31" fillId="12" borderId="3" xfId="34" applyFont="1" applyFill="1" applyBorder="1" applyAlignment="1">
      <alignment horizontal="center"/>
    </xf>
  </cellXfs>
  <cellStyles count="71">
    <cellStyle name="Comma [0] 2" xfId="50" xr:uid="{00000000-0005-0000-0000-000000000000}"/>
    <cellStyle name="Comma [0]_laroux" xfId="24" xr:uid="{00000000-0005-0000-0000-000001000000}"/>
    <cellStyle name="Comma_laroux" xfId="25" xr:uid="{00000000-0005-0000-0000-000002000000}"/>
    <cellStyle name="Currency [0]_laroux" xfId="26" xr:uid="{00000000-0005-0000-0000-000003000000}"/>
    <cellStyle name="Currency_laroux" xfId="27" xr:uid="{00000000-0005-0000-0000-000004000000}"/>
    <cellStyle name="Decimal_0dp" xfId="55" xr:uid="{00000000-0005-0000-0000-000005000000}"/>
    <cellStyle name="Normal_laroux" xfId="28" xr:uid="{00000000-0005-0000-0000-000006000000}"/>
    <cellStyle name="Percent 2" xfId="52" xr:uid="{00000000-0005-0000-0000-000007000000}"/>
    <cellStyle name="Smart Total" xfId="68" xr:uid="{F3FD6F1C-4C0A-4AF3-BC79-6A4D23D73E09}"/>
    <cellStyle name="백분율" xfId="2" builtinId="5"/>
    <cellStyle name="백분율 2" xfId="8" xr:uid="{00000000-0005-0000-0000-000009000000}"/>
    <cellStyle name="백분율 3" xfId="40" xr:uid="{00000000-0005-0000-0000-00000A000000}"/>
    <cellStyle name="백분율 4" xfId="47" xr:uid="{00000000-0005-0000-0000-00000B000000}"/>
    <cellStyle name="백분율 5" xfId="51" xr:uid="{00000000-0005-0000-0000-00000C000000}"/>
    <cellStyle name="백분율 6" xfId="56" xr:uid="{00000000-0005-0000-0000-00000D000000}"/>
    <cellStyle name="백분율 7" xfId="70" xr:uid="{24BB441F-EF91-4145-A951-B64EBA39BBD3}"/>
    <cellStyle name="쉼표 [0]" xfId="1" builtinId="6"/>
    <cellStyle name="쉼표 [0] 10" xfId="58" xr:uid="{00000000-0005-0000-0000-00000F000000}"/>
    <cellStyle name="쉼표 [0] 11" xfId="63" xr:uid="{BD9621AC-222E-4797-B1B1-55792E7EF2B5}"/>
    <cellStyle name="쉼표 [0] 12" xfId="65" xr:uid="{FD7D36D9-B433-4F1B-829C-4C0267983470}"/>
    <cellStyle name="쉼표 [0] 2" xfId="5" xr:uid="{00000000-0005-0000-0000-000010000000}"/>
    <cellStyle name="쉼표 [0] 2 2" xfId="31" xr:uid="{00000000-0005-0000-0000-000011000000}"/>
    <cellStyle name="쉼표 [0] 2 3" xfId="67" xr:uid="{D295C7D2-CA01-4F4A-820A-96EB12CEAF28}"/>
    <cellStyle name="쉼표 [0] 3" xfId="9" xr:uid="{00000000-0005-0000-0000-000012000000}"/>
    <cellStyle name="쉼표 [0] 3 2" xfId="54" xr:uid="{00000000-0005-0000-0000-000013000000}"/>
    <cellStyle name="쉼표 [0] 3 3" xfId="57" xr:uid="{00000000-0005-0000-0000-000014000000}"/>
    <cellStyle name="쉼표 [0] 4" xfId="10" xr:uid="{00000000-0005-0000-0000-000015000000}"/>
    <cellStyle name="쉼표 [0] 5" xfId="11" xr:uid="{00000000-0005-0000-0000-000016000000}"/>
    <cellStyle name="쉼표 [0] 6" xfId="12" xr:uid="{00000000-0005-0000-0000-000017000000}"/>
    <cellStyle name="쉼표 [0] 7" xfId="13" xr:uid="{00000000-0005-0000-0000-000018000000}"/>
    <cellStyle name="쉼표 [0] 8" xfId="39" xr:uid="{00000000-0005-0000-0000-000019000000}"/>
    <cellStyle name="쉼표 [0] 9" xfId="42" xr:uid="{00000000-0005-0000-0000-00001A000000}"/>
    <cellStyle name="쉼표 [0]_보고서Format(1006)" xfId="36" xr:uid="{00000000-0005-0000-0000-00001B000000}"/>
    <cellStyle name="쉼표 2" xfId="48" xr:uid="{00000000-0005-0000-0000-00001C000000}"/>
    <cellStyle name="콤마 [0]_전환가 9-22" xfId="14" xr:uid="{00000000-0005-0000-0000-00001E000000}"/>
    <cellStyle name="콤마_전환가 9-22" xfId="15" xr:uid="{00000000-0005-0000-0000-00001F000000}"/>
    <cellStyle name="표준" xfId="0" builtinId="0"/>
    <cellStyle name="표준 10" xfId="16" xr:uid="{00000000-0005-0000-0000-000021000000}"/>
    <cellStyle name="표준 11" xfId="38" xr:uid="{00000000-0005-0000-0000-000022000000}"/>
    <cellStyle name="표준 12" xfId="41" xr:uid="{00000000-0005-0000-0000-000023000000}"/>
    <cellStyle name="표준 13" xfId="34" xr:uid="{00000000-0005-0000-0000-000024000000}"/>
    <cellStyle name="표준 14" xfId="43" xr:uid="{00000000-0005-0000-0000-000025000000}"/>
    <cellStyle name="표준 15" xfId="44" xr:uid="{00000000-0005-0000-0000-000026000000}"/>
    <cellStyle name="표준 16" xfId="32" xr:uid="{00000000-0005-0000-0000-000027000000}"/>
    <cellStyle name="표준 17" xfId="49" xr:uid="{00000000-0005-0000-0000-000028000000}"/>
    <cellStyle name="표준 18" xfId="59" xr:uid="{00000000-0005-0000-0000-000029000000}"/>
    <cellStyle name="표준 19" xfId="61" xr:uid="{F8616B44-D8A5-4393-B852-CF9648199CE7}"/>
    <cellStyle name="표준 2" xfId="4" xr:uid="{00000000-0005-0000-0000-00002A000000}"/>
    <cellStyle name="표준 2 2" xfId="7" xr:uid="{00000000-0005-0000-0000-00002B000000}"/>
    <cellStyle name="표준 2 2 2" xfId="35" xr:uid="{00000000-0005-0000-0000-00002C000000}"/>
    <cellStyle name="표준 2 2 2 2" xfId="60" xr:uid="{00000000-0005-0000-0000-00002D000000}"/>
    <cellStyle name="표준 2 21 2" xfId="29" xr:uid="{00000000-0005-0000-0000-00002E000000}"/>
    <cellStyle name="표준 2 3" xfId="46" xr:uid="{00000000-0005-0000-0000-00002F000000}"/>
    <cellStyle name="표준 20" xfId="64" xr:uid="{50EA3665-BF11-4236-AF53-1F2BE381F7FA}"/>
    <cellStyle name="표준 3" xfId="6" xr:uid="{00000000-0005-0000-0000-000030000000}"/>
    <cellStyle name="표준 3 2" xfId="17" xr:uid="{00000000-0005-0000-0000-000031000000}"/>
    <cellStyle name="표준 3 2 2" xfId="66" xr:uid="{2ED6E392-EE3F-41AF-AC2B-D1C0D1F241BD}"/>
    <cellStyle name="표준 3 3" xfId="45" xr:uid="{00000000-0005-0000-0000-000032000000}"/>
    <cellStyle name="표준 3 4" xfId="33" xr:uid="{00000000-0005-0000-0000-000033000000}"/>
    <cellStyle name="표준 3 5" xfId="69" xr:uid="{F711D0CB-4295-4F75-B582-9305E0D562FA}"/>
    <cellStyle name="표준 4" xfId="18" xr:uid="{00000000-0005-0000-0000-000034000000}"/>
    <cellStyle name="표준 4 2" xfId="30" xr:uid="{00000000-0005-0000-0000-000035000000}"/>
    <cellStyle name="표준 4 3" xfId="53" xr:uid="{00000000-0005-0000-0000-000036000000}"/>
    <cellStyle name="표준 5" xfId="19" xr:uid="{00000000-0005-0000-0000-000037000000}"/>
    <cellStyle name="표준 6" xfId="20" xr:uid="{00000000-0005-0000-0000-000038000000}"/>
    <cellStyle name="표준 7" xfId="21" xr:uid="{00000000-0005-0000-0000-000039000000}"/>
    <cellStyle name="표준 8" xfId="22" xr:uid="{00000000-0005-0000-0000-00003A000000}"/>
    <cellStyle name="표준 9" xfId="23" xr:uid="{00000000-0005-0000-0000-00003B000000}"/>
    <cellStyle name="표준_2009년08월주식보상비용(박정민)" xfId="3" xr:uid="{00000000-0005-0000-0000-00003C000000}"/>
    <cellStyle name="표준_SHEET" xfId="37" xr:uid="{00000000-0005-0000-0000-00003D000000}"/>
    <cellStyle name="하이퍼링크 2" xfId="62" xr:uid="{83AC71F8-3069-4980-8672-C80B248B90B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AADDF1"/>
      <rgbColor rgb="002D6823"/>
      <rgbColor rgb="001462FF"/>
      <rgbColor rgb="0092D400"/>
      <rgbColor rgb="0028AADA"/>
      <rgbColor rgb="000079A6"/>
      <rgbColor rgb="00000000"/>
      <rgbColor rgb="00000000"/>
      <rgbColor rgb="00002776"/>
      <rgbColor rgb="00000000"/>
      <rgbColor rgb="0092D400"/>
      <rgbColor rgb="00000000"/>
      <rgbColor rgb="0092D400"/>
      <rgbColor rgb="00FFFFFF"/>
      <rgbColor rgb="0099B280"/>
      <rgbColor rgb="00FFD940"/>
      <rgbColor rgb="008099CC"/>
      <rgbColor rgb="00D96640"/>
      <rgbColor rgb="0040B2B2"/>
      <rgbColor rgb="00FFB240"/>
      <rgbColor rgb="00BF80BF"/>
      <rgbColor rgb="00B28C66"/>
      <rgbColor rgb="0099B280"/>
      <rgbColor rgb="00FFD940"/>
      <rgbColor rgb="008099CC"/>
      <rgbColor rgb="00D96640"/>
      <rgbColor rgb="0040B2B2"/>
      <rgbColor rgb="00FFB240"/>
      <rgbColor rgb="00BF80BF"/>
      <rgbColor rgb="00B28C66"/>
      <rgbColor rgb="0052D0FF"/>
      <rgbColor rgb="0052D0FF"/>
      <rgbColor rgb="006D9F00"/>
      <rgbColor rgb="00C7FF4C"/>
      <rgbColor rgb="00000000"/>
      <rgbColor rgb="007BCE6C"/>
      <rgbColor rgb="0092D400"/>
      <rgbColor rgb="0072C7E7"/>
      <rgbColor rgb="0000A1DE"/>
      <rgbColor rgb="00002776"/>
      <rgbColor rgb="0000A1DE"/>
      <rgbColor rgb="003C8A2E"/>
      <rgbColor rgb="001462FF"/>
      <rgbColor rgb="00000000"/>
      <rgbColor rgb="0092D400"/>
      <rgbColor rgb="0092D400"/>
      <rgbColor rgb="00002776"/>
      <rgbColor rgb="00001D59"/>
      <rgbColor rgb="00002776"/>
      <rgbColor rgb="00002776"/>
      <rgbColor rgb="00002776"/>
      <rgbColor rgb="0092D400"/>
      <rgbColor rgb="00DDDDDD"/>
      <rgbColor rgb="00FFFFFF"/>
    </indexedColors>
    <mruColors>
      <color rgb="FF2D5050"/>
      <color rgb="FFEFA1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676275</xdr:colOff>
      <xdr:row>12</xdr:row>
      <xdr:rowOff>142875</xdr:rowOff>
    </xdr:from>
    <xdr:to>
      <xdr:col>4</xdr:col>
      <xdr:colOff>95250</xdr:colOff>
      <xdr:row>13</xdr:row>
      <xdr:rowOff>57150</xdr:rowOff>
    </xdr:to>
    <xdr:cxnSp macro="">
      <xdr:nvCxnSpPr>
        <xdr:cNvPr id="2" name="직선 연결선 1">
          <a:extLst>
            <a:ext uri="{FF2B5EF4-FFF2-40B4-BE49-F238E27FC236}">
              <a16:creationId xmlns:a16="http://schemas.microsoft.com/office/drawing/2014/main" id="{F38F1D48-231A-F6F9-920C-B33DD592621D}"/>
            </a:ext>
          </a:extLst>
        </xdr:cNvPr>
        <xdr:cNvCxnSpPr>
          <a:cxnSpLocks/>
        </xdr:cNvCxnSpPr>
      </xdr:nvCxnSpPr>
      <xdr:spPr>
        <a:xfrm>
          <a:off x="2867025" y="2543175"/>
          <a:ext cx="209550" cy="18097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685800</xdr:colOff>
      <xdr:row>13</xdr:row>
      <xdr:rowOff>152400</xdr:rowOff>
    </xdr:from>
    <xdr:to>
      <xdr:col>4</xdr:col>
      <xdr:colOff>104775</xdr:colOff>
      <xdr:row>14</xdr:row>
      <xdr:rowOff>66675</xdr:rowOff>
    </xdr:to>
    <xdr:cxnSp macro="">
      <xdr:nvCxnSpPr>
        <xdr:cNvPr id="3" name="직선 연결선 2">
          <a:extLst>
            <a:ext uri="{FF2B5EF4-FFF2-40B4-BE49-F238E27FC236}">
              <a16:creationId xmlns:a16="http://schemas.microsoft.com/office/drawing/2014/main" id="{A2C2FD10-3037-4650-A8F9-017DFC63BECB}"/>
            </a:ext>
            <a:ext uri="{147F2762-F138-4A5C-976F-8EAC2B608ADB}">
              <a16:predDERef xmlns:a16="http://schemas.microsoft.com/office/drawing/2014/main" pred="{F38F1D48-231A-F6F9-920C-B33DD592621D}"/>
            </a:ext>
          </a:extLst>
        </xdr:cNvPr>
        <xdr:cNvCxnSpPr>
          <a:cxnSpLocks/>
        </xdr:cNvCxnSpPr>
      </xdr:nvCxnSpPr>
      <xdr:spPr>
        <a:xfrm>
          <a:off x="2876550" y="2819400"/>
          <a:ext cx="209550" cy="18097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12</xdr:row>
      <xdr:rowOff>161925</xdr:rowOff>
    </xdr:from>
    <xdr:to>
      <xdr:col>5</xdr:col>
      <xdr:colOff>123825</xdr:colOff>
      <xdr:row>13</xdr:row>
      <xdr:rowOff>76200</xdr:rowOff>
    </xdr:to>
    <xdr:cxnSp macro="">
      <xdr:nvCxnSpPr>
        <xdr:cNvPr id="4" name="직선 연결선 3">
          <a:extLst>
            <a:ext uri="{FF2B5EF4-FFF2-40B4-BE49-F238E27FC236}">
              <a16:creationId xmlns:a16="http://schemas.microsoft.com/office/drawing/2014/main" id="{BA9A5B7E-FF0B-447A-965A-B0C53FC030D9}"/>
            </a:ext>
            <a:ext uri="{147F2762-F138-4A5C-976F-8EAC2B608ADB}">
              <a16:predDERef xmlns:a16="http://schemas.microsoft.com/office/drawing/2014/main" pred="{A2C2FD10-3037-4650-A8F9-017DFC63BECB}"/>
            </a:ext>
          </a:extLst>
        </xdr:cNvPr>
        <xdr:cNvCxnSpPr>
          <a:cxnSpLocks/>
        </xdr:cNvCxnSpPr>
      </xdr:nvCxnSpPr>
      <xdr:spPr>
        <a:xfrm>
          <a:off x="3686175" y="2562225"/>
          <a:ext cx="209550" cy="18097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676275</xdr:colOff>
      <xdr:row>13</xdr:row>
      <xdr:rowOff>142875</xdr:rowOff>
    </xdr:from>
    <xdr:to>
      <xdr:col>4</xdr:col>
      <xdr:colOff>95250</xdr:colOff>
      <xdr:row>14</xdr:row>
      <xdr:rowOff>57150</xdr:rowOff>
    </xdr:to>
    <xdr:cxnSp macro="">
      <xdr:nvCxnSpPr>
        <xdr:cNvPr id="5" name="직선 연결선 1">
          <a:extLst>
            <a:ext uri="{FF2B5EF4-FFF2-40B4-BE49-F238E27FC236}">
              <a16:creationId xmlns:a16="http://schemas.microsoft.com/office/drawing/2014/main" id="{065A5ED3-7253-4F2F-B4C4-43605A00250C}"/>
            </a:ext>
            <a:ext uri="{147F2762-F138-4A5C-976F-8EAC2B608ADB}">
              <a16:predDERef xmlns:a16="http://schemas.microsoft.com/office/drawing/2014/main" pred="{BA9A5B7E-FF0B-447A-965A-B0C53FC030D9}"/>
            </a:ext>
          </a:extLst>
        </xdr:cNvPr>
        <xdr:cNvCxnSpPr>
          <a:cxnSpLocks/>
        </xdr:cNvCxnSpPr>
      </xdr:nvCxnSpPr>
      <xdr:spPr>
        <a:xfrm>
          <a:off x="2867025" y="2543175"/>
          <a:ext cx="209550" cy="18097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13</xdr:row>
      <xdr:rowOff>161925</xdr:rowOff>
    </xdr:from>
    <xdr:to>
      <xdr:col>5</xdr:col>
      <xdr:colOff>123825</xdr:colOff>
      <xdr:row>14</xdr:row>
      <xdr:rowOff>76200</xdr:rowOff>
    </xdr:to>
    <xdr:cxnSp macro="">
      <xdr:nvCxnSpPr>
        <xdr:cNvPr id="6" name="직선 연결선 3">
          <a:extLst>
            <a:ext uri="{FF2B5EF4-FFF2-40B4-BE49-F238E27FC236}">
              <a16:creationId xmlns:a16="http://schemas.microsoft.com/office/drawing/2014/main" id="{B0642E28-CF71-45FE-8756-1576965C4C92}"/>
            </a:ext>
            <a:ext uri="{147F2762-F138-4A5C-976F-8EAC2B608ADB}">
              <a16:predDERef xmlns:a16="http://schemas.microsoft.com/office/drawing/2014/main" pred="{065A5ED3-7253-4F2F-B4C4-43605A00250C}"/>
            </a:ext>
          </a:extLst>
        </xdr:cNvPr>
        <xdr:cNvCxnSpPr>
          <a:cxnSpLocks/>
        </xdr:cNvCxnSpPr>
      </xdr:nvCxnSpPr>
      <xdr:spPr>
        <a:xfrm>
          <a:off x="3686175" y="2562225"/>
          <a:ext cx="209550" cy="18097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14</xdr:row>
      <xdr:rowOff>161925</xdr:rowOff>
    </xdr:from>
    <xdr:to>
      <xdr:col>5</xdr:col>
      <xdr:colOff>123825</xdr:colOff>
      <xdr:row>15</xdr:row>
      <xdr:rowOff>76200</xdr:rowOff>
    </xdr:to>
    <xdr:cxnSp macro="">
      <xdr:nvCxnSpPr>
        <xdr:cNvPr id="8" name="직선 연결선 3">
          <a:extLst>
            <a:ext uri="{FF2B5EF4-FFF2-40B4-BE49-F238E27FC236}">
              <a16:creationId xmlns:a16="http://schemas.microsoft.com/office/drawing/2014/main" id="{539EAD67-6E59-4EA3-8DD2-C103148618EE}"/>
            </a:ext>
            <a:ext uri="{147F2762-F138-4A5C-976F-8EAC2B608ADB}">
              <a16:predDERef xmlns:a16="http://schemas.microsoft.com/office/drawing/2014/main" pred="{FA4DA06B-FAA5-498A-97AD-FC5E79C0166C}"/>
            </a:ext>
          </a:extLst>
        </xdr:cNvPr>
        <xdr:cNvCxnSpPr>
          <a:cxnSpLocks/>
        </xdr:cNvCxnSpPr>
      </xdr:nvCxnSpPr>
      <xdr:spPr>
        <a:xfrm>
          <a:off x="3686175" y="2562225"/>
          <a:ext cx="209550" cy="18097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676275</xdr:colOff>
      <xdr:row>12</xdr:row>
      <xdr:rowOff>142875</xdr:rowOff>
    </xdr:from>
    <xdr:to>
      <xdr:col>5</xdr:col>
      <xdr:colOff>95250</xdr:colOff>
      <xdr:row>13</xdr:row>
      <xdr:rowOff>57150</xdr:rowOff>
    </xdr:to>
    <xdr:cxnSp macro="">
      <xdr:nvCxnSpPr>
        <xdr:cNvPr id="9" name="직선 연결선 1">
          <a:extLst>
            <a:ext uri="{FF2B5EF4-FFF2-40B4-BE49-F238E27FC236}">
              <a16:creationId xmlns:a16="http://schemas.microsoft.com/office/drawing/2014/main" id="{B123A0C3-DDC9-404E-9C7C-133FAA0D1501}"/>
            </a:ext>
            <a:ext uri="{147F2762-F138-4A5C-976F-8EAC2B608ADB}">
              <a16:predDERef xmlns:a16="http://schemas.microsoft.com/office/drawing/2014/main" pred="{539EAD67-6E59-4EA3-8DD2-C103148618EE}"/>
            </a:ext>
          </a:extLst>
        </xdr:cNvPr>
        <xdr:cNvCxnSpPr>
          <a:cxnSpLocks/>
        </xdr:cNvCxnSpPr>
      </xdr:nvCxnSpPr>
      <xdr:spPr>
        <a:xfrm>
          <a:off x="2867025" y="2543175"/>
          <a:ext cx="209550" cy="18097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E&amp;Y/&#54620;&#49436;&#54924;&#44228;&#48277;&#51064;/06.&#50024;&#53412;&#53944;&#54540;&#47113;&#49828;(&#49828;&#53665;&#50741;&#49496;)/01.2015&#45380;/&#49828;&#53665;&#50741;&#49496;&#54217;&#44032;_&#50024;&#53412;&#53944;&#54540;&#47113;&#49828;_final(&#49688;&#512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IS"/>
      <sheetName val="CF"/>
      <sheetName val="매출액"/>
      <sheetName val="매출원가추정"/>
      <sheetName val="판매비와관리비"/>
      <sheetName val="WC"/>
      <sheetName val="PV"/>
      <sheetName val="WACC"/>
      <sheetName val="옵션(이항=블랙)"/>
      <sheetName val="옵션(이항,불랙 불일치)"/>
      <sheetName val="KPCA자료"/>
      <sheetName val="통계청(물가상승율)"/>
      <sheetName val="데이터"/>
      <sheetName val="국고채수익율"/>
      <sheetName val="회사제시자료"/>
      <sheetName val="스톡옵션"/>
      <sheetName val="요약"/>
      <sheetName val="월별손익현황"/>
      <sheetName val="월별손익현황 (3)"/>
      <sheetName val="월별손익현황_요약 (2)"/>
      <sheetName val="업체별"/>
      <sheetName val="제조원가명세서"/>
      <sheetName val="손익계산서"/>
      <sheetName val="월별손익(기본안)"/>
      <sheetName val="월별손익(절감1안)"/>
      <sheetName val="월별손익(절감2안)"/>
      <sheetName val="절감3안"/>
      <sheetName val="두성테크"/>
      <sheetName val="경신공업"/>
      <sheetName val="LGIT"/>
      <sheetName val="토비스"/>
      <sheetName val="나노스"/>
      <sheetName val="코웰전자"/>
      <sheetName val="2016년 매출계획_"/>
      <sheetName val="2016 매출계획"/>
      <sheetName val="기타"/>
      <sheetName val="매출액 비교"/>
      <sheetName val="판관비추정_2016"/>
      <sheetName val="대차대조표(전기말비교)-2015년"/>
      <sheetName val="ExcelT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Q50"/>
  <sheetViews>
    <sheetView topLeftCell="K45" zoomScale="70" zoomScaleNormal="70" workbookViewId="0">
      <selection activeCell="K45" sqref="A1:XFD1048576"/>
    </sheetView>
  </sheetViews>
  <sheetFormatPr defaultRowHeight="12.75"/>
  <cols>
    <col min="2" max="2" width="11.59765625" customWidth="1"/>
    <col min="3" max="3" width="59.1328125" customWidth="1"/>
    <col min="4" max="4" width="21.73046875" customWidth="1"/>
    <col min="5" max="5" width="59.1328125" customWidth="1"/>
    <col min="6" max="6" width="23.1328125" customWidth="1"/>
    <col min="7" max="7" width="21.1328125" customWidth="1"/>
    <col min="8" max="8" width="12.3984375" customWidth="1"/>
    <col min="9" max="9" width="42.73046875" customWidth="1"/>
    <col min="10" max="10" width="37" customWidth="1"/>
    <col min="11" max="11" width="25.73046875" customWidth="1"/>
    <col min="12" max="12" width="22.73046875" customWidth="1"/>
    <col min="13" max="13" width="31.59765625" customWidth="1"/>
    <col min="14" max="14" width="21.265625" bestFit="1" customWidth="1"/>
    <col min="15" max="15" width="20.1328125" customWidth="1"/>
    <col min="16" max="16" width="58.86328125" customWidth="1"/>
    <col min="17" max="17" width="14.59765625" bestFit="1" customWidth="1"/>
  </cols>
  <sheetData>
    <row r="1" spans="2:5" ht="13.15" thickBot="1"/>
    <row r="2" spans="2:5" ht="16.149999999999999" thickBot="1">
      <c r="B2" s="166"/>
      <c r="C2" s="167"/>
    </row>
    <row r="3" spans="2:5" ht="16.149999999999999" thickBot="1">
      <c r="B3" s="168"/>
      <c r="C3" s="169"/>
    </row>
    <row r="4" spans="2:5" ht="16.149999999999999" thickBot="1">
      <c r="B4" s="168"/>
      <c r="C4" s="169"/>
    </row>
    <row r="5" spans="2:5" ht="16.149999999999999" thickBot="1">
      <c r="B5" s="168"/>
      <c r="C5" s="170"/>
    </row>
    <row r="6" spans="2:5" ht="16.149999999999999" thickBot="1">
      <c r="B6" s="168"/>
      <c r="C6" s="171"/>
    </row>
    <row r="7" spans="2:5" ht="16.149999999999999" thickBot="1">
      <c r="B7" s="168"/>
      <c r="C7" s="171"/>
    </row>
    <row r="8" spans="2:5" ht="16.149999999999999" thickBot="1">
      <c r="B8" s="168"/>
      <c r="C8" s="169"/>
    </row>
    <row r="9" spans="2:5" ht="13.15" thickBot="1"/>
    <row r="10" spans="2:5" ht="16.149999999999999" thickBot="1">
      <c r="D10" s="166"/>
      <c r="E10" s="167"/>
    </row>
    <row r="11" spans="2:5" ht="16.149999999999999" thickBot="1">
      <c r="D11" s="168"/>
      <c r="E11" s="169"/>
    </row>
    <row r="12" spans="2:5" ht="16.149999999999999" thickBot="1">
      <c r="D12" s="168"/>
      <c r="E12" s="169"/>
    </row>
    <row r="13" spans="2:5" ht="16.149999999999999" thickBot="1">
      <c r="D13" s="168"/>
      <c r="E13" s="170"/>
    </row>
    <row r="14" spans="2:5" ht="16.149999999999999" thickBot="1">
      <c r="D14" s="168"/>
      <c r="E14" s="172"/>
    </row>
    <row r="16" spans="2:5" ht="13.15" thickBot="1"/>
    <row r="17" spans="4:9" ht="16.149999999999999" thickBot="1">
      <c r="D17" s="166"/>
      <c r="E17" s="167"/>
      <c r="F17" s="167"/>
    </row>
    <row r="18" spans="4:9" ht="16.149999999999999" thickBot="1">
      <c r="D18" s="168"/>
      <c r="E18" s="174"/>
      <c r="F18" s="175"/>
    </row>
    <row r="19" spans="4:9" ht="16.149999999999999" thickBot="1">
      <c r="D19" s="168"/>
      <c r="E19" s="174"/>
      <c r="F19" s="175"/>
    </row>
    <row r="20" spans="4:9" ht="16.149999999999999" thickBot="1">
      <c r="D20" s="168"/>
      <c r="E20" s="174"/>
      <c r="F20" s="175"/>
    </row>
    <row r="21" spans="4:9" ht="16.149999999999999" thickBot="1">
      <c r="D21" s="168"/>
      <c r="E21" s="174"/>
      <c r="F21" s="175"/>
    </row>
    <row r="22" spans="4:9" ht="16.149999999999999" thickBot="1">
      <c r="D22" s="168"/>
      <c r="E22" s="176"/>
      <c r="F22" s="177"/>
    </row>
    <row r="23" spans="4:9" ht="16.149999999999999" thickBot="1">
      <c r="D23" s="168"/>
      <c r="E23" s="176"/>
      <c r="F23" s="177"/>
    </row>
    <row r="24" spans="4:9" ht="13.15" thickBot="1"/>
    <row r="25" spans="4:9" ht="16.149999999999999" thickBot="1">
      <c r="G25" s="337"/>
      <c r="H25" s="338"/>
      <c r="I25" s="178"/>
    </row>
    <row r="26" spans="4:9" ht="16.149999999999999" thickBot="1">
      <c r="G26" s="339"/>
      <c r="H26" s="179"/>
      <c r="I26" s="180"/>
    </row>
    <row r="27" spans="4:9" ht="16.149999999999999" thickBot="1">
      <c r="G27" s="340"/>
      <c r="H27" s="179"/>
      <c r="I27" s="184"/>
    </row>
    <row r="28" spans="4:9" ht="16.149999999999999" thickBot="1">
      <c r="G28" s="340"/>
      <c r="H28" s="179"/>
      <c r="I28" s="184"/>
    </row>
    <row r="29" spans="4:9" ht="16.149999999999999" thickBot="1">
      <c r="G29" s="340"/>
      <c r="H29" s="179"/>
      <c r="I29" s="185"/>
    </row>
    <row r="30" spans="4:9" ht="16.149999999999999" thickBot="1">
      <c r="G30" s="340"/>
      <c r="H30" s="179"/>
      <c r="I30" s="181"/>
    </row>
    <row r="31" spans="4:9" ht="16.149999999999999" thickBot="1">
      <c r="G31" s="340"/>
      <c r="H31" s="179"/>
      <c r="I31" s="181"/>
    </row>
    <row r="32" spans="4:9" ht="16.149999999999999" thickBot="1">
      <c r="G32" s="341"/>
      <c r="H32" s="182"/>
      <c r="I32" s="183"/>
    </row>
    <row r="33" spans="10:17" ht="13.15" thickBot="1"/>
    <row r="34" spans="10:17" ht="16.149999999999999" thickBot="1">
      <c r="J34" s="186"/>
      <c r="K34" s="187"/>
    </row>
    <row r="35" spans="10:17" ht="16.149999999999999" thickBot="1">
      <c r="J35" s="188"/>
      <c r="K35" s="184"/>
    </row>
    <row r="36" spans="10:17" ht="13.15" thickBot="1"/>
    <row r="37" spans="10:17" ht="16.149999999999999" thickBot="1">
      <c r="L37" s="189"/>
      <c r="M37" s="178"/>
    </row>
    <row r="38" spans="10:17" ht="16.149999999999999" thickBot="1">
      <c r="L38" s="190"/>
      <c r="M38" s="170"/>
    </row>
    <row r="39" spans="10:17" ht="16.149999999999999" thickBot="1">
      <c r="L39" s="190"/>
      <c r="M39" s="173"/>
    </row>
    <row r="40" spans="10:17" ht="16.149999999999999" thickBot="1">
      <c r="L40" s="190"/>
      <c r="M40" s="169"/>
    </row>
    <row r="41" spans="10:17" ht="16.149999999999999" thickBot="1">
      <c r="L41" s="190"/>
      <c r="M41" s="191"/>
    </row>
    <row r="42" spans="10:17" ht="16.149999999999999" thickBot="1">
      <c r="L42" s="190"/>
      <c r="M42" s="192"/>
    </row>
    <row r="43" spans="10:17" ht="13.15" thickBot="1"/>
    <row r="44" spans="10:17" ht="16.149999999999999" thickBot="1">
      <c r="N44" s="186"/>
      <c r="O44" s="187"/>
      <c r="P44" s="193"/>
      <c r="Q44" s="193"/>
    </row>
    <row r="45" spans="10:17" ht="16.149999999999999" thickBot="1">
      <c r="N45" s="188"/>
      <c r="O45" s="205"/>
      <c r="P45" s="194"/>
      <c r="Q45" s="195"/>
    </row>
    <row r="46" spans="10:17" ht="16.149999999999999" thickBot="1">
      <c r="N46" s="196"/>
      <c r="O46" s="197"/>
      <c r="P46" s="198"/>
      <c r="Q46" s="198"/>
    </row>
    <row r="47" spans="10:17" ht="16.149999999999999" thickBot="1">
      <c r="N47" s="188"/>
      <c r="O47" s="199"/>
      <c r="P47" s="200"/>
      <c r="Q47" s="195"/>
    </row>
    <row r="48" spans="10:17" ht="16.149999999999999" thickBot="1">
      <c r="N48" s="188"/>
      <c r="O48" s="203"/>
      <c r="P48" s="200"/>
      <c r="Q48" s="195"/>
    </row>
    <row r="49" spans="14:17" ht="16.149999999999999" thickBot="1">
      <c r="N49" s="188"/>
      <c r="O49" s="203"/>
      <c r="P49" s="204"/>
      <c r="Q49" s="195"/>
    </row>
    <row r="50" spans="14:17" ht="16.149999999999999" thickBot="1">
      <c r="N50" s="188"/>
      <c r="O50" s="201"/>
      <c r="P50" s="202"/>
      <c r="Q50" s="195"/>
    </row>
  </sheetData>
  <mergeCells count="2">
    <mergeCell ref="G25:H25"/>
    <mergeCell ref="G26:G32"/>
  </mergeCells>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PN82"/>
  <sheetViews>
    <sheetView showGridLines="0" tabSelected="1" zoomScale="85" zoomScaleNormal="85" workbookViewId="0">
      <selection activeCell="O23" sqref="O23"/>
    </sheetView>
  </sheetViews>
  <sheetFormatPr defaultColWidth="10.3984375" defaultRowHeight="14.65"/>
  <cols>
    <col min="1" max="1" width="1.1328125" style="208" customWidth="1"/>
    <col min="2" max="2" width="19" style="208" customWidth="1"/>
    <col min="3" max="3" width="13.3984375" style="208" bestFit="1" customWidth="1"/>
    <col min="4" max="4" width="19.59765625" style="208" customWidth="1"/>
    <col min="5" max="5" width="19.1328125" style="208" customWidth="1"/>
    <col min="6" max="6" width="16.59765625" style="208" bestFit="1" customWidth="1"/>
    <col min="7" max="7" width="19.265625" style="208" customWidth="1"/>
    <col min="8" max="11" width="14.3984375" style="208" customWidth="1"/>
    <col min="12" max="12" width="14.1328125" style="208" bestFit="1" customWidth="1"/>
    <col min="13" max="13" width="14.3984375" style="208" customWidth="1"/>
    <col min="14" max="15" width="18.86328125" style="208" customWidth="1"/>
    <col min="16" max="49" width="14.3984375" style="208" customWidth="1"/>
    <col min="50" max="50" width="36.3984375" style="208" bestFit="1" customWidth="1"/>
    <col min="51" max="105" width="14.3984375" style="208" customWidth="1"/>
    <col min="106" max="129" width="19.1328125" style="208" bestFit="1" customWidth="1"/>
    <col min="130" max="133" width="20.59765625" style="208" bestFit="1" customWidth="1"/>
    <col min="134" max="159" width="19.3984375" style="208" customWidth="1"/>
    <col min="160" max="160" width="16.1328125" style="208" customWidth="1"/>
    <col min="161" max="177" width="14.3984375" style="208" customWidth="1"/>
    <col min="178" max="189" width="17.59765625" style="208" bestFit="1" customWidth="1"/>
    <col min="190" max="190" width="17.73046875" style="208" bestFit="1" customWidth="1"/>
    <col min="191" max="197" width="17.59765625" style="208" bestFit="1" customWidth="1"/>
    <col min="198" max="218" width="19.3984375" style="208" bestFit="1" customWidth="1"/>
    <col min="219" max="219" width="26.73046875" style="208" bestFit="1" customWidth="1"/>
    <col min="220" max="220" width="19.3984375" style="208" bestFit="1" customWidth="1"/>
    <col min="221" max="264" width="17.59765625" style="208" customWidth="1"/>
    <col min="265" max="366" width="10.3984375" style="208"/>
    <col min="367" max="367" width="26.73046875" style="208" bestFit="1" customWidth="1"/>
    <col min="368" max="368" width="22" style="208" bestFit="1" customWidth="1"/>
    <col min="369" max="409" width="10.3984375" style="208"/>
    <col min="410" max="410" width="11.3984375" style="208" bestFit="1" customWidth="1"/>
    <col min="411" max="16384" width="10.3984375" style="208"/>
  </cols>
  <sheetData>
    <row r="1" spans="2:126">
      <c r="F1" s="209"/>
      <c r="G1" s="210"/>
      <c r="I1" s="211"/>
    </row>
    <row r="2" spans="2:126" s="213" customFormat="1" ht="26.25">
      <c r="B2" s="212" t="s">
        <v>0</v>
      </c>
      <c r="E2" s="214"/>
      <c r="F2" s="215"/>
      <c r="G2" s="216"/>
      <c r="H2" s="216"/>
      <c r="I2" s="217"/>
    </row>
    <row r="3" spans="2:126" s="209" customFormat="1" ht="15" thickBot="1">
      <c r="D3" s="218"/>
      <c r="E3" s="219"/>
      <c r="F3" s="220"/>
      <c r="G3" s="216"/>
      <c r="H3" s="216"/>
      <c r="I3" s="210"/>
      <c r="J3" s="210" t="s">
        <v>114</v>
      </c>
      <c r="S3" s="221"/>
      <c r="T3" s="221"/>
      <c r="U3" s="221"/>
    </row>
    <row r="4" spans="2:126" s="209" customFormat="1">
      <c r="B4" s="222" t="s">
        <v>115</v>
      </c>
      <c r="C4" s="222"/>
      <c r="D4" s="223">
        <v>44926</v>
      </c>
      <c r="E4" s="224" t="s">
        <v>3</v>
      </c>
      <c r="F4" s="225"/>
      <c r="G4" s="225"/>
      <c r="H4" s="210"/>
      <c r="J4" s="226" t="s">
        <v>4</v>
      </c>
      <c r="K4" s="227"/>
      <c r="L4" s="227"/>
      <c r="M4" s="228"/>
      <c r="S4" s="229"/>
      <c r="U4" s="221"/>
    </row>
    <row r="5" spans="2:126" s="209" customFormat="1">
      <c r="B5" s="230" t="s">
        <v>116</v>
      </c>
      <c r="C5" s="231"/>
      <c r="D5" s="232"/>
      <c r="E5" s="233">
        <f>ROUND(L6,)</f>
        <v>23510</v>
      </c>
      <c r="F5" s="234"/>
      <c r="G5" s="220"/>
      <c r="H5" s="235"/>
      <c r="J5" s="236"/>
      <c r="K5" s="237"/>
      <c r="L5" s="238" t="s">
        <v>6</v>
      </c>
      <c r="M5" s="239" t="s">
        <v>7</v>
      </c>
      <c r="S5" s="229"/>
      <c r="U5" s="221"/>
    </row>
    <row r="6" spans="2:126" s="209" customFormat="1">
      <c r="B6" s="230" t="s">
        <v>8</v>
      </c>
      <c r="C6" s="231"/>
      <c r="D6" s="232"/>
      <c r="E6" s="233">
        <f>C72</f>
        <v>20714.496404845082</v>
      </c>
      <c r="F6" s="240"/>
      <c r="G6" s="240"/>
      <c r="H6" s="235"/>
      <c r="J6" s="241" t="s">
        <v>9</v>
      </c>
      <c r="K6" s="242"/>
      <c r="L6" s="243">
        <f>C55</f>
        <v>23509.800660008925</v>
      </c>
      <c r="M6" s="244">
        <f>K11</f>
        <v>23488.185722510618</v>
      </c>
      <c r="N6" s="245">
        <f>(M6-L6)/L6</f>
        <v>-9.194011387376335E-4</v>
      </c>
      <c r="O6" s="246"/>
      <c r="P6" s="246"/>
      <c r="Q6" s="247"/>
      <c r="S6" s="229"/>
      <c r="U6" s="221"/>
    </row>
    <row r="7" spans="2:126" s="209" customFormat="1" ht="15" thickBot="1">
      <c r="B7" s="210"/>
      <c r="D7" s="211"/>
      <c r="E7" s="220"/>
      <c r="F7" s="220"/>
      <c r="G7" s="220"/>
      <c r="H7" s="248"/>
      <c r="J7" s="249" t="s">
        <v>10</v>
      </c>
      <c r="K7" s="250"/>
      <c r="L7" s="251">
        <f>C72</f>
        <v>20714.496404845082</v>
      </c>
      <c r="M7" s="252">
        <f>L11</f>
        <v>20529.096756596515</v>
      </c>
      <c r="N7" s="245">
        <f>(M7-L7)/L7</f>
        <v>-8.9502368112218556E-3</v>
      </c>
      <c r="S7" s="221"/>
      <c r="U7" s="221"/>
    </row>
    <row r="8" spans="2:126" s="209" customFormat="1" ht="15" thickBot="1">
      <c r="E8" s="240"/>
      <c r="F8" s="240"/>
      <c r="G8" s="253"/>
      <c r="H8" s="210"/>
      <c r="S8" s="221"/>
      <c r="T8" s="221"/>
      <c r="U8" s="221"/>
    </row>
    <row r="9" spans="2:126">
      <c r="B9" s="254" t="s">
        <v>11</v>
      </c>
      <c r="C9" s="255"/>
      <c r="D9" s="256"/>
      <c r="F9" s="257"/>
      <c r="G9" s="257"/>
      <c r="H9" s="258"/>
      <c r="J9" s="342" t="s">
        <v>12</v>
      </c>
      <c r="K9" s="343"/>
      <c r="L9" s="343"/>
      <c r="M9" s="343"/>
      <c r="N9" s="343"/>
      <c r="O9" s="343"/>
      <c r="P9" s="343"/>
      <c r="Q9" s="344"/>
    </row>
    <row r="10" spans="2:126" ht="15.6" customHeight="1">
      <c r="B10" s="259" t="s">
        <v>117</v>
      </c>
      <c r="C10" s="260">
        <v>40000</v>
      </c>
      <c r="D10" s="261"/>
      <c r="F10" s="262"/>
      <c r="G10" s="263"/>
      <c r="H10" s="258"/>
      <c r="J10" s="264"/>
      <c r="K10" s="265" t="s">
        <v>9</v>
      </c>
      <c r="L10" s="265" t="s">
        <v>14</v>
      </c>
      <c r="M10" s="266" t="s">
        <v>15</v>
      </c>
      <c r="N10" s="266" t="s">
        <v>16</v>
      </c>
      <c r="O10" s="266" t="s">
        <v>17</v>
      </c>
      <c r="P10" s="266" t="s">
        <v>18</v>
      </c>
      <c r="Q10" s="267" t="s">
        <v>19</v>
      </c>
    </row>
    <row r="11" spans="2:126">
      <c r="B11" s="259" t="s">
        <v>20</v>
      </c>
      <c r="C11" s="268">
        <v>50000</v>
      </c>
      <c r="D11" s="261"/>
      <c r="F11" s="262"/>
      <c r="G11" s="263"/>
      <c r="H11" s="258"/>
      <c r="J11" s="269" t="s">
        <v>21</v>
      </c>
      <c r="K11" s="270">
        <f>IF(ISBLANK(DividendYield),SpotPrice*O11-(StrikePrice*EXP(-RiskFreeRate*TimeToMaturity))*O11, EXP(-DividendYield * TimeToMaturity) * (SpotPrice * O11) - (StrikePrice * EXP(-RiskFreeRate * TimeToMaturity) * P11))</f>
        <v>23488.185722510618</v>
      </c>
      <c r="L11" s="270">
        <f>IF(ISBLANK(DividendYield),EXP(-RiskFreeRate * TimeToMaturity) * StrikePrice * (1 - P11) - SpotPrice * (1 - O11),EXP(-RiskFreeRate * TimeToMaturity) * StrikePrice * NORMSDIST(-N11) - EXP(-DividendYield * TimeToMaturity) * SpotPrice * NORMSDIST(-M11))</f>
        <v>20529.096756596515</v>
      </c>
      <c r="M11" s="271">
        <f>IF(ISBLANK(DividendYield),LN(SpotPrice/StrikePrice)+((RiskFreeRate + (0.5*(sigma^2)))*TimeToMaturity),LN(SpotPrice/StrikePrice)+((RiskFreeRate -DividendYield+ (0.5*(sigma^2)))*TimeToMaturity))/(sigma*TimeToMaturity^0.5)</f>
        <v>0.83917770118588519</v>
      </c>
      <c r="N11" s="271">
        <f>M11-sigma*TimeToMaturity^0.5</f>
        <v>-0.74196112889830457</v>
      </c>
      <c r="O11" s="271">
        <f>NORMSDIST(M11)</f>
        <v>0.7993152007481511</v>
      </c>
      <c r="P11" s="271">
        <f>NORMSDIST(N11)</f>
        <v>0.2290554435771805</v>
      </c>
      <c r="Q11" s="272">
        <f>1/(2*PI())^0.5*(EXP(-(M11^2)/2))</f>
        <v>0.28053742504796958</v>
      </c>
      <c r="T11" s="273"/>
      <c r="U11" s="273"/>
      <c r="V11" s="273"/>
      <c r="W11" s="273"/>
      <c r="X11" s="273"/>
      <c r="Y11" s="273"/>
    </row>
    <row r="12" spans="2:126">
      <c r="B12" s="259" t="s">
        <v>22</v>
      </c>
      <c r="C12" s="274">
        <v>0.03</v>
      </c>
      <c r="D12" s="275"/>
      <c r="F12" s="262"/>
      <c r="G12" s="263"/>
      <c r="H12" s="258"/>
      <c r="J12" s="269" t="s">
        <v>23</v>
      </c>
      <c r="K12" s="276">
        <f xml:space="preserve"> O11*EXP(-DividendYield * TimeToMaturity)</f>
        <v>0.7993152007481511</v>
      </c>
      <c r="L12" s="276">
        <f>(O11 - 1) * EXP(-DividendYield * TimeToMaturity)</f>
        <v>-0.2006847992518489</v>
      </c>
      <c r="M12" s="276"/>
      <c r="N12" s="276"/>
      <c r="O12" s="276"/>
      <c r="P12" s="276"/>
      <c r="Q12" s="277"/>
      <c r="T12" s="278"/>
      <c r="U12" s="273"/>
      <c r="V12" s="273"/>
      <c r="W12" s="273"/>
      <c r="X12" s="273"/>
      <c r="Y12" s="273"/>
    </row>
    <row r="13" spans="2:126">
      <c r="B13" s="259" t="s">
        <v>24</v>
      </c>
      <c r="C13" s="279">
        <v>0.5</v>
      </c>
      <c r="D13" s="256"/>
      <c r="F13" s="280"/>
      <c r="G13" s="281"/>
      <c r="H13" s="258"/>
      <c r="J13" s="269" t="s">
        <v>25</v>
      </c>
      <c r="K13" s="276">
        <f xml:space="preserve"> (Q11 * EXP(-DividendYield * TimeToMaturity)) / (SpotPrice * sigma * (TimeToMaturity ^ (1 / 2)))</f>
        <v>4.4356861603517765E-6</v>
      </c>
      <c r="L13" s="276">
        <f>K13</f>
        <v>4.4356861603517765E-6</v>
      </c>
      <c r="M13" s="276"/>
      <c r="N13" s="276"/>
      <c r="O13" s="276"/>
      <c r="P13" s="276"/>
      <c r="Q13" s="277"/>
      <c r="T13" s="278"/>
      <c r="U13" s="273"/>
      <c r="V13" s="273"/>
      <c r="W13" s="273"/>
      <c r="X13" s="273"/>
      <c r="Y13" s="273"/>
      <c r="DV13" s="282"/>
    </row>
    <row r="14" spans="2:126">
      <c r="B14" s="259" t="s">
        <v>26</v>
      </c>
      <c r="C14" s="283">
        <v>10</v>
      </c>
      <c r="D14" s="256"/>
      <c r="F14" s="284"/>
      <c r="G14" s="284"/>
      <c r="H14" s="284"/>
      <c r="J14" s="269" t="s">
        <v>27</v>
      </c>
      <c r="K14" s="276">
        <f xml:space="preserve"> SpotPrice * (TimeToMaturity ^ (1 / 2)) * Q11 * EXP(-DividendYield * TimeToMaturity)</f>
        <v>35485.489282814218</v>
      </c>
      <c r="L14" s="276">
        <f>K14</f>
        <v>35485.489282814218</v>
      </c>
      <c r="M14" s="276"/>
      <c r="N14" s="276"/>
      <c r="O14" s="276"/>
      <c r="P14" s="276"/>
      <c r="Q14" s="277"/>
      <c r="T14" s="278"/>
      <c r="U14" s="273"/>
      <c r="V14" s="273"/>
      <c r="W14" s="273"/>
      <c r="X14" s="273"/>
      <c r="Y14" s="273"/>
    </row>
    <row r="15" spans="2:126" ht="15" thickBot="1">
      <c r="B15" s="259" t="s">
        <v>28</v>
      </c>
      <c r="C15" s="285">
        <v>10</v>
      </c>
      <c r="D15" s="256"/>
      <c r="F15" s="286"/>
      <c r="G15" s="286"/>
      <c r="H15" s="287"/>
      <c r="I15" s="288"/>
      <c r="J15" s="289" t="s">
        <v>29</v>
      </c>
      <c r="K15" s="290">
        <f>-(SpotPrice * Q11 * sigma * EXP(-DividendYield * TimeToMaturity)) / (2 * (TimeToMaturity ^ (1 / 2))) + (DividendYield * SpotPrice * O11 * EXP(-DividendYield * TimeToMaturity)) - (RiskFreeRate * StrikePrice * EXP(-RiskFreeRate * TimeToMaturity) * P11)</f>
        <v>-1141.6699012928182</v>
      </c>
      <c r="L15" s="290">
        <f>-(SpotPrice * Q11 * sigma * EXP(-DividendYield * TimeToMaturity)) / (2 * (TimeToMaturity ^ (1 / 2))) - (DividendYield * SpotPrice * NORMSDIST(-M11) * EXP(-DividendYield * TimeToMaturity)) + (RiskFreeRate * StrikePrice * EXP(-RiskFreeRate * TimeToMaturity) * NORMSDIST(-N11))</f>
        <v>-30.442570270241276</v>
      </c>
      <c r="M15" s="290"/>
      <c r="N15" s="290"/>
      <c r="O15" s="290"/>
      <c r="P15" s="290"/>
      <c r="Q15" s="291"/>
      <c r="R15" s="292"/>
      <c r="S15" s="292"/>
      <c r="T15" s="293"/>
      <c r="U15" s="273"/>
      <c r="V15" s="273"/>
      <c r="W15" s="273"/>
      <c r="X15" s="273"/>
      <c r="Y15" s="273"/>
    </row>
    <row r="16" spans="2:126" ht="15" thickBot="1">
      <c r="B16" s="294" t="s">
        <v>30</v>
      </c>
      <c r="C16" s="295">
        <v>0</v>
      </c>
      <c r="D16" s="256"/>
      <c r="F16" s="258"/>
      <c r="G16" s="258"/>
      <c r="H16" s="258"/>
      <c r="I16" s="296" t="s">
        <v>31</v>
      </c>
      <c r="L16" s="288"/>
      <c r="P16" s="297"/>
      <c r="Q16" s="297"/>
      <c r="R16" s="297"/>
      <c r="S16" s="297"/>
      <c r="T16" s="297"/>
    </row>
    <row r="17" spans="2:420" ht="15" hidden="1" thickBot="1">
      <c r="I17" s="296"/>
      <c r="J17" s="298"/>
      <c r="L17" s="288"/>
    </row>
    <row r="18" spans="2:420" ht="15" thickBot="1">
      <c r="I18" s="296"/>
      <c r="J18" s="298"/>
      <c r="L18" s="288"/>
    </row>
    <row r="19" spans="2:420">
      <c r="B19" s="299" t="s">
        <v>32</v>
      </c>
      <c r="C19" s="300"/>
      <c r="D19" s="301"/>
      <c r="I19" s="296"/>
    </row>
    <row r="20" spans="2:420">
      <c r="B20" s="264" t="s">
        <v>33</v>
      </c>
      <c r="C20" s="276">
        <f>TimeToMaturity/nSteps</f>
        <v>1</v>
      </c>
      <c r="D20" s="277"/>
      <c r="I20" s="296"/>
    </row>
    <row r="21" spans="2:420">
      <c r="B21" s="264" t="s">
        <v>34</v>
      </c>
      <c r="C21" s="276">
        <f>EXP(C13*SQRT(C20))</f>
        <v>1.6487212707001282</v>
      </c>
      <c r="D21" s="272" t="s">
        <v>35</v>
      </c>
      <c r="I21" s="296"/>
    </row>
    <row r="22" spans="2:420" ht="15" thickBot="1">
      <c r="B22" s="302" t="s">
        <v>36</v>
      </c>
      <c r="C22" s="290">
        <f>1/C21</f>
        <v>0.60653065971263342</v>
      </c>
      <c r="D22" s="303" t="s">
        <v>37</v>
      </c>
      <c r="I22" s="296"/>
    </row>
    <row r="23" spans="2:420">
      <c r="B23" s="304"/>
    </row>
    <row r="24" spans="2:420">
      <c r="B24" s="276" t="s">
        <v>38</v>
      </c>
      <c r="C24" s="276">
        <v>0</v>
      </c>
      <c r="D24" s="276">
        <f>C24+1</f>
        <v>1</v>
      </c>
      <c r="E24" s="276">
        <f t="shared" ref="E24:M24" si="0">D24+1</f>
        <v>2</v>
      </c>
      <c r="F24" s="276">
        <f t="shared" si="0"/>
        <v>3</v>
      </c>
      <c r="G24" s="276">
        <f t="shared" si="0"/>
        <v>4</v>
      </c>
      <c r="H24" s="276">
        <f t="shared" si="0"/>
        <v>5</v>
      </c>
      <c r="I24" s="276">
        <f t="shared" si="0"/>
        <v>6</v>
      </c>
      <c r="J24" s="276">
        <f t="shared" si="0"/>
        <v>7</v>
      </c>
      <c r="K24" s="276">
        <f t="shared" si="0"/>
        <v>8</v>
      </c>
      <c r="L24" s="276">
        <f t="shared" si="0"/>
        <v>9</v>
      </c>
      <c r="M24" s="276">
        <f t="shared" si="0"/>
        <v>10</v>
      </c>
    </row>
    <row r="25" spans="2:420">
      <c r="C25" s="305">
        <f>D4</f>
        <v>44926</v>
      </c>
      <c r="D25" s="305">
        <f>EOMONTH(C25,12)</f>
        <v>45291</v>
      </c>
      <c r="E25" s="305">
        <f t="shared" ref="E25:M25" si="1">EOMONTH(D25,12)</f>
        <v>45657</v>
      </c>
      <c r="F25" s="305">
        <f t="shared" si="1"/>
        <v>46022</v>
      </c>
      <c r="G25" s="305">
        <f t="shared" si="1"/>
        <v>46387</v>
      </c>
      <c r="H25" s="305">
        <f t="shared" si="1"/>
        <v>46752</v>
      </c>
      <c r="I25" s="305">
        <f t="shared" si="1"/>
        <v>47118</v>
      </c>
      <c r="J25" s="305">
        <f t="shared" si="1"/>
        <v>47483</v>
      </c>
      <c r="K25" s="305">
        <f t="shared" si="1"/>
        <v>47848</v>
      </c>
      <c r="L25" s="305">
        <f t="shared" si="1"/>
        <v>48213</v>
      </c>
      <c r="M25" s="305">
        <f t="shared" si="1"/>
        <v>48579</v>
      </c>
      <c r="N25" s="305"/>
      <c r="O25" s="305"/>
      <c r="P25" s="305"/>
      <c r="Q25" s="305"/>
      <c r="R25" s="305"/>
      <c r="S25" s="305"/>
      <c r="T25" s="305"/>
      <c r="U25" s="305"/>
      <c r="V25" s="305"/>
      <c r="W25" s="305"/>
      <c r="X25" s="305"/>
      <c r="Y25" s="305"/>
      <c r="Z25" s="305"/>
      <c r="AA25" s="305"/>
      <c r="AB25" s="305"/>
      <c r="AC25" s="305"/>
      <c r="AD25" s="305"/>
      <c r="AE25" s="305"/>
      <c r="AF25" s="305"/>
      <c r="AG25" s="305"/>
      <c r="AH25" s="305"/>
      <c r="AI25" s="305"/>
      <c r="AJ25" s="305"/>
      <c r="AK25" s="305"/>
      <c r="AL25" s="305"/>
      <c r="AM25" s="305"/>
      <c r="AN25" s="305"/>
      <c r="AO25" s="305"/>
      <c r="AP25" s="305"/>
      <c r="AQ25" s="305"/>
      <c r="AR25" s="305"/>
      <c r="AS25" s="305"/>
      <c r="AT25" s="305"/>
      <c r="AU25" s="305"/>
      <c r="AV25" s="305"/>
      <c r="AW25" s="305"/>
      <c r="AX25" s="305"/>
      <c r="AY25" s="305"/>
      <c r="AZ25" s="305"/>
      <c r="BA25" s="305"/>
      <c r="BB25" s="305"/>
      <c r="BC25" s="305"/>
      <c r="BD25" s="305"/>
      <c r="BE25" s="305"/>
      <c r="BF25" s="305"/>
      <c r="BG25" s="305"/>
      <c r="BH25" s="305"/>
      <c r="BI25" s="305"/>
      <c r="BJ25" s="305"/>
      <c r="BK25" s="305"/>
      <c r="BL25" s="305"/>
      <c r="BM25" s="305"/>
      <c r="BN25" s="305"/>
      <c r="BO25" s="305"/>
      <c r="BP25" s="305"/>
      <c r="BQ25" s="305"/>
      <c r="BR25" s="305"/>
      <c r="BS25" s="305"/>
      <c r="BT25" s="305"/>
      <c r="BU25" s="305"/>
      <c r="BV25" s="305"/>
      <c r="BW25" s="305"/>
      <c r="BX25" s="305"/>
      <c r="BY25" s="305"/>
      <c r="BZ25" s="305"/>
      <c r="CA25" s="305"/>
      <c r="CB25" s="305"/>
      <c r="CC25" s="305"/>
      <c r="CD25" s="305"/>
      <c r="CE25" s="305"/>
      <c r="CF25" s="305"/>
      <c r="CG25" s="305"/>
      <c r="CH25" s="305"/>
      <c r="CI25" s="305"/>
      <c r="CJ25" s="305"/>
      <c r="CK25" s="305"/>
      <c r="CL25" s="305"/>
      <c r="CM25" s="305"/>
      <c r="CN25" s="305"/>
      <c r="CO25" s="305"/>
      <c r="CP25" s="305"/>
      <c r="CQ25" s="305"/>
      <c r="CR25" s="305"/>
      <c r="CS25" s="305"/>
      <c r="CT25" s="305"/>
      <c r="CU25" s="305"/>
      <c r="CV25" s="305"/>
      <c r="CW25" s="305"/>
      <c r="CX25" s="305"/>
      <c r="CY25" s="305"/>
      <c r="CZ25" s="305"/>
      <c r="DA25" s="305"/>
      <c r="DB25" s="305"/>
      <c r="DC25" s="305"/>
      <c r="DD25" s="305"/>
      <c r="DE25" s="305"/>
      <c r="DF25" s="305"/>
      <c r="DG25" s="305"/>
      <c r="DH25" s="305"/>
      <c r="DI25" s="305"/>
      <c r="DJ25" s="305"/>
      <c r="DK25" s="305"/>
      <c r="DL25" s="305"/>
      <c r="DM25" s="305"/>
      <c r="DN25" s="305"/>
      <c r="DO25" s="305"/>
      <c r="DP25" s="305"/>
      <c r="DQ25" s="305"/>
      <c r="DR25" s="305"/>
      <c r="DS25" s="305"/>
      <c r="DT25" s="305"/>
      <c r="DU25" s="305"/>
      <c r="DV25" s="305"/>
      <c r="DW25" s="305"/>
      <c r="DX25" s="305"/>
      <c r="DY25" s="305"/>
      <c r="DZ25" s="305"/>
      <c r="EA25" s="305"/>
      <c r="EB25" s="305"/>
      <c r="EC25" s="305"/>
      <c r="ED25" s="305"/>
      <c r="EE25" s="305"/>
      <c r="EF25" s="305"/>
      <c r="EG25" s="305"/>
      <c r="EH25" s="305"/>
      <c r="EI25" s="305"/>
      <c r="EJ25" s="305"/>
      <c r="EK25" s="305"/>
      <c r="EL25" s="305"/>
      <c r="EM25" s="305"/>
      <c r="EN25" s="305"/>
      <c r="EO25" s="305"/>
      <c r="EP25" s="305"/>
      <c r="EQ25" s="305"/>
      <c r="ER25" s="305"/>
      <c r="ES25" s="305"/>
      <c r="ET25" s="305"/>
      <c r="EU25" s="305"/>
      <c r="EV25" s="305"/>
      <c r="EW25" s="305"/>
      <c r="EX25" s="305"/>
      <c r="EY25" s="305"/>
      <c r="EZ25" s="305"/>
      <c r="FA25" s="305"/>
      <c r="FB25" s="305"/>
      <c r="FC25" s="305"/>
      <c r="FD25" s="305"/>
      <c r="FE25" s="305"/>
      <c r="FF25" s="305"/>
      <c r="FG25" s="305"/>
      <c r="FH25" s="305"/>
      <c r="FI25" s="305"/>
      <c r="FJ25" s="305"/>
      <c r="FK25" s="305"/>
      <c r="FL25" s="305"/>
      <c r="FM25" s="305"/>
      <c r="FN25" s="305"/>
      <c r="FO25" s="305"/>
      <c r="FP25" s="305"/>
      <c r="FQ25" s="305"/>
      <c r="FR25" s="305"/>
      <c r="FS25" s="305"/>
      <c r="FT25" s="305"/>
      <c r="FU25" s="305"/>
      <c r="FV25" s="305"/>
      <c r="FW25" s="305"/>
      <c r="FX25" s="305"/>
      <c r="FY25" s="305"/>
      <c r="FZ25" s="305"/>
      <c r="GA25" s="305"/>
      <c r="GB25" s="305"/>
      <c r="GC25" s="305"/>
      <c r="GD25" s="305"/>
      <c r="GE25" s="305"/>
      <c r="GF25" s="305"/>
      <c r="GG25" s="305"/>
      <c r="GH25" s="305"/>
      <c r="GI25" s="305"/>
      <c r="GJ25" s="305"/>
      <c r="GK25" s="305"/>
      <c r="GL25" s="305"/>
      <c r="GM25" s="305"/>
      <c r="GN25" s="305"/>
      <c r="GO25" s="305"/>
      <c r="GP25" s="305"/>
      <c r="GQ25" s="305"/>
      <c r="GR25" s="305"/>
      <c r="GS25" s="305"/>
      <c r="GT25" s="305"/>
      <c r="GU25" s="305"/>
      <c r="GV25" s="305"/>
      <c r="GW25" s="305"/>
      <c r="GX25" s="305"/>
      <c r="GY25" s="305"/>
      <c r="GZ25" s="305"/>
      <c r="HA25" s="305"/>
      <c r="HB25" s="305"/>
      <c r="HC25" s="305"/>
      <c r="HD25" s="305"/>
      <c r="HE25" s="305"/>
      <c r="HF25" s="305"/>
      <c r="HG25" s="305"/>
      <c r="HH25" s="305"/>
      <c r="HI25" s="305"/>
      <c r="HJ25" s="305"/>
      <c r="HK25" s="305"/>
      <c r="HL25" s="305"/>
      <c r="HM25" s="305"/>
      <c r="HN25" s="305"/>
      <c r="HO25" s="305"/>
      <c r="HP25" s="305"/>
      <c r="HQ25" s="305"/>
      <c r="HR25" s="305"/>
      <c r="HS25" s="305"/>
      <c r="HT25" s="305"/>
      <c r="HU25" s="305"/>
      <c r="HV25" s="305"/>
      <c r="HW25" s="305"/>
      <c r="HX25" s="305"/>
      <c r="HY25" s="305"/>
      <c r="HZ25" s="305"/>
      <c r="IA25" s="305"/>
      <c r="IB25" s="305"/>
      <c r="IC25" s="305"/>
      <c r="ID25" s="305"/>
      <c r="IE25" s="305"/>
      <c r="IF25" s="305"/>
      <c r="IG25" s="305"/>
      <c r="IH25" s="305"/>
      <c r="II25" s="305"/>
      <c r="IJ25" s="306"/>
      <c r="IK25" s="306"/>
      <c r="IL25" s="306"/>
      <c r="IM25" s="306"/>
      <c r="IN25" s="306"/>
      <c r="IO25" s="306"/>
      <c r="IP25" s="306"/>
      <c r="IQ25" s="306"/>
      <c r="IR25" s="306"/>
      <c r="IS25" s="306"/>
      <c r="IT25" s="306"/>
      <c r="IU25" s="306"/>
      <c r="IV25" s="306"/>
      <c r="IW25" s="306"/>
      <c r="IX25" s="306"/>
      <c r="IY25" s="306"/>
      <c r="IZ25" s="306"/>
      <c r="JA25" s="306"/>
      <c r="JB25" s="306"/>
      <c r="JC25" s="306"/>
      <c r="JD25" s="306"/>
      <c r="JE25" s="306"/>
      <c r="JF25" s="306"/>
      <c r="JG25" s="306"/>
      <c r="JH25" s="306"/>
      <c r="JI25" s="306"/>
      <c r="JJ25" s="306"/>
      <c r="JK25" s="306"/>
      <c r="JL25" s="306"/>
      <c r="JM25" s="306"/>
      <c r="JN25" s="306"/>
      <c r="JO25" s="306"/>
      <c r="JP25" s="306"/>
      <c r="JQ25" s="306"/>
      <c r="JR25" s="306"/>
      <c r="JS25" s="306"/>
      <c r="JT25" s="306"/>
      <c r="JU25" s="306"/>
      <c r="JV25" s="306"/>
      <c r="JW25" s="306"/>
      <c r="JX25" s="306"/>
      <c r="JY25" s="306"/>
      <c r="JZ25" s="306"/>
      <c r="KA25" s="306"/>
      <c r="KB25" s="306"/>
      <c r="KC25" s="306"/>
      <c r="KD25" s="306"/>
      <c r="KE25" s="306"/>
      <c r="KF25" s="306"/>
      <c r="KG25" s="306"/>
      <c r="KH25" s="306"/>
      <c r="KI25" s="306"/>
      <c r="KJ25" s="306"/>
      <c r="KK25" s="306"/>
      <c r="KL25" s="306"/>
      <c r="KM25" s="306"/>
      <c r="KN25" s="306"/>
      <c r="KO25" s="306"/>
      <c r="KP25" s="306"/>
      <c r="KQ25" s="306"/>
      <c r="KR25" s="306"/>
      <c r="KS25" s="306"/>
      <c r="KT25" s="306"/>
      <c r="KU25" s="306"/>
      <c r="KV25" s="306"/>
      <c r="KW25" s="306"/>
      <c r="KX25" s="306"/>
      <c r="KY25" s="306"/>
      <c r="KZ25" s="306"/>
      <c r="LA25" s="306"/>
      <c r="LB25" s="306"/>
      <c r="LC25" s="306"/>
      <c r="LD25" s="306"/>
      <c r="LE25" s="306"/>
      <c r="LF25" s="306"/>
      <c r="LG25" s="306"/>
      <c r="LH25" s="306"/>
      <c r="LI25" s="306"/>
      <c r="LJ25" s="306"/>
      <c r="LK25" s="306"/>
      <c r="LL25" s="306"/>
      <c r="LM25" s="306"/>
      <c r="LN25" s="306"/>
      <c r="LO25" s="306"/>
      <c r="LP25" s="306"/>
      <c r="LQ25" s="306"/>
      <c r="LR25" s="306"/>
      <c r="LS25" s="306"/>
      <c r="LT25" s="306"/>
      <c r="LU25" s="306"/>
      <c r="LV25" s="306"/>
      <c r="LW25" s="306"/>
      <c r="LX25" s="306"/>
      <c r="LY25" s="306"/>
      <c r="LZ25" s="306"/>
      <c r="MA25" s="306"/>
      <c r="MB25" s="306"/>
      <c r="MC25" s="306"/>
      <c r="MD25" s="306"/>
      <c r="ME25" s="306"/>
      <c r="MF25" s="306"/>
      <c r="MG25" s="306"/>
      <c r="MH25" s="306"/>
      <c r="MI25" s="306"/>
      <c r="MJ25" s="306"/>
      <c r="MK25" s="306"/>
      <c r="ML25" s="306"/>
      <c r="MM25" s="306"/>
      <c r="MN25" s="306"/>
      <c r="MO25" s="306"/>
      <c r="MP25" s="306"/>
      <c r="MQ25" s="306"/>
      <c r="MR25" s="306"/>
      <c r="MS25" s="306"/>
      <c r="MT25" s="306"/>
      <c r="MU25" s="306"/>
      <c r="MV25" s="306"/>
      <c r="MW25" s="306"/>
      <c r="MX25" s="306"/>
      <c r="MY25" s="306"/>
      <c r="MZ25" s="306"/>
      <c r="NA25" s="306"/>
      <c r="NB25" s="306"/>
      <c r="NC25" s="306"/>
      <c r="ND25" s="306"/>
      <c r="NE25" s="306"/>
      <c r="NF25" s="306"/>
      <c r="NG25" s="306"/>
      <c r="NH25" s="306"/>
      <c r="NI25" s="306"/>
      <c r="NJ25" s="306"/>
      <c r="NK25" s="306"/>
      <c r="NL25" s="306"/>
      <c r="NM25" s="306"/>
      <c r="NN25" s="306"/>
      <c r="NO25" s="306"/>
      <c r="NP25" s="306"/>
      <c r="NQ25" s="306"/>
      <c r="NR25" s="306"/>
      <c r="NS25" s="306"/>
      <c r="NT25" s="306"/>
      <c r="NU25" s="306"/>
      <c r="NV25" s="306"/>
      <c r="NW25" s="306"/>
      <c r="NX25" s="306"/>
      <c r="NY25" s="306"/>
      <c r="NZ25" s="306"/>
      <c r="OA25" s="306"/>
      <c r="OB25" s="306"/>
      <c r="OC25" s="306"/>
      <c r="OD25" s="306"/>
      <c r="OE25" s="306"/>
      <c r="OF25" s="306"/>
      <c r="OG25" s="306"/>
      <c r="OH25" s="306"/>
      <c r="OI25" s="306"/>
      <c r="OJ25" s="306"/>
      <c r="OK25" s="306"/>
      <c r="OL25" s="306"/>
      <c r="OM25" s="306"/>
      <c r="ON25" s="306"/>
      <c r="OO25" s="306"/>
      <c r="OP25" s="306"/>
      <c r="OQ25" s="306"/>
      <c r="OR25" s="306"/>
      <c r="OS25" s="306"/>
      <c r="OT25" s="306"/>
      <c r="OU25" s="306"/>
      <c r="OV25" s="306"/>
      <c r="OW25" s="306"/>
      <c r="OX25" s="306"/>
      <c r="OY25" s="306"/>
      <c r="OZ25" s="306"/>
      <c r="PA25" s="306"/>
      <c r="PB25" s="306"/>
      <c r="PC25" s="306"/>
      <c r="PD25" s="306"/>
    </row>
    <row r="26" spans="2:420">
      <c r="B26" s="208" t="s">
        <v>39</v>
      </c>
      <c r="C26" s="306"/>
      <c r="D26" s="307">
        <f t="shared" ref="D26:M26" si="2">YEARFRAC($C$25,D25)</f>
        <v>1</v>
      </c>
      <c r="E26" s="307">
        <f t="shared" si="2"/>
        <v>2</v>
      </c>
      <c r="F26" s="307">
        <f t="shared" si="2"/>
        <v>3</v>
      </c>
      <c r="G26" s="307">
        <f t="shared" si="2"/>
        <v>4</v>
      </c>
      <c r="H26" s="307">
        <f t="shared" si="2"/>
        <v>5</v>
      </c>
      <c r="I26" s="307">
        <f t="shared" si="2"/>
        <v>6</v>
      </c>
      <c r="J26" s="307">
        <f t="shared" si="2"/>
        <v>7</v>
      </c>
      <c r="K26" s="307">
        <f t="shared" si="2"/>
        <v>8</v>
      </c>
      <c r="L26" s="307">
        <f t="shared" si="2"/>
        <v>9</v>
      </c>
      <c r="M26" s="307">
        <f t="shared" si="2"/>
        <v>10</v>
      </c>
      <c r="N26" s="308"/>
      <c r="O26" s="308"/>
      <c r="P26" s="308"/>
      <c r="Q26" s="308"/>
      <c r="R26" s="308"/>
      <c r="S26" s="308"/>
      <c r="T26" s="308"/>
      <c r="U26" s="308"/>
      <c r="V26" s="308"/>
      <c r="W26" s="308"/>
      <c r="X26" s="309"/>
      <c r="Y26" s="309"/>
      <c r="Z26" s="309"/>
      <c r="AA26" s="309"/>
      <c r="AB26" s="309"/>
      <c r="AC26" s="309"/>
      <c r="AD26" s="309"/>
      <c r="AE26" s="309"/>
      <c r="AF26" s="309"/>
      <c r="AG26" s="309"/>
      <c r="AH26" s="309"/>
      <c r="AI26" s="309"/>
      <c r="AJ26" s="309"/>
      <c r="AK26" s="309"/>
      <c r="AL26" s="309"/>
      <c r="AM26" s="309"/>
      <c r="AN26" s="309"/>
      <c r="AO26" s="309"/>
      <c r="AP26" s="309"/>
      <c r="AQ26" s="309"/>
      <c r="AR26" s="309"/>
      <c r="AS26" s="309"/>
      <c r="AT26" s="309"/>
      <c r="AU26" s="309"/>
      <c r="AV26" s="309"/>
      <c r="AW26" s="309"/>
      <c r="AX26" s="309"/>
      <c r="AY26" s="309"/>
      <c r="AZ26" s="309"/>
      <c r="BA26" s="309"/>
      <c r="BB26" s="309"/>
      <c r="BC26" s="309"/>
      <c r="BD26" s="309"/>
      <c r="BE26" s="309"/>
      <c r="BF26" s="309"/>
      <c r="BG26" s="309"/>
      <c r="BH26" s="309"/>
      <c r="BI26" s="309"/>
      <c r="BJ26" s="309"/>
      <c r="BK26" s="309"/>
      <c r="BL26" s="309"/>
      <c r="BM26" s="309"/>
      <c r="BN26" s="309"/>
      <c r="BO26" s="309"/>
      <c r="BP26" s="309"/>
      <c r="BQ26" s="309"/>
      <c r="BR26" s="309"/>
      <c r="BS26" s="309"/>
      <c r="BT26" s="309"/>
      <c r="BU26" s="309"/>
      <c r="BV26" s="309"/>
      <c r="BW26" s="309"/>
      <c r="BX26" s="309"/>
      <c r="BY26" s="309"/>
      <c r="BZ26" s="309"/>
      <c r="CA26" s="309"/>
      <c r="CB26" s="309"/>
      <c r="CC26" s="309"/>
      <c r="CD26" s="309"/>
      <c r="CE26" s="309"/>
      <c r="CF26" s="309"/>
      <c r="CG26" s="309"/>
      <c r="CH26" s="309"/>
      <c r="CI26" s="309"/>
      <c r="CJ26" s="309"/>
      <c r="CK26" s="309"/>
      <c r="CL26" s="309"/>
      <c r="CM26" s="309"/>
      <c r="CN26" s="309"/>
      <c r="CO26" s="309"/>
      <c r="CP26" s="309"/>
      <c r="CQ26" s="309"/>
      <c r="CR26" s="309"/>
      <c r="CS26" s="309"/>
      <c r="CT26" s="309"/>
      <c r="CU26" s="309"/>
      <c r="CV26" s="309"/>
      <c r="CW26" s="309"/>
      <c r="CX26" s="309"/>
      <c r="CY26" s="309"/>
      <c r="CZ26" s="309"/>
      <c r="DA26" s="309"/>
      <c r="DB26" s="309"/>
      <c r="DC26" s="309"/>
      <c r="DD26" s="309"/>
      <c r="DE26" s="309"/>
      <c r="DF26" s="309"/>
      <c r="DG26" s="309"/>
      <c r="DH26" s="309"/>
      <c r="DI26" s="309"/>
      <c r="DJ26" s="309"/>
      <c r="DK26" s="309"/>
      <c r="DL26" s="309"/>
      <c r="DM26" s="309"/>
      <c r="DN26" s="309"/>
      <c r="DO26" s="309"/>
      <c r="DP26" s="309"/>
      <c r="DQ26" s="309"/>
      <c r="DR26" s="309"/>
      <c r="DS26" s="309"/>
      <c r="DT26" s="309"/>
      <c r="DU26" s="309"/>
      <c r="DV26" s="309"/>
      <c r="DW26" s="309"/>
      <c r="DX26" s="309"/>
      <c r="DY26" s="309"/>
      <c r="DZ26" s="309"/>
      <c r="EA26" s="309"/>
      <c r="EB26" s="309"/>
      <c r="EC26" s="309"/>
      <c r="ED26" s="309"/>
      <c r="EE26" s="309"/>
      <c r="EF26" s="309"/>
      <c r="EG26" s="309"/>
      <c r="EH26" s="309"/>
      <c r="EI26" s="309"/>
      <c r="EJ26" s="309"/>
      <c r="EK26" s="309"/>
      <c r="EL26" s="309"/>
      <c r="EM26" s="309"/>
      <c r="EN26" s="309"/>
      <c r="EO26" s="309"/>
      <c r="EP26" s="309"/>
      <c r="EQ26" s="309"/>
      <c r="ER26" s="309"/>
      <c r="ES26" s="309"/>
      <c r="ET26" s="309"/>
      <c r="EU26" s="309"/>
      <c r="EV26" s="309"/>
      <c r="EW26" s="309"/>
      <c r="EX26" s="309"/>
      <c r="EY26" s="309"/>
      <c r="EZ26" s="309"/>
      <c r="FA26" s="309"/>
      <c r="FB26" s="309"/>
      <c r="FC26" s="309"/>
      <c r="FD26" s="309"/>
      <c r="FE26" s="309"/>
      <c r="FF26" s="309"/>
      <c r="FG26" s="309"/>
      <c r="FH26" s="309"/>
      <c r="FI26" s="309"/>
      <c r="FJ26" s="309"/>
      <c r="FK26" s="309"/>
      <c r="FL26" s="309"/>
      <c r="FM26" s="309"/>
      <c r="FN26" s="309"/>
      <c r="FO26" s="309"/>
      <c r="FP26" s="309"/>
      <c r="FQ26" s="309"/>
      <c r="FR26" s="309"/>
      <c r="FS26" s="309"/>
      <c r="FT26" s="309"/>
      <c r="FU26" s="309"/>
      <c r="FV26" s="309"/>
      <c r="FW26" s="309"/>
      <c r="FX26" s="309"/>
      <c r="FY26" s="309"/>
      <c r="FZ26" s="309"/>
      <c r="GA26" s="309"/>
      <c r="GB26" s="309"/>
      <c r="GC26" s="309"/>
      <c r="GD26" s="309"/>
      <c r="GE26" s="309"/>
      <c r="GF26" s="309"/>
      <c r="GG26" s="309"/>
      <c r="GH26" s="309"/>
      <c r="GI26" s="309"/>
      <c r="GJ26" s="309"/>
      <c r="GK26" s="309"/>
      <c r="GL26" s="309"/>
      <c r="GM26" s="309"/>
      <c r="GN26" s="309"/>
      <c r="GO26" s="309"/>
      <c r="GP26" s="309"/>
      <c r="GQ26" s="309"/>
      <c r="GR26" s="309"/>
      <c r="GS26" s="309"/>
      <c r="GT26" s="309"/>
      <c r="GU26" s="309"/>
      <c r="GV26" s="309"/>
      <c r="GW26" s="309"/>
      <c r="GX26" s="309"/>
      <c r="GY26" s="309"/>
      <c r="GZ26" s="309"/>
      <c r="HA26" s="309"/>
      <c r="HB26" s="309"/>
      <c r="HC26" s="309"/>
      <c r="HD26" s="309"/>
      <c r="HE26" s="309"/>
      <c r="HF26" s="309"/>
      <c r="HG26" s="309"/>
      <c r="HH26" s="309"/>
      <c r="HI26" s="309"/>
      <c r="HJ26" s="309"/>
      <c r="HK26" s="309"/>
      <c r="HL26" s="305"/>
      <c r="HM26" s="305"/>
      <c r="HN26" s="305"/>
      <c r="HO26" s="305"/>
      <c r="HP26" s="305"/>
      <c r="HQ26" s="305"/>
      <c r="HR26" s="305"/>
      <c r="HS26" s="305"/>
      <c r="HT26" s="305"/>
      <c r="HU26" s="305"/>
      <c r="HV26" s="305"/>
      <c r="HW26" s="305"/>
      <c r="HX26" s="305"/>
      <c r="HY26" s="305"/>
      <c r="HZ26" s="305"/>
      <c r="IA26" s="305"/>
      <c r="IB26" s="305"/>
      <c r="IC26" s="305"/>
      <c r="ID26" s="305"/>
      <c r="IE26" s="305"/>
      <c r="IF26" s="305"/>
      <c r="IG26" s="305"/>
      <c r="IH26" s="305"/>
      <c r="II26" s="305"/>
      <c r="IJ26" s="306"/>
      <c r="IK26" s="306"/>
      <c r="IL26" s="306"/>
      <c r="IM26" s="306"/>
      <c r="IN26" s="306"/>
      <c r="IO26" s="306"/>
      <c r="IP26" s="306"/>
      <c r="IQ26" s="306"/>
      <c r="IR26" s="306"/>
      <c r="IS26" s="306"/>
      <c r="IT26" s="306"/>
      <c r="IU26" s="306"/>
      <c r="IV26" s="306"/>
      <c r="IW26" s="306"/>
      <c r="IX26" s="306"/>
      <c r="IY26" s="306"/>
      <c r="IZ26" s="306"/>
      <c r="JA26" s="306"/>
      <c r="JB26" s="306"/>
      <c r="JC26" s="306"/>
      <c r="JD26" s="306"/>
      <c r="JE26" s="306"/>
      <c r="JF26" s="306"/>
      <c r="JG26" s="306"/>
      <c r="JH26" s="306"/>
      <c r="JI26" s="306"/>
      <c r="JJ26" s="306"/>
      <c r="JK26" s="306"/>
      <c r="JL26" s="306"/>
      <c r="JM26" s="306"/>
      <c r="JN26" s="306"/>
      <c r="JO26" s="306"/>
      <c r="JP26" s="306"/>
      <c r="JQ26" s="306"/>
      <c r="JR26" s="306"/>
      <c r="JS26" s="306"/>
      <c r="JT26" s="306"/>
      <c r="JU26" s="306"/>
      <c r="JV26" s="306"/>
      <c r="JW26" s="306"/>
      <c r="JX26" s="306"/>
      <c r="JY26" s="306"/>
      <c r="JZ26" s="306"/>
      <c r="KA26" s="306"/>
      <c r="KB26" s="306"/>
      <c r="KC26" s="306"/>
      <c r="KD26" s="306"/>
      <c r="KE26" s="306"/>
      <c r="KF26" s="306"/>
      <c r="KG26" s="306"/>
      <c r="KH26" s="306"/>
      <c r="KI26" s="306"/>
      <c r="KJ26" s="306"/>
      <c r="KK26" s="306"/>
      <c r="KL26" s="306"/>
      <c r="KM26" s="306"/>
      <c r="KN26" s="306"/>
      <c r="KO26" s="306"/>
      <c r="KP26" s="306"/>
      <c r="KQ26" s="306"/>
      <c r="KR26" s="306"/>
      <c r="KS26" s="306"/>
      <c r="KT26" s="306"/>
      <c r="KU26" s="306"/>
      <c r="KV26" s="306"/>
      <c r="KW26" s="306"/>
      <c r="KX26" s="306"/>
      <c r="KY26" s="306"/>
      <c r="KZ26" s="306"/>
      <c r="LA26" s="306"/>
      <c r="LB26" s="306"/>
      <c r="LC26" s="306"/>
      <c r="LD26" s="306"/>
      <c r="LE26" s="306"/>
      <c r="LF26" s="306"/>
      <c r="LG26" s="306"/>
      <c r="LH26" s="306"/>
      <c r="LI26" s="306"/>
      <c r="LJ26" s="306"/>
      <c r="LK26" s="306"/>
      <c r="LL26" s="306"/>
      <c r="LM26" s="306"/>
      <c r="LN26" s="306"/>
      <c r="LO26" s="306"/>
      <c r="LP26" s="306"/>
      <c r="LQ26" s="306"/>
      <c r="LR26" s="306"/>
      <c r="LS26" s="306"/>
      <c r="LT26" s="306"/>
      <c r="LU26" s="306"/>
      <c r="LV26" s="306"/>
      <c r="LW26" s="306"/>
      <c r="LX26" s="306"/>
      <c r="LY26" s="306"/>
      <c r="LZ26" s="306"/>
      <c r="MA26" s="306"/>
      <c r="MB26" s="306"/>
      <c r="MC26" s="306"/>
      <c r="MD26" s="306"/>
      <c r="ME26" s="306"/>
      <c r="MF26" s="306"/>
      <c r="MG26" s="306"/>
      <c r="MH26" s="306"/>
      <c r="MI26" s="306"/>
      <c r="MJ26" s="306"/>
      <c r="MK26" s="306"/>
      <c r="ML26" s="306"/>
      <c r="MM26" s="306"/>
      <c r="MN26" s="306"/>
      <c r="MO26" s="306"/>
      <c r="MP26" s="306"/>
      <c r="MQ26" s="306"/>
      <c r="MR26" s="306"/>
      <c r="MS26" s="306"/>
      <c r="MT26" s="306"/>
      <c r="MU26" s="306"/>
      <c r="MV26" s="306"/>
      <c r="MW26" s="306"/>
      <c r="MX26" s="306"/>
      <c r="MY26" s="306"/>
      <c r="MZ26" s="306"/>
      <c r="NA26" s="306"/>
      <c r="NB26" s="306"/>
      <c r="NC26" s="306"/>
      <c r="ND26" s="306"/>
      <c r="NE26" s="306"/>
      <c r="NF26" s="306"/>
      <c r="NG26" s="306"/>
      <c r="NH26" s="306"/>
      <c r="NI26" s="306"/>
      <c r="NJ26" s="306"/>
      <c r="NK26" s="306"/>
      <c r="NL26" s="306"/>
      <c r="NM26" s="306"/>
      <c r="NN26" s="306"/>
      <c r="NO26" s="306"/>
      <c r="NP26" s="306"/>
      <c r="NQ26" s="306"/>
      <c r="NR26" s="306"/>
      <c r="NS26" s="306"/>
      <c r="NT26" s="306"/>
      <c r="NU26" s="306"/>
      <c r="NV26" s="306"/>
      <c r="NW26" s="306"/>
      <c r="NX26" s="306"/>
      <c r="NY26" s="306"/>
      <c r="NZ26" s="306"/>
      <c r="OA26" s="306"/>
      <c r="OB26" s="306"/>
      <c r="OC26" s="306"/>
      <c r="OD26" s="306"/>
      <c r="OE26" s="306"/>
      <c r="OF26" s="306"/>
      <c r="OG26" s="306"/>
      <c r="OH26" s="306"/>
      <c r="OI26" s="306"/>
      <c r="OJ26" s="306"/>
      <c r="OK26" s="306"/>
      <c r="OL26" s="306"/>
      <c r="OM26" s="306"/>
      <c r="ON26" s="306"/>
      <c r="OO26" s="306"/>
      <c r="OP26" s="306"/>
      <c r="OQ26" s="306"/>
      <c r="OR26" s="306"/>
      <c r="OS26" s="306"/>
      <c r="OT26" s="306"/>
      <c r="OU26" s="306"/>
      <c r="OV26" s="306"/>
      <c r="OW26" s="306"/>
      <c r="OX26" s="306"/>
      <c r="OY26" s="306"/>
      <c r="OZ26" s="306"/>
      <c r="PA26" s="306"/>
      <c r="PB26" s="306"/>
      <c r="PC26" s="306"/>
      <c r="PD26" s="306"/>
    </row>
    <row r="27" spans="2:420">
      <c r="B27" s="208" t="s">
        <v>40</v>
      </c>
      <c r="C27" s="306"/>
      <c r="D27" s="310"/>
      <c r="E27" s="310"/>
      <c r="F27" s="310"/>
      <c r="G27" s="310"/>
      <c r="H27" s="310"/>
      <c r="I27" s="310"/>
      <c r="J27" s="310"/>
      <c r="K27" s="310"/>
      <c r="L27" s="310"/>
      <c r="M27" s="310">
        <v>1</v>
      </c>
      <c r="N27" s="311"/>
      <c r="O27" s="311"/>
      <c r="P27" s="311"/>
      <c r="Q27" s="311"/>
      <c r="R27" s="311"/>
      <c r="S27" s="311"/>
      <c r="T27" s="311"/>
      <c r="U27" s="311"/>
      <c r="V27" s="311"/>
      <c r="W27" s="311"/>
      <c r="X27" s="312"/>
      <c r="Y27" s="312"/>
      <c r="Z27" s="312"/>
      <c r="AA27" s="312"/>
      <c r="AB27" s="312"/>
      <c r="AC27" s="312"/>
      <c r="AD27" s="312"/>
      <c r="AE27" s="312"/>
      <c r="AF27" s="312"/>
      <c r="AG27" s="312"/>
      <c r="AH27" s="312"/>
      <c r="AI27" s="312"/>
      <c r="AJ27" s="312"/>
      <c r="AK27" s="312"/>
      <c r="AL27" s="312"/>
      <c r="AM27" s="312"/>
      <c r="AN27" s="312"/>
      <c r="AO27" s="312"/>
      <c r="AP27" s="312"/>
      <c r="AQ27" s="312"/>
      <c r="AR27" s="312"/>
      <c r="AS27" s="312"/>
      <c r="AT27" s="312"/>
      <c r="AU27" s="312"/>
      <c r="AV27" s="312"/>
      <c r="AW27" s="312"/>
      <c r="AX27" s="312"/>
      <c r="AY27" s="312"/>
      <c r="AZ27" s="312"/>
      <c r="BA27" s="312"/>
      <c r="BB27" s="312"/>
      <c r="BC27" s="312"/>
      <c r="BD27" s="312"/>
      <c r="BE27" s="312"/>
      <c r="BF27" s="312"/>
      <c r="BG27" s="312"/>
      <c r="BH27" s="312"/>
      <c r="BI27" s="312"/>
      <c r="BJ27" s="312"/>
      <c r="BK27" s="312"/>
      <c r="BL27" s="312"/>
      <c r="BM27" s="312"/>
      <c r="BN27" s="312"/>
      <c r="BO27" s="312"/>
      <c r="BP27" s="312"/>
      <c r="BQ27" s="312"/>
      <c r="BR27" s="312"/>
      <c r="BS27" s="312"/>
      <c r="BT27" s="312"/>
      <c r="BU27" s="312"/>
      <c r="BV27" s="312"/>
      <c r="BW27" s="312"/>
      <c r="BX27" s="312"/>
      <c r="BY27" s="312"/>
      <c r="BZ27" s="312"/>
      <c r="CA27" s="312"/>
      <c r="CB27" s="312"/>
      <c r="CC27" s="312"/>
      <c r="CD27" s="312"/>
      <c r="CE27" s="312"/>
      <c r="CF27" s="312"/>
      <c r="CG27" s="312"/>
      <c r="CH27" s="312"/>
      <c r="CI27" s="312"/>
      <c r="CJ27" s="312"/>
      <c r="CK27" s="312"/>
      <c r="CL27" s="312"/>
      <c r="CM27" s="312"/>
      <c r="CN27" s="312"/>
      <c r="CO27" s="312"/>
      <c r="CP27" s="312"/>
      <c r="CQ27" s="312"/>
      <c r="CR27" s="312"/>
      <c r="CS27" s="312"/>
      <c r="CT27" s="312"/>
      <c r="CU27" s="312"/>
      <c r="CV27" s="312"/>
      <c r="CW27" s="312"/>
      <c r="CX27" s="312"/>
      <c r="CY27" s="312"/>
      <c r="CZ27" s="312"/>
      <c r="DA27" s="312"/>
      <c r="DB27" s="312"/>
      <c r="DC27" s="312"/>
      <c r="DD27" s="312"/>
      <c r="DE27" s="312"/>
      <c r="DF27" s="312"/>
      <c r="DG27" s="312"/>
      <c r="DH27" s="312"/>
      <c r="DI27" s="312"/>
      <c r="DJ27" s="312"/>
      <c r="DK27" s="312"/>
      <c r="DL27" s="312"/>
      <c r="DM27" s="312"/>
      <c r="DN27" s="312"/>
      <c r="DO27" s="312"/>
      <c r="DP27" s="312"/>
      <c r="DQ27" s="312"/>
      <c r="DR27" s="312"/>
      <c r="DS27" s="312"/>
      <c r="DT27" s="312"/>
      <c r="DU27" s="312"/>
      <c r="DV27" s="312"/>
      <c r="DW27" s="312"/>
      <c r="DX27" s="312"/>
      <c r="DY27" s="312"/>
      <c r="DZ27" s="312"/>
      <c r="EA27" s="312"/>
      <c r="EB27" s="312"/>
      <c r="EC27" s="312"/>
      <c r="ED27" s="312"/>
      <c r="EE27" s="312"/>
      <c r="EF27" s="312"/>
      <c r="EG27" s="312"/>
      <c r="EH27" s="312"/>
      <c r="EI27" s="312"/>
      <c r="EJ27" s="312"/>
      <c r="EK27" s="312"/>
      <c r="EL27" s="312"/>
      <c r="EM27" s="312"/>
      <c r="EN27" s="312"/>
      <c r="EO27" s="312"/>
      <c r="EP27" s="312"/>
      <c r="EQ27" s="312"/>
      <c r="ER27" s="312"/>
      <c r="ES27" s="312"/>
      <c r="ET27" s="312"/>
      <c r="EU27" s="312"/>
      <c r="EV27" s="312"/>
      <c r="EW27" s="312"/>
      <c r="EX27" s="312"/>
      <c r="EY27" s="312"/>
      <c r="EZ27" s="312"/>
      <c r="FA27" s="312"/>
      <c r="FB27" s="312"/>
      <c r="FC27" s="312"/>
      <c r="FD27" s="312"/>
      <c r="FE27" s="312"/>
      <c r="FF27" s="312"/>
      <c r="FG27" s="312"/>
      <c r="FH27" s="312"/>
      <c r="FI27" s="312"/>
      <c r="FJ27" s="312"/>
      <c r="FK27" s="312"/>
      <c r="FL27" s="312"/>
      <c r="FM27" s="312"/>
      <c r="FN27" s="312"/>
      <c r="FO27" s="312"/>
      <c r="FP27" s="312"/>
      <c r="FQ27" s="312"/>
      <c r="FR27" s="312"/>
      <c r="FS27" s="312"/>
      <c r="FT27" s="312"/>
      <c r="FU27" s="312"/>
      <c r="FV27" s="312"/>
      <c r="FW27" s="312"/>
      <c r="FX27" s="312"/>
      <c r="FY27" s="312"/>
      <c r="FZ27" s="312"/>
      <c r="GA27" s="312"/>
      <c r="GB27" s="312"/>
      <c r="GC27" s="312"/>
      <c r="GD27" s="312"/>
      <c r="GE27" s="312"/>
      <c r="GF27" s="312"/>
      <c r="GG27" s="312"/>
      <c r="GH27" s="312"/>
      <c r="GI27" s="312"/>
      <c r="GJ27" s="312"/>
      <c r="GK27" s="312"/>
      <c r="GL27" s="312"/>
      <c r="GM27" s="312"/>
      <c r="GN27" s="312"/>
      <c r="GO27" s="312"/>
      <c r="GP27" s="312"/>
      <c r="GQ27" s="312"/>
      <c r="GR27" s="312"/>
      <c r="GS27" s="312"/>
      <c r="GT27" s="312"/>
      <c r="GU27" s="312"/>
      <c r="GV27" s="312"/>
      <c r="GW27" s="312"/>
      <c r="GX27" s="312"/>
      <c r="GY27" s="312"/>
      <c r="GZ27" s="312"/>
      <c r="HA27" s="312"/>
      <c r="HB27" s="312"/>
      <c r="HC27" s="312"/>
      <c r="HD27" s="312"/>
      <c r="HE27" s="312"/>
      <c r="HF27" s="312"/>
      <c r="HG27" s="312"/>
      <c r="HH27" s="312"/>
      <c r="HI27" s="312"/>
      <c r="HJ27" s="312"/>
      <c r="HK27" s="312"/>
      <c r="HL27" s="305"/>
      <c r="HM27" s="305"/>
      <c r="HN27" s="305"/>
      <c r="HO27" s="305"/>
      <c r="HP27" s="305"/>
      <c r="HQ27" s="305"/>
      <c r="HR27" s="305"/>
      <c r="HS27" s="305"/>
      <c r="HT27" s="305"/>
      <c r="HU27" s="305"/>
      <c r="HV27" s="305"/>
      <c r="HW27" s="305"/>
      <c r="HX27" s="305"/>
      <c r="HY27" s="305"/>
      <c r="HZ27" s="305"/>
      <c r="IA27" s="305"/>
      <c r="IB27" s="305"/>
      <c r="IC27" s="305"/>
      <c r="ID27" s="305"/>
      <c r="IE27" s="305"/>
      <c r="IF27" s="305"/>
      <c r="IG27" s="305"/>
      <c r="IH27" s="305"/>
      <c r="II27" s="305"/>
      <c r="IJ27" s="306"/>
      <c r="IK27" s="306"/>
      <c r="IL27" s="306"/>
      <c r="IM27" s="306"/>
      <c r="IN27" s="306"/>
      <c r="IO27" s="306"/>
      <c r="IP27" s="306"/>
      <c r="IQ27" s="306"/>
      <c r="IR27" s="306"/>
      <c r="IS27" s="306"/>
      <c r="IT27" s="306"/>
      <c r="IU27" s="306"/>
      <c r="IV27" s="306"/>
      <c r="IW27" s="306"/>
      <c r="IX27" s="306"/>
      <c r="IY27" s="306"/>
      <c r="IZ27" s="306"/>
      <c r="JA27" s="306"/>
      <c r="JB27" s="306"/>
      <c r="JC27" s="306"/>
      <c r="JD27" s="306"/>
      <c r="JE27" s="306"/>
      <c r="JF27" s="306"/>
      <c r="JG27" s="306"/>
      <c r="JH27" s="306"/>
      <c r="JI27" s="306"/>
      <c r="JJ27" s="306"/>
      <c r="JK27" s="306"/>
      <c r="JL27" s="306"/>
      <c r="JM27" s="306"/>
      <c r="JN27" s="306"/>
      <c r="JO27" s="306"/>
      <c r="JP27" s="306"/>
      <c r="JQ27" s="306"/>
      <c r="JR27" s="306"/>
      <c r="JS27" s="306"/>
      <c r="JT27" s="306"/>
      <c r="JU27" s="306"/>
      <c r="JV27" s="306"/>
      <c r="JW27" s="306"/>
      <c r="JX27" s="306"/>
      <c r="JY27" s="306"/>
      <c r="JZ27" s="306"/>
      <c r="KA27" s="306"/>
      <c r="KB27" s="306"/>
      <c r="KC27" s="306"/>
      <c r="KD27" s="306"/>
      <c r="KE27" s="306"/>
      <c r="KF27" s="306"/>
      <c r="KG27" s="306"/>
      <c r="KH27" s="306"/>
      <c r="KI27" s="306"/>
      <c r="KJ27" s="306"/>
      <c r="KK27" s="306"/>
      <c r="KL27" s="306"/>
      <c r="KM27" s="306"/>
      <c r="KN27" s="306"/>
      <c r="KO27" s="306"/>
      <c r="KP27" s="306"/>
      <c r="KQ27" s="306"/>
      <c r="KR27" s="306"/>
      <c r="KS27" s="306"/>
      <c r="KT27" s="306"/>
      <c r="KU27" s="306"/>
      <c r="KV27" s="306"/>
      <c r="KW27" s="306"/>
      <c r="KX27" s="306"/>
      <c r="KY27" s="306"/>
      <c r="KZ27" s="306"/>
      <c r="LA27" s="306"/>
      <c r="LB27" s="306"/>
      <c r="LC27" s="306"/>
      <c r="LD27" s="306"/>
      <c r="LE27" s="306"/>
      <c r="LF27" s="306"/>
      <c r="LG27" s="306"/>
      <c r="LH27" s="306"/>
      <c r="LI27" s="306"/>
      <c r="LJ27" s="306"/>
      <c r="LK27" s="306"/>
      <c r="LL27" s="306"/>
      <c r="LM27" s="306"/>
      <c r="LN27" s="306"/>
      <c r="LO27" s="306"/>
      <c r="LP27" s="306"/>
      <c r="LQ27" s="306"/>
      <c r="LR27" s="306"/>
      <c r="LS27" s="306"/>
      <c r="LT27" s="306"/>
      <c r="LU27" s="306"/>
      <c r="LV27" s="306"/>
      <c r="LW27" s="306"/>
      <c r="LX27" s="306"/>
      <c r="LY27" s="306"/>
      <c r="LZ27" s="306"/>
      <c r="MA27" s="306"/>
      <c r="MB27" s="306"/>
      <c r="MC27" s="306"/>
      <c r="MD27" s="306"/>
      <c r="ME27" s="306"/>
      <c r="MF27" s="306"/>
      <c r="MG27" s="306"/>
      <c r="MH27" s="306"/>
      <c r="MI27" s="306"/>
      <c r="MJ27" s="306"/>
      <c r="MK27" s="306"/>
      <c r="ML27" s="306"/>
      <c r="MM27" s="306"/>
      <c r="MN27" s="306"/>
      <c r="MO27" s="306"/>
      <c r="MP27" s="306"/>
      <c r="MQ27" s="306"/>
      <c r="MR27" s="306"/>
      <c r="MS27" s="306"/>
      <c r="MT27" s="306"/>
      <c r="MU27" s="306"/>
      <c r="MV27" s="306"/>
      <c r="MW27" s="306"/>
      <c r="MX27" s="306"/>
      <c r="MY27" s="306"/>
      <c r="MZ27" s="306"/>
      <c r="NA27" s="306"/>
      <c r="NB27" s="306"/>
      <c r="NC27" s="306"/>
      <c r="ND27" s="306"/>
      <c r="NE27" s="306"/>
      <c r="NF27" s="306"/>
      <c r="NG27" s="306"/>
      <c r="NH27" s="306"/>
      <c r="NI27" s="306"/>
      <c r="NJ27" s="306"/>
      <c r="NK27" s="306"/>
      <c r="NL27" s="306"/>
      <c r="NM27" s="306"/>
      <c r="NN27" s="306"/>
      <c r="NO27" s="306"/>
      <c r="NP27" s="306"/>
      <c r="NQ27" s="306"/>
      <c r="NR27" s="306"/>
      <c r="NS27" s="306"/>
      <c r="NT27" s="306"/>
      <c r="NU27" s="306"/>
      <c r="NV27" s="306"/>
      <c r="NW27" s="306"/>
      <c r="NX27" s="306"/>
      <c r="NY27" s="306"/>
      <c r="NZ27" s="306"/>
      <c r="OA27" s="306"/>
      <c r="OB27" s="306"/>
      <c r="OC27" s="306"/>
      <c r="OD27" s="306"/>
      <c r="OE27" s="306"/>
      <c r="OF27" s="306"/>
      <c r="OG27" s="306"/>
      <c r="OH27" s="306"/>
      <c r="OI27" s="306"/>
      <c r="OJ27" s="306"/>
      <c r="OK27" s="306"/>
      <c r="OL27" s="306"/>
      <c r="OM27" s="306"/>
      <c r="ON27" s="306"/>
      <c r="OO27" s="306"/>
      <c r="OP27" s="306"/>
      <c r="OQ27" s="306"/>
      <c r="OR27" s="306"/>
      <c r="OS27" s="306"/>
      <c r="OT27" s="306"/>
      <c r="OU27" s="306"/>
      <c r="OV27" s="306"/>
      <c r="OW27" s="306"/>
      <c r="OX27" s="306"/>
      <c r="OY27" s="306"/>
      <c r="OZ27" s="306"/>
      <c r="PA27" s="306"/>
      <c r="PB27" s="306"/>
      <c r="PC27" s="306"/>
      <c r="PD27" s="306"/>
    </row>
    <row r="28" spans="2:420">
      <c r="B28" s="208" t="s">
        <v>39</v>
      </c>
      <c r="C28" s="307"/>
      <c r="D28" s="307">
        <f>YEARFRAC(C25,D25)</f>
        <v>1</v>
      </c>
      <c r="E28" s="307">
        <f t="shared" ref="E28:M28" si="3">YEARFRAC(D25,E25)</f>
        <v>1</v>
      </c>
      <c r="F28" s="307">
        <f t="shared" si="3"/>
        <v>1</v>
      </c>
      <c r="G28" s="307">
        <f t="shared" si="3"/>
        <v>1</v>
      </c>
      <c r="H28" s="307">
        <f t="shared" si="3"/>
        <v>1</v>
      </c>
      <c r="I28" s="307">
        <f t="shared" si="3"/>
        <v>1</v>
      </c>
      <c r="J28" s="307">
        <f t="shared" si="3"/>
        <v>1</v>
      </c>
      <c r="K28" s="307">
        <f t="shared" si="3"/>
        <v>1</v>
      </c>
      <c r="L28" s="307">
        <f t="shared" si="3"/>
        <v>1</v>
      </c>
      <c r="M28" s="307">
        <f t="shared" si="3"/>
        <v>1</v>
      </c>
      <c r="N28" s="309"/>
      <c r="O28" s="309"/>
      <c r="P28" s="309"/>
      <c r="Q28" s="309"/>
      <c r="R28" s="309"/>
      <c r="S28" s="309"/>
      <c r="T28" s="309"/>
      <c r="U28" s="309"/>
      <c r="V28" s="309"/>
      <c r="W28" s="309"/>
      <c r="X28" s="309"/>
      <c r="Y28" s="309"/>
      <c r="Z28" s="309"/>
      <c r="AA28" s="309"/>
      <c r="AB28" s="309"/>
      <c r="AC28" s="309"/>
      <c r="AD28" s="309"/>
      <c r="AE28" s="309"/>
      <c r="AF28" s="309"/>
      <c r="AG28" s="309"/>
      <c r="AH28" s="309"/>
      <c r="AI28" s="309"/>
      <c r="AJ28" s="309"/>
      <c r="AK28" s="309"/>
      <c r="AL28" s="309"/>
      <c r="AM28" s="309"/>
      <c r="AN28" s="309"/>
      <c r="AO28" s="309"/>
      <c r="AP28" s="309"/>
      <c r="AQ28" s="309"/>
      <c r="AR28" s="309"/>
      <c r="AS28" s="309"/>
      <c r="AT28" s="309"/>
      <c r="AU28" s="309"/>
      <c r="AV28" s="309"/>
      <c r="AW28" s="309"/>
      <c r="AX28" s="309"/>
      <c r="AY28" s="309"/>
      <c r="AZ28" s="309"/>
      <c r="BA28" s="309"/>
      <c r="BB28" s="309"/>
      <c r="BC28" s="309"/>
      <c r="BD28" s="309"/>
      <c r="BE28" s="309"/>
      <c r="BF28" s="309"/>
      <c r="BG28" s="309"/>
      <c r="BH28" s="309"/>
      <c r="BI28" s="309"/>
      <c r="BJ28" s="309"/>
      <c r="BK28" s="309"/>
      <c r="BL28" s="309"/>
      <c r="BM28" s="309"/>
      <c r="BN28" s="309"/>
      <c r="BO28" s="309"/>
      <c r="BP28" s="309"/>
      <c r="BQ28" s="309"/>
      <c r="BR28" s="309"/>
      <c r="BS28" s="309"/>
      <c r="BT28" s="309"/>
      <c r="BU28" s="309"/>
      <c r="BV28" s="309"/>
      <c r="BW28" s="309"/>
      <c r="BX28" s="309"/>
      <c r="BY28" s="309"/>
      <c r="BZ28" s="309"/>
      <c r="CA28" s="309"/>
      <c r="CB28" s="309"/>
      <c r="CC28" s="309"/>
      <c r="CD28" s="309"/>
      <c r="CE28" s="309"/>
      <c r="CF28" s="309"/>
      <c r="CG28" s="309"/>
      <c r="CH28" s="309"/>
      <c r="CI28" s="309"/>
      <c r="CJ28" s="309"/>
      <c r="CK28" s="309"/>
      <c r="CL28" s="309"/>
      <c r="CM28" s="309"/>
      <c r="CN28" s="309"/>
      <c r="CO28" s="309"/>
      <c r="CP28" s="309"/>
      <c r="CQ28" s="309"/>
      <c r="CR28" s="309"/>
      <c r="CS28" s="309"/>
      <c r="CT28" s="309"/>
      <c r="CU28" s="309"/>
      <c r="CV28" s="309"/>
      <c r="CW28" s="309"/>
      <c r="CX28" s="309"/>
      <c r="CY28" s="309"/>
      <c r="CZ28" s="309"/>
      <c r="DA28" s="309"/>
      <c r="DB28" s="309"/>
      <c r="DC28" s="309"/>
      <c r="DD28" s="309"/>
      <c r="DE28" s="309"/>
      <c r="DF28" s="309"/>
      <c r="DG28" s="309"/>
      <c r="DH28" s="309"/>
      <c r="DI28" s="309"/>
      <c r="DJ28" s="309"/>
      <c r="DK28" s="309"/>
      <c r="DL28" s="309"/>
      <c r="DM28" s="309"/>
      <c r="DN28" s="309"/>
      <c r="DO28" s="309"/>
      <c r="DP28" s="309"/>
      <c r="DQ28" s="309"/>
      <c r="DR28" s="309"/>
      <c r="DS28" s="309"/>
      <c r="DT28" s="309"/>
      <c r="DU28" s="309"/>
      <c r="DV28" s="309"/>
      <c r="DW28" s="309"/>
      <c r="DX28" s="309"/>
      <c r="DY28" s="309"/>
      <c r="DZ28" s="309"/>
      <c r="EA28" s="309"/>
      <c r="EB28" s="309"/>
      <c r="EC28" s="309"/>
      <c r="ED28" s="309"/>
      <c r="EE28" s="309"/>
      <c r="EF28" s="309"/>
      <c r="EG28" s="309"/>
      <c r="EH28" s="309"/>
      <c r="EI28" s="309"/>
      <c r="EJ28" s="309"/>
      <c r="EK28" s="309"/>
      <c r="EL28" s="309"/>
      <c r="EM28" s="309"/>
      <c r="EN28" s="309"/>
      <c r="EO28" s="309"/>
      <c r="EP28" s="309"/>
      <c r="EQ28" s="309"/>
      <c r="ER28" s="309"/>
      <c r="ES28" s="309"/>
      <c r="ET28" s="309"/>
      <c r="EU28" s="309"/>
      <c r="EV28" s="309"/>
      <c r="EW28" s="309"/>
      <c r="EX28" s="309"/>
      <c r="EY28" s="309"/>
      <c r="EZ28" s="309"/>
      <c r="FA28" s="309"/>
      <c r="FB28" s="309"/>
      <c r="FC28" s="309"/>
      <c r="FD28" s="309"/>
      <c r="FE28" s="309"/>
      <c r="FF28" s="309"/>
      <c r="FG28" s="309"/>
      <c r="FH28" s="309"/>
      <c r="FI28" s="309"/>
      <c r="FJ28" s="309"/>
      <c r="FK28" s="309"/>
      <c r="FL28" s="309"/>
      <c r="FM28" s="309"/>
      <c r="FN28" s="309"/>
      <c r="FO28" s="309"/>
      <c r="FP28" s="309"/>
      <c r="FQ28" s="309"/>
      <c r="FR28" s="309"/>
      <c r="FS28" s="309"/>
      <c r="FT28" s="309"/>
      <c r="FU28" s="309"/>
      <c r="FV28" s="309"/>
      <c r="FW28" s="309"/>
      <c r="FX28" s="309"/>
      <c r="FY28" s="309"/>
      <c r="FZ28" s="309"/>
      <c r="GA28" s="309"/>
      <c r="GB28" s="309"/>
      <c r="GC28" s="309"/>
      <c r="GD28" s="309"/>
      <c r="GE28" s="309"/>
      <c r="GF28" s="309"/>
      <c r="GG28" s="309"/>
      <c r="GH28" s="309"/>
      <c r="GI28" s="309"/>
      <c r="GJ28" s="309"/>
      <c r="GK28" s="309"/>
      <c r="GL28" s="309"/>
      <c r="GM28" s="309"/>
      <c r="GN28" s="309"/>
      <c r="GO28" s="309"/>
      <c r="GP28" s="309"/>
      <c r="GQ28" s="309"/>
      <c r="GR28" s="309"/>
      <c r="GS28" s="309"/>
      <c r="GT28" s="309"/>
      <c r="GU28" s="309"/>
      <c r="GV28" s="309"/>
      <c r="GW28" s="309"/>
      <c r="GX28" s="309"/>
      <c r="GY28" s="309"/>
      <c r="GZ28" s="309"/>
      <c r="HA28" s="309"/>
      <c r="HB28" s="309"/>
      <c r="HC28" s="309"/>
      <c r="HD28" s="309"/>
      <c r="HE28" s="309"/>
      <c r="HF28" s="309"/>
      <c r="HG28" s="309"/>
      <c r="HH28" s="309"/>
      <c r="HI28" s="309"/>
      <c r="HJ28" s="309"/>
      <c r="HK28" s="309"/>
      <c r="HL28" s="305"/>
      <c r="HM28" s="305"/>
      <c r="HN28" s="305"/>
      <c r="HO28" s="305"/>
      <c r="HP28" s="305"/>
      <c r="HQ28" s="305"/>
      <c r="HR28" s="305"/>
      <c r="HS28" s="305"/>
      <c r="HT28" s="305"/>
      <c r="HU28" s="305"/>
      <c r="HV28" s="305"/>
      <c r="HW28" s="305"/>
      <c r="HX28" s="305"/>
      <c r="HY28" s="305"/>
      <c r="HZ28" s="305"/>
      <c r="IA28" s="305"/>
      <c r="IB28" s="305"/>
      <c r="IC28" s="305"/>
      <c r="ID28" s="305"/>
      <c r="IE28" s="305"/>
      <c r="IF28" s="305"/>
      <c r="IG28" s="305"/>
      <c r="IH28" s="305"/>
      <c r="II28" s="305"/>
      <c r="IJ28" s="306"/>
      <c r="IK28" s="306"/>
      <c r="IL28" s="306"/>
      <c r="IM28" s="306"/>
      <c r="IN28" s="306"/>
      <c r="IO28" s="306"/>
      <c r="IP28" s="306"/>
      <c r="IQ28" s="306"/>
      <c r="IR28" s="306"/>
      <c r="IS28" s="306"/>
      <c r="IT28" s="306"/>
      <c r="IU28" s="306"/>
      <c r="IV28" s="306"/>
      <c r="IW28" s="306"/>
      <c r="IX28" s="306"/>
      <c r="IY28" s="306"/>
      <c r="IZ28" s="306"/>
      <c r="JA28" s="306"/>
      <c r="JB28" s="306"/>
      <c r="JC28" s="306"/>
      <c r="JD28" s="306"/>
      <c r="JE28" s="306"/>
      <c r="JF28" s="306"/>
      <c r="JG28" s="306"/>
      <c r="JH28" s="306"/>
      <c r="JI28" s="306"/>
      <c r="JJ28" s="306"/>
      <c r="JK28" s="306"/>
      <c r="JL28" s="306"/>
      <c r="JM28" s="306"/>
      <c r="JN28" s="306"/>
      <c r="JO28" s="306"/>
      <c r="JP28" s="306"/>
      <c r="JQ28" s="306"/>
      <c r="JR28" s="306"/>
      <c r="JS28" s="306"/>
      <c r="JT28" s="306"/>
      <c r="JU28" s="306"/>
      <c r="JV28" s="306"/>
      <c r="JW28" s="306"/>
      <c r="JX28" s="306"/>
      <c r="JY28" s="306"/>
      <c r="JZ28" s="306"/>
      <c r="KA28" s="306"/>
      <c r="KB28" s="306"/>
      <c r="KC28" s="306"/>
      <c r="KD28" s="306"/>
      <c r="KE28" s="306"/>
      <c r="KF28" s="306"/>
      <c r="KG28" s="306"/>
      <c r="KH28" s="306"/>
      <c r="KI28" s="306"/>
      <c r="KJ28" s="306"/>
      <c r="KK28" s="306"/>
      <c r="KL28" s="306"/>
      <c r="KM28" s="306"/>
      <c r="KN28" s="306"/>
      <c r="KO28" s="306"/>
      <c r="KP28" s="306"/>
      <c r="KQ28" s="306"/>
      <c r="KR28" s="306"/>
      <c r="KS28" s="306"/>
      <c r="KT28" s="306"/>
      <c r="KU28" s="306"/>
      <c r="KV28" s="306"/>
      <c r="KW28" s="306"/>
      <c r="KX28" s="306"/>
      <c r="KY28" s="306"/>
      <c r="KZ28" s="306"/>
      <c r="LA28" s="306"/>
      <c r="LB28" s="306"/>
      <c r="LC28" s="306"/>
      <c r="LD28" s="306"/>
      <c r="LE28" s="306"/>
      <c r="LF28" s="306"/>
      <c r="LG28" s="306"/>
      <c r="LH28" s="306"/>
      <c r="LI28" s="306"/>
      <c r="LJ28" s="306"/>
      <c r="LK28" s="306"/>
      <c r="LL28" s="306"/>
      <c r="LM28" s="306"/>
      <c r="LN28" s="306"/>
      <c r="LO28" s="306"/>
      <c r="LP28" s="306"/>
      <c r="LQ28" s="306"/>
      <c r="LR28" s="306"/>
      <c r="LS28" s="306"/>
      <c r="LT28" s="306"/>
      <c r="LU28" s="306"/>
      <c r="LV28" s="306"/>
      <c r="LW28" s="306"/>
      <c r="LX28" s="306"/>
      <c r="LY28" s="306"/>
      <c r="LZ28" s="306"/>
      <c r="MA28" s="306"/>
      <c r="MB28" s="306"/>
      <c r="MC28" s="306"/>
      <c r="MD28" s="306"/>
      <c r="ME28" s="306"/>
      <c r="MF28" s="306"/>
      <c r="MG28" s="306"/>
      <c r="MH28" s="306"/>
      <c r="MI28" s="306"/>
      <c r="MJ28" s="306"/>
      <c r="MK28" s="306"/>
      <c r="ML28" s="306"/>
      <c r="MM28" s="306"/>
      <c r="MN28" s="306"/>
      <c r="MO28" s="306"/>
      <c r="MP28" s="306"/>
      <c r="MQ28" s="306"/>
      <c r="MR28" s="306"/>
      <c r="MS28" s="306"/>
      <c r="MT28" s="306"/>
      <c r="MU28" s="306"/>
      <c r="MV28" s="306"/>
      <c r="MW28" s="306"/>
      <c r="MX28" s="306"/>
      <c r="MY28" s="306"/>
      <c r="MZ28" s="306"/>
      <c r="NA28" s="306"/>
      <c r="NB28" s="306"/>
      <c r="NC28" s="306"/>
      <c r="ND28" s="306"/>
      <c r="NE28" s="306"/>
      <c r="NF28" s="306"/>
      <c r="NG28" s="306"/>
      <c r="NH28" s="306"/>
      <c r="NI28" s="306"/>
      <c r="NJ28" s="306"/>
      <c r="NK28" s="306"/>
      <c r="NL28" s="306"/>
      <c r="NM28" s="306"/>
      <c r="NN28" s="306"/>
      <c r="NO28" s="306"/>
      <c r="NP28" s="306"/>
      <c r="NQ28" s="306"/>
      <c r="NR28" s="306"/>
      <c r="NS28" s="306"/>
      <c r="NT28" s="306"/>
      <c r="NU28" s="306"/>
      <c r="NV28" s="306"/>
      <c r="NW28" s="306"/>
      <c r="NX28" s="306"/>
      <c r="NY28" s="306"/>
      <c r="NZ28" s="306"/>
      <c r="OA28" s="306"/>
      <c r="OB28" s="306"/>
      <c r="OC28" s="306"/>
      <c r="OD28" s="306"/>
      <c r="OE28" s="306"/>
      <c r="OF28" s="306"/>
      <c r="OG28" s="306"/>
      <c r="OH28" s="306"/>
      <c r="OI28" s="306"/>
      <c r="OJ28" s="306"/>
      <c r="OK28" s="306"/>
      <c r="OL28" s="306"/>
      <c r="OM28" s="306"/>
      <c r="ON28" s="306"/>
      <c r="OO28" s="306"/>
      <c r="OP28" s="306"/>
      <c r="OQ28" s="306"/>
      <c r="OR28" s="306"/>
      <c r="OS28" s="306"/>
      <c r="OT28" s="306"/>
      <c r="OU28" s="306"/>
      <c r="OV28" s="306"/>
      <c r="OW28" s="306"/>
      <c r="OX28" s="306"/>
      <c r="OY28" s="306"/>
      <c r="OZ28" s="306"/>
      <c r="PA28" s="306"/>
      <c r="PB28" s="306"/>
      <c r="PC28" s="306"/>
      <c r="PD28" s="306"/>
    </row>
    <row r="29" spans="2:420">
      <c r="B29" s="313" t="s">
        <v>118</v>
      </c>
      <c r="C29" s="314">
        <f t="shared" ref="C29:M29" si="4">IF(C25="","",
1/(1+C30)^(YEARFRAC($C$25,C25)))</f>
        <v>1</v>
      </c>
      <c r="D29" s="314">
        <f t="shared" si="4"/>
        <v>0.970873786407767</v>
      </c>
      <c r="E29" s="314">
        <f t="shared" si="4"/>
        <v>0.94259590913375435</v>
      </c>
      <c r="F29" s="314">
        <f t="shared" si="4"/>
        <v>0.91514165935315961</v>
      </c>
      <c r="G29" s="314">
        <f t="shared" si="4"/>
        <v>0.888487047915689</v>
      </c>
      <c r="H29" s="314">
        <f t="shared" si="4"/>
        <v>0.86260878438416411</v>
      </c>
      <c r="I29" s="314">
        <f t="shared" si="4"/>
        <v>0.83748425668365445</v>
      </c>
      <c r="J29" s="314">
        <f t="shared" si="4"/>
        <v>0.81309151134335378</v>
      </c>
      <c r="K29" s="314">
        <f t="shared" si="4"/>
        <v>0.78940923431393573</v>
      </c>
      <c r="L29" s="314">
        <f t="shared" si="4"/>
        <v>0.76641673234362695</v>
      </c>
      <c r="M29" s="314">
        <f t="shared" si="4"/>
        <v>0.74409391489672516</v>
      </c>
      <c r="N29" s="315"/>
      <c r="O29" s="315"/>
      <c r="P29" s="315"/>
      <c r="Q29" s="315"/>
      <c r="R29" s="315"/>
      <c r="S29" s="315"/>
      <c r="T29" s="315"/>
      <c r="U29" s="315"/>
      <c r="V29" s="315"/>
      <c r="W29" s="315"/>
      <c r="X29" s="315"/>
      <c r="Y29" s="315"/>
      <c r="Z29" s="315"/>
      <c r="AA29" s="315"/>
      <c r="AB29" s="315"/>
      <c r="AC29" s="315"/>
      <c r="AD29" s="315"/>
      <c r="AE29" s="315"/>
      <c r="AF29" s="315"/>
      <c r="AG29" s="315"/>
      <c r="AH29" s="315"/>
      <c r="AI29" s="315"/>
      <c r="AJ29" s="315"/>
      <c r="AK29" s="315"/>
      <c r="AL29" s="315"/>
      <c r="AM29" s="315"/>
      <c r="AN29" s="315"/>
      <c r="AO29" s="315"/>
      <c r="AP29" s="315"/>
      <c r="AQ29" s="315"/>
      <c r="AR29" s="315"/>
      <c r="AS29" s="315"/>
      <c r="AT29" s="315"/>
      <c r="AU29" s="315"/>
      <c r="AV29" s="315"/>
      <c r="AW29" s="315"/>
      <c r="AX29" s="315"/>
      <c r="AY29" s="315"/>
      <c r="AZ29" s="315"/>
      <c r="BA29" s="315"/>
      <c r="BB29" s="315"/>
      <c r="BC29" s="315"/>
      <c r="BD29" s="315"/>
      <c r="BE29" s="315"/>
      <c r="BF29" s="315"/>
      <c r="BG29" s="315"/>
      <c r="BH29" s="315"/>
      <c r="BI29" s="315"/>
      <c r="BJ29" s="315"/>
      <c r="BK29" s="315"/>
      <c r="BL29" s="315"/>
      <c r="BM29" s="315"/>
      <c r="BN29" s="315"/>
      <c r="BO29" s="315"/>
      <c r="BP29" s="315"/>
      <c r="BQ29" s="315"/>
      <c r="BR29" s="315"/>
      <c r="BS29" s="315"/>
      <c r="BT29" s="315"/>
      <c r="BU29" s="315"/>
      <c r="BV29" s="315"/>
      <c r="BW29" s="315"/>
      <c r="BX29" s="315"/>
      <c r="BY29" s="315"/>
      <c r="BZ29" s="315"/>
      <c r="CA29" s="315"/>
      <c r="CB29" s="315"/>
      <c r="CC29" s="315"/>
      <c r="CD29" s="315"/>
      <c r="CE29" s="315"/>
      <c r="CF29" s="315"/>
      <c r="CG29" s="315"/>
      <c r="CH29" s="315"/>
      <c r="CI29" s="315"/>
      <c r="CJ29" s="315"/>
      <c r="CK29" s="315"/>
      <c r="CL29" s="315"/>
      <c r="CM29" s="315"/>
      <c r="CN29" s="315"/>
      <c r="CO29" s="315"/>
      <c r="CP29" s="315"/>
      <c r="CQ29" s="315"/>
      <c r="CR29" s="315"/>
      <c r="CS29" s="315"/>
      <c r="CT29" s="315"/>
      <c r="CU29" s="315"/>
      <c r="CV29" s="315"/>
      <c r="CW29" s="315"/>
      <c r="CX29" s="315"/>
      <c r="CY29" s="315"/>
      <c r="CZ29" s="315"/>
      <c r="DA29" s="315"/>
      <c r="DB29" s="315"/>
      <c r="DC29" s="315"/>
      <c r="DD29" s="315"/>
      <c r="DE29" s="315"/>
      <c r="DF29" s="315"/>
      <c r="DG29" s="315"/>
      <c r="DH29" s="315"/>
      <c r="DI29" s="315"/>
      <c r="DJ29" s="315"/>
      <c r="DK29" s="315"/>
      <c r="DL29" s="315"/>
      <c r="DM29" s="315"/>
      <c r="DN29" s="315"/>
      <c r="DO29" s="315"/>
      <c r="DP29" s="315"/>
      <c r="DQ29" s="315"/>
      <c r="DR29" s="315"/>
      <c r="DS29" s="315"/>
      <c r="DT29" s="315"/>
      <c r="DU29" s="315"/>
      <c r="DV29" s="315"/>
      <c r="DW29" s="315"/>
      <c r="DX29" s="315"/>
      <c r="DY29" s="315"/>
      <c r="DZ29" s="315"/>
      <c r="EA29" s="315"/>
      <c r="EB29" s="315"/>
      <c r="EC29" s="315"/>
      <c r="ED29" s="315"/>
      <c r="EE29" s="315"/>
      <c r="EF29" s="315"/>
      <c r="EG29" s="315"/>
      <c r="EH29" s="315"/>
      <c r="EI29" s="315"/>
      <c r="EJ29" s="315"/>
      <c r="EK29" s="315"/>
      <c r="EL29" s="315"/>
      <c r="EM29" s="315"/>
      <c r="EN29" s="315"/>
      <c r="EO29" s="315"/>
      <c r="EP29" s="315"/>
      <c r="EQ29" s="315"/>
      <c r="ER29" s="315"/>
      <c r="ES29" s="315"/>
      <c r="ET29" s="315"/>
      <c r="EU29" s="315"/>
      <c r="EV29" s="315"/>
      <c r="EW29" s="315"/>
      <c r="EX29" s="315"/>
      <c r="EY29" s="315"/>
      <c r="EZ29" s="315"/>
      <c r="FA29" s="315"/>
      <c r="FB29" s="315"/>
      <c r="FC29" s="315"/>
      <c r="FD29" s="315"/>
      <c r="FE29" s="315"/>
      <c r="FF29" s="315"/>
      <c r="FG29" s="315"/>
      <c r="FH29" s="315"/>
      <c r="FI29" s="315"/>
      <c r="FJ29" s="315"/>
      <c r="FK29" s="315"/>
      <c r="FL29" s="315"/>
      <c r="FM29" s="315"/>
      <c r="FN29" s="315"/>
      <c r="FO29" s="315"/>
      <c r="FP29" s="315"/>
      <c r="FQ29" s="315"/>
      <c r="FR29" s="315"/>
      <c r="FS29" s="315"/>
      <c r="FT29" s="315"/>
      <c r="FU29" s="315"/>
      <c r="FV29" s="315"/>
      <c r="FW29" s="315"/>
      <c r="FX29" s="315"/>
      <c r="FY29" s="315"/>
      <c r="FZ29" s="315"/>
      <c r="GA29" s="315"/>
      <c r="GB29" s="315"/>
      <c r="GC29" s="315"/>
      <c r="GD29" s="315"/>
      <c r="GE29" s="315"/>
      <c r="GF29" s="315"/>
      <c r="GG29" s="315"/>
      <c r="GH29" s="315"/>
      <c r="GI29" s="315"/>
      <c r="GJ29" s="315"/>
      <c r="GK29" s="315"/>
      <c r="GL29" s="315"/>
      <c r="GM29" s="315"/>
      <c r="GN29" s="315"/>
      <c r="GO29" s="315"/>
      <c r="GP29" s="315"/>
      <c r="GQ29" s="315"/>
      <c r="GR29" s="315"/>
      <c r="GS29" s="315"/>
      <c r="GT29" s="315"/>
      <c r="GU29" s="315"/>
      <c r="GV29" s="315"/>
      <c r="GW29" s="315"/>
      <c r="GX29" s="315"/>
      <c r="GY29" s="315"/>
      <c r="GZ29" s="315"/>
      <c r="HA29" s="315"/>
      <c r="HB29" s="315"/>
      <c r="HC29" s="315"/>
      <c r="HD29" s="315"/>
      <c r="HE29" s="315"/>
      <c r="HF29" s="315"/>
      <c r="HG29" s="315"/>
      <c r="HH29" s="315"/>
      <c r="HI29" s="315"/>
      <c r="HJ29" s="315"/>
      <c r="HK29" s="315"/>
      <c r="HL29" s="305"/>
      <c r="HM29" s="305"/>
      <c r="HN29" s="305"/>
      <c r="HO29" s="305"/>
      <c r="HP29" s="305"/>
      <c r="HQ29" s="305"/>
      <c r="HR29" s="305"/>
      <c r="HS29" s="305"/>
      <c r="HT29" s="305"/>
      <c r="HU29" s="305"/>
      <c r="HV29" s="305"/>
      <c r="HW29" s="305"/>
      <c r="HX29" s="305"/>
      <c r="HY29" s="305"/>
      <c r="HZ29" s="305"/>
      <c r="IA29" s="305"/>
      <c r="IB29" s="305"/>
      <c r="IC29" s="305"/>
      <c r="ID29" s="305"/>
      <c r="IE29" s="305"/>
      <c r="IF29" s="305"/>
      <c r="IG29" s="305"/>
      <c r="IH29" s="305"/>
      <c r="II29" s="305"/>
      <c r="IJ29" s="306"/>
      <c r="IK29" s="306"/>
      <c r="IL29" s="306"/>
      <c r="IM29" s="306"/>
      <c r="IN29" s="306"/>
      <c r="IO29" s="306"/>
      <c r="IP29" s="306"/>
      <c r="IQ29" s="306"/>
      <c r="IR29" s="306"/>
      <c r="IS29" s="306"/>
      <c r="IT29" s="306"/>
      <c r="IU29" s="306"/>
      <c r="IV29" s="306"/>
      <c r="IW29" s="306"/>
      <c r="IX29" s="306"/>
      <c r="IY29" s="306"/>
      <c r="IZ29" s="306"/>
      <c r="JA29" s="306"/>
      <c r="JB29" s="306"/>
      <c r="JC29" s="306"/>
      <c r="JD29" s="306"/>
      <c r="JE29" s="306"/>
      <c r="JF29" s="306"/>
      <c r="JG29" s="306"/>
      <c r="JH29" s="306"/>
      <c r="JI29" s="306"/>
      <c r="JJ29" s="306"/>
      <c r="JK29" s="306"/>
      <c r="JL29" s="306"/>
      <c r="JM29" s="306"/>
      <c r="JN29" s="306"/>
      <c r="JO29" s="306"/>
      <c r="JP29" s="306"/>
      <c r="JQ29" s="306"/>
      <c r="JR29" s="306"/>
      <c r="JS29" s="306"/>
      <c r="JT29" s="306"/>
      <c r="JU29" s="306"/>
      <c r="JV29" s="306"/>
      <c r="JW29" s="306"/>
      <c r="JX29" s="306"/>
      <c r="JY29" s="306"/>
      <c r="JZ29" s="306"/>
      <c r="KA29" s="306"/>
      <c r="KB29" s="306"/>
      <c r="KC29" s="306"/>
      <c r="KD29" s="306"/>
      <c r="KE29" s="306"/>
      <c r="KF29" s="306"/>
      <c r="KG29" s="306"/>
      <c r="KH29" s="306"/>
      <c r="KI29" s="306"/>
      <c r="KJ29" s="306"/>
      <c r="KK29" s="306"/>
      <c r="KL29" s="306"/>
      <c r="KM29" s="306"/>
      <c r="KN29" s="306"/>
      <c r="KO29" s="306"/>
      <c r="KP29" s="306"/>
      <c r="KQ29" s="306"/>
      <c r="KR29" s="306"/>
      <c r="KS29" s="306"/>
      <c r="KT29" s="306"/>
      <c r="KU29" s="306"/>
      <c r="KV29" s="306"/>
      <c r="KW29" s="306"/>
      <c r="KX29" s="306"/>
      <c r="KY29" s="306"/>
      <c r="KZ29" s="306"/>
      <c r="LA29" s="306"/>
      <c r="LB29" s="306"/>
      <c r="LC29" s="306"/>
      <c r="LD29" s="306"/>
      <c r="LE29" s="306"/>
      <c r="LF29" s="306"/>
      <c r="LG29" s="306"/>
      <c r="LH29" s="306"/>
      <c r="LI29" s="306"/>
      <c r="LJ29" s="306"/>
      <c r="LK29" s="306"/>
      <c r="LL29" s="306"/>
      <c r="LM29" s="306"/>
      <c r="LN29" s="306"/>
      <c r="LO29" s="306"/>
      <c r="LP29" s="306"/>
      <c r="LQ29" s="306"/>
      <c r="LR29" s="306"/>
      <c r="LS29" s="306"/>
      <c r="LT29" s="306"/>
      <c r="LU29" s="306"/>
      <c r="LV29" s="306"/>
      <c r="LW29" s="306"/>
      <c r="LX29" s="306"/>
      <c r="LY29" s="306"/>
      <c r="LZ29" s="306"/>
      <c r="MA29" s="306"/>
      <c r="MB29" s="306"/>
      <c r="MC29" s="306"/>
      <c r="MD29" s="306"/>
      <c r="ME29" s="306"/>
      <c r="MF29" s="306"/>
      <c r="MG29" s="306"/>
      <c r="MH29" s="306"/>
      <c r="MI29" s="306"/>
      <c r="MJ29" s="306"/>
      <c r="MK29" s="306"/>
      <c r="ML29" s="306"/>
      <c r="MM29" s="306"/>
      <c r="MN29" s="306"/>
      <c r="MO29" s="306"/>
      <c r="MP29" s="306"/>
      <c r="MQ29" s="306"/>
      <c r="MR29" s="306"/>
      <c r="MS29" s="306"/>
      <c r="MT29" s="306"/>
      <c r="MU29" s="306"/>
      <c r="MV29" s="306"/>
      <c r="MW29" s="306"/>
      <c r="MX29" s="306"/>
      <c r="MY29" s="306"/>
      <c r="MZ29" s="306"/>
      <c r="NA29" s="306"/>
      <c r="NB29" s="306"/>
      <c r="NC29" s="306"/>
      <c r="ND29" s="306"/>
      <c r="NE29" s="306"/>
      <c r="NF29" s="306"/>
      <c r="NG29" s="306"/>
      <c r="NH29" s="306"/>
      <c r="NI29" s="306"/>
      <c r="NJ29" s="306"/>
      <c r="NK29" s="306"/>
      <c r="NL29" s="306"/>
      <c r="NM29" s="306"/>
      <c r="NN29" s="306"/>
      <c r="NO29" s="306"/>
      <c r="NP29" s="306"/>
      <c r="NQ29" s="306"/>
      <c r="NR29" s="306"/>
      <c r="NS29" s="306"/>
      <c r="NT29" s="306"/>
      <c r="NU29" s="306"/>
      <c r="NV29" s="306"/>
      <c r="NW29" s="306"/>
      <c r="NX29" s="306"/>
      <c r="NY29" s="306"/>
      <c r="NZ29" s="306"/>
      <c r="OA29" s="306"/>
      <c r="OB29" s="306"/>
      <c r="OC29" s="306"/>
      <c r="OD29" s="306"/>
      <c r="OE29" s="306"/>
      <c r="OF29" s="306"/>
      <c r="OG29" s="306"/>
      <c r="OH29" s="306"/>
      <c r="OI29" s="306"/>
      <c r="OJ29" s="306"/>
      <c r="OK29" s="306"/>
      <c r="OL29" s="306"/>
      <c r="OM29" s="306"/>
      <c r="ON29" s="306"/>
      <c r="OO29" s="306"/>
      <c r="OP29" s="306"/>
      <c r="OQ29" s="306"/>
      <c r="OR29" s="306"/>
      <c r="OS29" s="306"/>
      <c r="OT29" s="306"/>
      <c r="OU29" s="306"/>
      <c r="OV29" s="306"/>
      <c r="OW29" s="306"/>
      <c r="OX29" s="306"/>
      <c r="OY29" s="306"/>
      <c r="OZ29" s="306"/>
      <c r="PA29" s="306"/>
      <c r="PB29" s="306"/>
      <c r="PC29" s="306"/>
      <c r="PD29" s="306"/>
    </row>
    <row r="30" spans="2:420">
      <c r="B30" s="316" t="s">
        <v>41</v>
      </c>
      <c r="C30" s="317"/>
      <c r="D30" s="317">
        <f>RiskFreeRate</f>
        <v>0.03</v>
      </c>
      <c r="E30" s="317">
        <f>D30</f>
        <v>0.03</v>
      </c>
      <c r="F30" s="317">
        <f t="shared" ref="F30:M30" si="5">E30</f>
        <v>0.03</v>
      </c>
      <c r="G30" s="317">
        <f t="shared" si="5"/>
        <v>0.03</v>
      </c>
      <c r="H30" s="317">
        <f t="shared" si="5"/>
        <v>0.03</v>
      </c>
      <c r="I30" s="317">
        <f t="shared" si="5"/>
        <v>0.03</v>
      </c>
      <c r="J30" s="317">
        <f t="shared" si="5"/>
        <v>0.03</v>
      </c>
      <c r="K30" s="317">
        <f t="shared" si="5"/>
        <v>0.03</v>
      </c>
      <c r="L30" s="317">
        <f t="shared" si="5"/>
        <v>0.03</v>
      </c>
      <c r="M30" s="317">
        <f t="shared" si="5"/>
        <v>0.03</v>
      </c>
      <c r="N30" s="318"/>
      <c r="O30" s="318"/>
      <c r="P30" s="318"/>
      <c r="Q30" s="318"/>
      <c r="R30" s="318"/>
      <c r="S30" s="318"/>
      <c r="T30" s="318"/>
      <c r="U30" s="318"/>
      <c r="V30" s="318"/>
      <c r="W30" s="318"/>
      <c r="X30" s="315"/>
      <c r="Y30" s="315"/>
      <c r="Z30" s="315"/>
      <c r="AA30" s="315"/>
      <c r="AB30" s="315"/>
      <c r="AC30" s="315"/>
      <c r="AD30" s="315"/>
      <c r="AE30" s="315"/>
      <c r="AF30" s="315"/>
      <c r="AG30" s="315"/>
      <c r="AH30" s="315"/>
      <c r="AI30" s="315"/>
      <c r="AJ30" s="315"/>
      <c r="AK30" s="315"/>
      <c r="AL30" s="315"/>
      <c r="AM30" s="315"/>
      <c r="AN30" s="315"/>
      <c r="AO30" s="315"/>
      <c r="AP30" s="315"/>
      <c r="AQ30" s="315"/>
      <c r="AR30" s="315"/>
      <c r="AS30" s="315"/>
      <c r="AT30" s="315"/>
      <c r="AU30" s="315"/>
      <c r="AV30" s="315"/>
      <c r="AW30" s="315"/>
      <c r="AX30" s="315"/>
      <c r="AY30" s="315"/>
      <c r="AZ30" s="315"/>
      <c r="BA30" s="315"/>
      <c r="BB30" s="315"/>
      <c r="BC30" s="315"/>
      <c r="BD30" s="315"/>
      <c r="BE30" s="315"/>
      <c r="BF30" s="315"/>
      <c r="BG30" s="315"/>
      <c r="BH30" s="315"/>
      <c r="BI30" s="315"/>
      <c r="BJ30" s="315"/>
      <c r="BK30" s="315"/>
      <c r="BL30" s="315"/>
      <c r="BM30" s="315"/>
      <c r="BN30" s="315"/>
      <c r="BO30" s="315"/>
      <c r="BP30" s="315"/>
      <c r="BQ30" s="315"/>
      <c r="BR30" s="315"/>
      <c r="BS30" s="315"/>
      <c r="BT30" s="315"/>
      <c r="BU30" s="315"/>
      <c r="BV30" s="315"/>
      <c r="BW30" s="315"/>
      <c r="BX30" s="315"/>
      <c r="BY30" s="315"/>
      <c r="BZ30" s="315"/>
      <c r="CA30" s="315"/>
      <c r="CB30" s="315"/>
      <c r="CC30" s="315"/>
      <c r="CD30" s="315"/>
      <c r="CE30" s="315"/>
      <c r="CF30" s="315"/>
      <c r="CG30" s="315"/>
      <c r="CH30" s="315"/>
      <c r="CI30" s="315"/>
      <c r="CJ30" s="315"/>
      <c r="CK30" s="315"/>
      <c r="CL30" s="315"/>
      <c r="CM30" s="315"/>
      <c r="CN30" s="315"/>
      <c r="CO30" s="315"/>
      <c r="CP30" s="315"/>
      <c r="CQ30" s="315"/>
      <c r="CR30" s="315"/>
      <c r="CS30" s="315"/>
      <c r="CT30" s="315"/>
      <c r="CU30" s="315"/>
      <c r="CV30" s="315"/>
      <c r="CW30" s="315"/>
      <c r="CX30" s="315"/>
      <c r="CY30" s="315"/>
      <c r="CZ30" s="315"/>
      <c r="DA30" s="315"/>
      <c r="DB30" s="315"/>
      <c r="DC30" s="315"/>
      <c r="DD30" s="315"/>
      <c r="DE30" s="315"/>
      <c r="DF30" s="315"/>
      <c r="DG30" s="315"/>
      <c r="DH30" s="315"/>
      <c r="DI30" s="315"/>
      <c r="DJ30" s="315"/>
      <c r="DK30" s="315"/>
      <c r="DL30" s="315"/>
      <c r="DM30" s="315"/>
      <c r="DN30" s="315"/>
      <c r="DO30" s="315"/>
      <c r="DP30" s="315"/>
      <c r="DQ30" s="315"/>
      <c r="DR30" s="315"/>
      <c r="DS30" s="315"/>
      <c r="DT30" s="315"/>
      <c r="DU30" s="315"/>
      <c r="DV30" s="315"/>
      <c r="DW30" s="315"/>
      <c r="DX30" s="315"/>
      <c r="DY30" s="315"/>
      <c r="DZ30" s="315"/>
      <c r="EA30" s="315"/>
      <c r="EB30" s="315"/>
      <c r="EC30" s="315"/>
      <c r="ED30" s="315"/>
      <c r="EE30" s="315"/>
      <c r="EF30" s="315"/>
      <c r="EG30" s="315"/>
      <c r="EH30" s="315"/>
      <c r="EI30" s="315"/>
      <c r="EJ30" s="315"/>
      <c r="EK30" s="315"/>
      <c r="EL30" s="315"/>
      <c r="EM30" s="315"/>
      <c r="EN30" s="315"/>
      <c r="EO30" s="315"/>
      <c r="EP30" s="315"/>
      <c r="EQ30" s="315"/>
      <c r="ER30" s="315"/>
      <c r="ES30" s="315"/>
      <c r="ET30" s="315"/>
      <c r="EU30" s="315"/>
      <c r="EV30" s="315"/>
      <c r="EW30" s="315"/>
      <c r="EX30" s="315"/>
      <c r="EY30" s="315"/>
      <c r="EZ30" s="315"/>
      <c r="FA30" s="315"/>
      <c r="FB30" s="315"/>
      <c r="FC30" s="315"/>
      <c r="FD30" s="315"/>
      <c r="FE30" s="315"/>
      <c r="FF30" s="315"/>
      <c r="FG30" s="315"/>
      <c r="FH30" s="315"/>
      <c r="FI30" s="315"/>
      <c r="FJ30" s="315"/>
      <c r="FK30" s="315"/>
      <c r="FL30" s="315"/>
      <c r="FM30" s="315"/>
      <c r="FN30" s="315"/>
      <c r="FO30" s="315"/>
      <c r="FP30" s="315"/>
      <c r="FQ30" s="315"/>
      <c r="FR30" s="315"/>
      <c r="FS30" s="315"/>
      <c r="FT30" s="315"/>
      <c r="FU30" s="315"/>
      <c r="FV30" s="315"/>
      <c r="FW30" s="315"/>
      <c r="FX30" s="315"/>
      <c r="FY30" s="315"/>
      <c r="FZ30" s="315"/>
      <c r="GA30" s="315"/>
      <c r="GB30" s="315"/>
      <c r="GC30" s="315"/>
      <c r="GD30" s="315"/>
      <c r="GE30" s="315"/>
      <c r="GF30" s="315"/>
      <c r="GG30" s="315"/>
      <c r="GH30" s="315"/>
      <c r="GI30" s="315"/>
      <c r="GJ30" s="315"/>
      <c r="GK30" s="315"/>
      <c r="GL30" s="315"/>
      <c r="GM30" s="315"/>
      <c r="GN30" s="315"/>
      <c r="GO30" s="315"/>
      <c r="GP30" s="315"/>
      <c r="GQ30" s="315"/>
      <c r="GR30" s="315"/>
      <c r="GS30" s="315"/>
      <c r="GT30" s="315"/>
      <c r="GU30" s="315"/>
      <c r="GV30" s="315"/>
      <c r="GW30" s="315"/>
      <c r="GX30" s="315"/>
      <c r="GY30" s="315"/>
      <c r="GZ30" s="315"/>
      <c r="HA30" s="315"/>
      <c r="HB30" s="315"/>
      <c r="HC30" s="315"/>
      <c r="HD30" s="315"/>
      <c r="HE30" s="315"/>
      <c r="HF30" s="315"/>
      <c r="HG30" s="315"/>
      <c r="HH30" s="315"/>
      <c r="HI30" s="315"/>
      <c r="HJ30" s="315"/>
      <c r="HK30" s="315"/>
      <c r="HL30" s="305"/>
      <c r="HM30" s="305"/>
      <c r="HN30" s="305"/>
      <c r="HO30" s="305"/>
      <c r="HP30" s="305"/>
      <c r="HQ30" s="305"/>
      <c r="HR30" s="305"/>
      <c r="HS30" s="305"/>
      <c r="HT30" s="305"/>
      <c r="HU30" s="305"/>
      <c r="HV30" s="305"/>
      <c r="HW30" s="305"/>
      <c r="HX30" s="305"/>
      <c r="HY30" s="305"/>
      <c r="HZ30" s="305"/>
      <c r="IA30" s="305"/>
      <c r="IB30" s="305"/>
      <c r="IC30" s="305"/>
      <c r="ID30" s="305"/>
      <c r="IE30" s="305"/>
      <c r="IF30" s="305"/>
      <c r="IG30" s="305"/>
      <c r="IH30" s="305"/>
      <c r="II30" s="305"/>
      <c r="IJ30" s="306"/>
      <c r="IK30" s="306"/>
      <c r="IL30" s="306"/>
      <c r="IM30" s="306"/>
      <c r="IN30" s="306"/>
      <c r="IO30" s="306"/>
      <c r="IP30" s="306"/>
      <c r="IQ30" s="306"/>
      <c r="IR30" s="306"/>
      <c r="IS30" s="306"/>
      <c r="IT30" s="306"/>
      <c r="IU30" s="306"/>
      <c r="IV30" s="306"/>
      <c r="IW30" s="306"/>
      <c r="IX30" s="306"/>
      <c r="IY30" s="306"/>
      <c r="IZ30" s="306"/>
      <c r="JA30" s="306"/>
      <c r="JB30" s="306"/>
      <c r="JC30" s="306"/>
      <c r="JD30" s="306"/>
      <c r="JE30" s="306"/>
      <c r="JF30" s="306"/>
      <c r="JG30" s="306"/>
      <c r="JH30" s="306"/>
      <c r="JI30" s="306"/>
      <c r="JJ30" s="306"/>
      <c r="JK30" s="306"/>
      <c r="JL30" s="306"/>
      <c r="JM30" s="306"/>
      <c r="JN30" s="306"/>
      <c r="JO30" s="306"/>
      <c r="JP30" s="306"/>
      <c r="JQ30" s="306"/>
      <c r="JR30" s="306"/>
      <c r="JS30" s="306"/>
      <c r="JT30" s="306"/>
      <c r="JU30" s="306"/>
      <c r="JV30" s="306"/>
      <c r="JW30" s="306"/>
      <c r="JX30" s="306"/>
      <c r="JY30" s="306"/>
      <c r="JZ30" s="306"/>
      <c r="KA30" s="306"/>
      <c r="KB30" s="306"/>
      <c r="KC30" s="306"/>
      <c r="KD30" s="306"/>
      <c r="KE30" s="306"/>
      <c r="KF30" s="306"/>
      <c r="KG30" s="306"/>
      <c r="KH30" s="306"/>
      <c r="KI30" s="306"/>
      <c r="KJ30" s="306"/>
      <c r="KK30" s="306"/>
      <c r="KL30" s="306"/>
      <c r="KM30" s="306"/>
      <c r="KN30" s="306"/>
      <c r="KO30" s="306"/>
      <c r="KP30" s="306"/>
      <c r="KQ30" s="306"/>
      <c r="KR30" s="306"/>
      <c r="KS30" s="306"/>
      <c r="KT30" s="306"/>
      <c r="KU30" s="306"/>
      <c r="KV30" s="306"/>
      <c r="KW30" s="306"/>
      <c r="KX30" s="306"/>
      <c r="KY30" s="306"/>
      <c r="KZ30" s="306"/>
      <c r="LA30" s="306"/>
      <c r="LB30" s="306"/>
      <c r="LC30" s="306"/>
      <c r="LD30" s="306"/>
      <c r="LE30" s="306"/>
      <c r="LF30" s="306"/>
      <c r="LG30" s="306"/>
      <c r="LH30" s="306"/>
      <c r="LI30" s="306"/>
      <c r="LJ30" s="306"/>
      <c r="LK30" s="306"/>
      <c r="LL30" s="306"/>
      <c r="LM30" s="306"/>
      <c r="LN30" s="306"/>
      <c r="LO30" s="306"/>
      <c r="LP30" s="306"/>
      <c r="LQ30" s="306"/>
      <c r="LR30" s="306"/>
      <c r="LS30" s="306"/>
      <c r="LT30" s="306"/>
      <c r="LU30" s="306"/>
      <c r="LV30" s="306"/>
      <c r="LW30" s="306"/>
      <c r="LX30" s="306"/>
      <c r="LY30" s="306"/>
      <c r="LZ30" s="306"/>
      <c r="MA30" s="306"/>
      <c r="MB30" s="306"/>
      <c r="MC30" s="306"/>
      <c r="MD30" s="306"/>
      <c r="ME30" s="306"/>
      <c r="MF30" s="306"/>
      <c r="MG30" s="306"/>
      <c r="MH30" s="306"/>
      <c r="MI30" s="306"/>
      <c r="MJ30" s="306"/>
      <c r="MK30" s="306"/>
      <c r="ML30" s="306"/>
      <c r="MM30" s="306"/>
      <c r="MN30" s="306"/>
      <c r="MO30" s="306"/>
      <c r="MP30" s="306"/>
      <c r="MQ30" s="306"/>
      <c r="MR30" s="306"/>
      <c r="MS30" s="306"/>
      <c r="MT30" s="306"/>
      <c r="MU30" s="306"/>
      <c r="MV30" s="306"/>
      <c r="MW30" s="306"/>
      <c r="MX30" s="306"/>
      <c r="MY30" s="306"/>
      <c r="MZ30" s="306"/>
      <c r="NA30" s="306"/>
      <c r="NB30" s="306"/>
      <c r="NC30" s="306"/>
      <c r="ND30" s="306"/>
      <c r="NE30" s="306"/>
      <c r="NF30" s="306"/>
      <c r="NG30" s="306"/>
      <c r="NH30" s="306"/>
      <c r="NI30" s="306"/>
      <c r="NJ30" s="306"/>
      <c r="NK30" s="306"/>
      <c r="NL30" s="306"/>
      <c r="NM30" s="306"/>
      <c r="NN30" s="306"/>
      <c r="NO30" s="306"/>
      <c r="NP30" s="306"/>
      <c r="NQ30" s="306"/>
      <c r="NR30" s="306"/>
      <c r="NS30" s="306"/>
      <c r="NT30" s="306"/>
      <c r="NU30" s="306"/>
      <c r="NV30" s="306"/>
      <c r="NW30" s="306"/>
      <c r="NX30" s="306"/>
      <c r="NY30" s="306"/>
      <c r="NZ30" s="306"/>
      <c r="OA30" s="306"/>
      <c r="OB30" s="306"/>
      <c r="OC30" s="306"/>
      <c r="OD30" s="306"/>
      <c r="OE30" s="306"/>
      <c r="OF30" s="306"/>
      <c r="OG30" s="306"/>
      <c r="OH30" s="306"/>
      <c r="OI30" s="306"/>
      <c r="OJ30" s="306"/>
      <c r="OK30" s="306"/>
      <c r="OL30" s="306"/>
      <c r="OM30" s="306"/>
      <c r="ON30" s="306"/>
      <c r="OO30" s="306"/>
      <c r="OP30" s="306"/>
      <c r="OQ30" s="306"/>
      <c r="OR30" s="306"/>
      <c r="OS30" s="306"/>
      <c r="OT30" s="306"/>
      <c r="OU30" s="306"/>
      <c r="OV30" s="306"/>
      <c r="OW30" s="306"/>
      <c r="OX30" s="306"/>
      <c r="OY30" s="306"/>
      <c r="OZ30" s="306"/>
      <c r="PA30" s="306"/>
      <c r="PB30" s="306"/>
      <c r="PC30" s="306"/>
      <c r="PD30" s="306"/>
    </row>
    <row r="31" spans="2:420" s="320" customFormat="1">
      <c r="B31" s="319" t="s">
        <v>119</v>
      </c>
      <c r="C31" s="314"/>
      <c r="D31" s="314">
        <f>IF(D25="",0,
D29/C29)</f>
        <v>0.970873786407767</v>
      </c>
      <c r="E31" s="314">
        <f t="shared" ref="E31:M31" si="6">IF(E25="",0,
E29/D29)</f>
        <v>0.970873786407767</v>
      </c>
      <c r="F31" s="314">
        <f t="shared" si="6"/>
        <v>0.970873786407767</v>
      </c>
      <c r="G31" s="314">
        <f t="shared" si="6"/>
        <v>0.970873786407767</v>
      </c>
      <c r="H31" s="314">
        <f t="shared" si="6"/>
        <v>0.970873786407767</v>
      </c>
      <c r="I31" s="314">
        <f t="shared" si="6"/>
        <v>0.970873786407767</v>
      </c>
      <c r="J31" s="314">
        <f t="shared" si="6"/>
        <v>0.97087378640776689</v>
      </c>
      <c r="K31" s="314">
        <f t="shared" si="6"/>
        <v>0.970873786407767</v>
      </c>
      <c r="L31" s="314">
        <f t="shared" si="6"/>
        <v>0.970873786407767</v>
      </c>
      <c r="M31" s="314">
        <f t="shared" si="6"/>
        <v>0.970873786407767</v>
      </c>
      <c r="N31" s="315"/>
      <c r="O31" s="315"/>
      <c r="P31" s="315"/>
      <c r="Q31" s="315"/>
      <c r="R31" s="315"/>
      <c r="S31" s="315"/>
      <c r="T31" s="315"/>
      <c r="U31" s="315"/>
      <c r="V31" s="315"/>
      <c r="W31" s="315"/>
      <c r="X31" s="315"/>
      <c r="Y31" s="315"/>
      <c r="Z31" s="315"/>
      <c r="AA31" s="315"/>
      <c r="AB31" s="315"/>
      <c r="AC31" s="315"/>
      <c r="AD31" s="315"/>
      <c r="AE31" s="315"/>
      <c r="AF31" s="315"/>
      <c r="AG31" s="315"/>
      <c r="AH31" s="315"/>
      <c r="AI31" s="315"/>
      <c r="AJ31" s="315"/>
      <c r="AK31" s="315"/>
      <c r="AL31" s="315"/>
      <c r="AM31" s="315"/>
      <c r="AN31" s="315"/>
      <c r="AO31" s="315"/>
      <c r="AP31" s="315"/>
      <c r="AQ31" s="315"/>
      <c r="AR31" s="315"/>
      <c r="AS31" s="315"/>
      <c r="AT31" s="315"/>
      <c r="AU31" s="315"/>
      <c r="AV31" s="315"/>
      <c r="AW31" s="315"/>
      <c r="AX31" s="315"/>
      <c r="AY31" s="315"/>
      <c r="AZ31" s="315"/>
      <c r="BA31" s="315"/>
      <c r="BB31" s="315"/>
      <c r="BC31" s="315"/>
      <c r="BD31" s="315"/>
      <c r="BE31" s="315"/>
      <c r="BF31" s="315"/>
      <c r="BG31" s="315"/>
      <c r="BH31" s="315"/>
      <c r="BI31" s="315"/>
      <c r="BJ31" s="315"/>
      <c r="BK31" s="315"/>
      <c r="BL31" s="315"/>
      <c r="BM31" s="315"/>
      <c r="BN31" s="315"/>
      <c r="BO31" s="315"/>
      <c r="BP31" s="315"/>
      <c r="BQ31" s="315"/>
      <c r="BR31" s="315"/>
      <c r="BS31" s="315"/>
      <c r="BT31" s="315"/>
      <c r="BU31" s="315"/>
      <c r="BV31" s="315"/>
      <c r="BW31" s="315"/>
      <c r="BX31" s="315"/>
      <c r="BY31" s="315"/>
      <c r="BZ31" s="315"/>
      <c r="CA31" s="315"/>
      <c r="CB31" s="315"/>
      <c r="CC31" s="315"/>
      <c r="CD31" s="315"/>
      <c r="CE31" s="315"/>
      <c r="CF31" s="315"/>
      <c r="CG31" s="315"/>
      <c r="CH31" s="315"/>
      <c r="CI31" s="315"/>
      <c r="CJ31" s="315"/>
      <c r="CK31" s="315"/>
      <c r="CL31" s="315"/>
      <c r="CM31" s="315"/>
      <c r="CN31" s="315"/>
      <c r="CO31" s="315"/>
      <c r="CP31" s="315"/>
      <c r="CQ31" s="315"/>
      <c r="CR31" s="315"/>
      <c r="CS31" s="315"/>
      <c r="CT31" s="315"/>
      <c r="CU31" s="315"/>
      <c r="CV31" s="315"/>
      <c r="CW31" s="315"/>
      <c r="CX31" s="315"/>
      <c r="CY31" s="315"/>
      <c r="CZ31" s="315"/>
      <c r="DA31" s="315"/>
      <c r="DB31" s="315"/>
      <c r="DC31" s="315"/>
      <c r="DD31" s="315"/>
      <c r="DE31" s="315"/>
      <c r="DF31" s="315"/>
      <c r="DG31" s="315"/>
      <c r="DH31" s="315"/>
      <c r="DI31" s="315"/>
      <c r="DJ31" s="315"/>
      <c r="DK31" s="315"/>
      <c r="DL31" s="315"/>
      <c r="DM31" s="315"/>
      <c r="DN31" s="315"/>
      <c r="DO31" s="315"/>
      <c r="DP31" s="315"/>
      <c r="DQ31" s="315"/>
      <c r="DR31" s="315"/>
      <c r="DS31" s="315"/>
      <c r="DT31" s="315"/>
      <c r="DU31" s="315"/>
      <c r="DV31" s="315"/>
      <c r="DW31" s="315"/>
      <c r="DX31" s="315"/>
      <c r="DY31" s="315"/>
      <c r="DZ31" s="315"/>
      <c r="EA31" s="315"/>
      <c r="EB31" s="315"/>
      <c r="EC31" s="315"/>
      <c r="ED31" s="315"/>
      <c r="EE31" s="315"/>
      <c r="EF31" s="315"/>
      <c r="EG31" s="315"/>
      <c r="EH31" s="315"/>
      <c r="EI31" s="315"/>
      <c r="EJ31" s="315"/>
      <c r="EK31" s="315"/>
      <c r="EL31" s="315"/>
      <c r="EM31" s="315"/>
      <c r="EN31" s="315"/>
      <c r="EO31" s="315"/>
      <c r="EP31" s="315"/>
      <c r="EQ31" s="315"/>
      <c r="ER31" s="315"/>
      <c r="ES31" s="315"/>
      <c r="ET31" s="315"/>
      <c r="EU31" s="315"/>
      <c r="EV31" s="315"/>
      <c r="EW31" s="315"/>
      <c r="EX31" s="315"/>
      <c r="EY31" s="315"/>
      <c r="EZ31" s="315"/>
      <c r="FA31" s="315"/>
      <c r="FB31" s="315"/>
      <c r="FC31" s="315"/>
      <c r="FD31" s="315"/>
      <c r="FE31" s="315"/>
      <c r="FF31" s="315"/>
      <c r="FG31" s="315"/>
      <c r="FH31" s="315"/>
      <c r="FI31" s="315"/>
      <c r="FJ31" s="315"/>
      <c r="FK31" s="315"/>
      <c r="FL31" s="315"/>
      <c r="FM31" s="315"/>
      <c r="FN31" s="315"/>
      <c r="FO31" s="315"/>
      <c r="FP31" s="315"/>
      <c r="FQ31" s="315"/>
      <c r="FR31" s="315"/>
      <c r="FS31" s="315"/>
      <c r="FT31" s="315"/>
      <c r="FU31" s="315"/>
      <c r="FV31" s="315"/>
      <c r="FW31" s="315"/>
      <c r="FX31" s="315"/>
      <c r="FY31" s="315"/>
      <c r="FZ31" s="315"/>
      <c r="GA31" s="315"/>
      <c r="GB31" s="315"/>
      <c r="GC31" s="315"/>
      <c r="GD31" s="315"/>
      <c r="GE31" s="315"/>
      <c r="GF31" s="315"/>
      <c r="GG31" s="315"/>
      <c r="GH31" s="315"/>
      <c r="GI31" s="315"/>
      <c r="GJ31" s="315"/>
      <c r="GK31" s="315"/>
      <c r="GL31" s="315"/>
      <c r="GM31" s="315"/>
      <c r="GN31" s="315"/>
      <c r="GO31" s="315"/>
      <c r="GP31" s="315"/>
      <c r="GQ31" s="315"/>
      <c r="GR31" s="315"/>
      <c r="GS31" s="315"/>
      <c r="GT31" s="315"/>
      <c r="GU31" s="315"/>
      <c r="GV31" s="315"/>
      <c r="GW31" s="315"/>
      <c r="GX31" s="315"/>
      <c r="GY31" s="315"/>
      <c r="GZ31" s="315"/>
      <c r="HA31" s="315"/>
      <c r="HB31" s="315"/>
      <c r="HC31" s="315"/>
      <c r="HD31" s="315"/>
      <c r="HE31" s="315"/>
      <c r="HF31" s="315"/>
      <c r="HG31" s="315"/>
      <c r="HH31" s="315"/>
      <c r="HI31" s="315"/>
      <c r="HJ31" s="315"/>
      <c r="HK31" s="315"/>
    </row>
    <row r="32" spans="2:420" s="320" customFormat="1">
      <c r="B32" s="321"/>
      <c r="D32" s="322"/>
      <c r="E32" s="322"/>
    </row>
    <row r="33" spans="2:410" s="320" customFormat="1">
      <c r="B33" s="323" t="s">
        <v>42</v>
      </c>
      <c r="D33" s="324">
        <f t="shared" ref="D33:M33" si="7">(EXP((LN(1+(1/D31)^(1/(D28))-1)-DividendYield)*(D28))-D$36)/(D$35-D$36)</f>
        <v>0.40632619006816983</v>
      </c>
      <c r="E33" s="324">
        <f t="shared" si="7"/>
        <v>0.40632619006816983</v>
      </c>
      <c r="F33" s="324">
        <f t="shared" si="7"/>
        <v>0.40632619006816983</v>
      </c>
      <c r="G33" s="324">
        <f t="shared" si="7"/>
        <v>0.40632619006816983</v>
      </c>
      <c r="H33" s="324">
        <f t="shared" si="7"/>
        <v>0.40632619006816983</v>
      </c>
      <c r="I33" s="324">
        <f t="shared" si="7"/>
        <v>0.40632619006816983</v>
      </c>
      <c r="J33" s="324">
        <f t="shared" si="7"/>
        <v>0.40632619006816983</v>
      </c>
      <c r="K33" s="324">
        <f t="shared" si="7"/>
        <v>0.40632619006816983</v>
      </c>
      <c r="L33" s="324">
        <f t="shared" si="7"/>
        <v>0.40632619006816983</v>
      </c>
      <c r="M33" s="324">
        <f t="shared" si="7"/>
        <v>0.40632619006816983</v>
      </c>
      <c r="N33" s="324"/>
      <c r="O33" s="324"/>
      <c r="P33" s="324"/>
      <c r="Q33" s="324"/>
      <c r="R33" s="324"/>
      <c r="S33" s="324"/>
      <c r="T33" s="324"/>
      <c r="U33" s="324"/>
      <c r="V33" s="324"/>
      <c r="W33" s="324"/>
      <c r="X33" s="325"/>
      <c r="Y33" s="325"/>
      <c r="Z33" s="325"/>
      <c r="AA33" s="325"/>
      <c r="AB33" s="325"/>
      <c r="AC33" s="325"/>
      <c r="AD33" s="325"/>
      <c r="AE33" s="325"/>
      <c r="AF33" s="325"/>
      <c r="AG33" s="325"/>
      <c r="AH33" s="325"/>
      <c r="AI33" s="325"/>
      <c r="AJ33" s="325"/>
      <c r="AK33" s="325"/>
      <c r="AL33" s="325"/>
      <c r="AM33" s="325"/>
      <c r="AN33" s="325"/>
      <c r="AO33" s="325"/>
      <c r="AP33" s="325"/>
      <c r="AQ33" s="325"/>
      <c r="AR33" s="325"/>
      <c r="AS33" s="325"/>
      <c r="AT33" s="325"/>
      <c r="AU33" s="325"/>
      <c r="AV33" s="325"/>
      <c r="AW33" s="325"/>
      <c r="AX33" s="325"/>
      <c r="AY33" s="325"/>
      <c r="AZ33" s="325"/>
      <c r="BA33" s="325"/>
      <c r="BB33" s="325"/>
      <c r="BC33" s="325"/>
      <c r="BD33" s="325"/>
      <c r="BE33" s="325"/>
      <c r="BF33" s="325"/>
      <c r="BG33" s="325"/>
      <c r="BH33" s="325"/>
      <c r="BI33" s="325"/>
      <c r="BJ33" s="325"/>
      <c r="BK33" s="325"/>
      <c r="BL33" s="325"/>
      <c r="BM33" s="325"/>
      <c r="BN33" s="325"/>
      <c r="BO33" s="325"/>
      <c r="BP33" s="325"/>
      <c r="BQ33" s="325"/>
      <c r="BR33" s="325"/>
      <c r="BS33" s="325"/>
      <c r="BT33" s="325"/>
      <c r="BU33" s="325"/>
      <c r="BV33" s="325"/>
      <c r="BW33" s="325"/>
      <c r="BX33" s="325"/>
      <c r="BY33" s="325"/>
      <c r="BZ33" s="325"/>
      <c r="CA33" s="325"/>
      <c r="CB33" s="325"/>
      <c r="CC33" s="325"/>
      <c r="CD33" s="325"/>
      <c r="CE33" s="325"/>
      <c r="CF33" s="325"/>
      <c r="CG33" s="325"/>
      <c r="CH33" s="325"/>
      <c r="CI33" s="325"/>
      <c r="CJ33" s="325"/>
      <c r="CK33" s="325"/>
      <c r="CL33" s="325"/>
      <c r="CM33" s="325"/>
      <c r="CN33" s="325"/>
      <c r="CO33" s="325"/>
      <c r="CP33" s="325"/>
      <c r="CQ33" s="325"/>
      <c r="CR33" s="325"/>
      <c r="CS33" s="325"/>
      <c r="CT33" s="325"/>
      <c r="CU33" s="325"/>
      <c r="CV33" s="325"/>
      <c r="CW33" s="325"/>
      <c r="CX33" s="325"/>
      <c r="CY33" s="325"/>
      <c r="CZ33" s="325"/>
      <c r="DA33" s="325"/>
      <c r="DB33" s="325"/>
      <c r="DC33" s="325"/>
      <c r="DD33" s="325"/>
      <c r="DE33" s="325"/>
      <c r="DF33" s="325"/>
      <c r="DG33" s="325"/>
      <c r="DH33" s="325"/>
      <c r="DI33" s="325"/>
      <c r="DJ33" s="325"/>
      <c r="DK33" s="325"/>
      <c r="DL33" s="325"/>
      <c r="DM33" s="325"/>
      <c r="DN33" s="325"/>
      <c r="DO33" s="325"/>
      <c r="DP33" s="325"/>
      <c r="DQ33" s="325"/>
      <c r="DR33" s="325"/>
      <c r="DS33" s="325"/>
      <c r="DT33" s="325"/>
      <c r="DU33" s="325"/>
      <c r="DV33" s="325"/>
      <c r="DW33" s="325"/>
      <c r="DX33" s="325"/>
      <c r="DY33" s="325"/>
      <c r="DZ33" s="325"/>
      <c r="EA33" s="325"/>
      <c r="EB33" s="325"/>
      <c r="EC33" s="325"/>
      <c r="ED33" s="325"/>
      <c r="EE33" s="325"/>
      <c r="EF33" s="325"/>
      <c r="EG33" s="325"/>
      <c r="EH33" s="325"/>
      <c r="EI33" s="325"/>
      <c r="EJ33" s="325"/>
      <c r="EK33" s="325"/>
      <c r="EL33" s="325"/>
      <c r="EM33" s="325"/>
      <c r="EN33" s="325"/>
      <c r="EO33" s="325"/>
      <c r="EP33" s="325"/>
      <c r="EQ33" s="325"/>
      <c r="ER33" s="325"/>
      <c r="ES33" s="325"/>
      <c r="ET33" s="325"/>
      <c r="EU33" s="325"/>
      <c r="EV33" s="325"/>
      <c r="EW33" s="325"/>
      <c r="EX33" s="325"/>
      <c r="EY33" s="325"/>
      <c r="EZ33" s="325"/>
      <c r="FA33" s="325"/>
      <c r="FB33" s="325"/>
      <c r="FC33" s="325"/>
      <c r="FD33" s="325"/>
      <c r="FE33" s="325"/>
      <c r="FF33" s="325"/>
      <c r="FG33" s="325"/>
      <c r="FH33" s="325"/>
      <c r="FI33" s="325"/>
      <c r="FJ33" s="325"/>
      <c r="FK33" s="325"/>
      <c r="FL33" s="325"/>
      <c r="FM33" s="325"/>
      <c r="FN33" s="325"/>
      <c r="FO33" s="325"/>
      <c r="FP33" s="325"/>
      <c r="FQ33" s="325"/>
      <c r="FR33" s="325"/>
      <c r="FS33" s="325"/>
      <c r="FT33" s="325"/>
      <c r="FU33" s="325"/>
      <c r="FV33" s="325"/>
      <c r="FW33" s="325"/>
      <c r="FX33" s="325"/>
      <c r="FY33" s="325"/>
      <c r="FZ33" s="325"/>
      <c r="GA33" s="325"/>
      <c r="GB33" s="325"/>
      <c r="GC33" s="325"/>
      <c r="GD33" s="325"/>
      <c r="GE33" s="325"/>
      <c r="GF33" s="325"/>
      <c r="GG33" s="325"/>
      <c r="GH33" s="325"/>
      <c r="GI33" s="325"/>
      <c r="GJ33" s="325"/>
      <c r="GK33" s="325"/>
      <c r="GL33" s="325"/>
      <c r="GM33" s="325"/>
      <c r="GN33" s="325"/>
      <c r="GO33" s="325"/>
      <c r="GP33" s="325"/>
      <c r="GQ33" s="325"/>
      <c r="GR33" s="325"/>
      <c r="GS33" s="325"/>
      <c r="GT33" s="325"/>
      <c r="GU33" s="325"/>
      <c r="GV33" s="325"/>
      <c r="GW33" s="325"/>
      <c r="GX33" s="325"/>
      <c r="GY33" s="325"/>
      <c r="GZ33" s="325"/>
      <c r="HA33" s="325"/>
      <c r="HB33" s="325"/>
      <c r="HC33" s="325"/>
      <c r="HD33" s="325"/>
      <c r="HE33" s="325"/>
      <c r="HF33" s="325"/>
      <c r="HG33" s="325"/>
      <c r="HH33" s="325"/>
      <c r="HI33" s="325"/>
      <c r="HJ33" s="325"/>
      <c r="HK33" s="325"/>
    </row>
    <row r="34" spans="2:410" s="320" customFormat="1">
      <c r="B34" s="326" t="s">
        <v>43</v>
      </c>
      <c r="D34" s="324">
        <f>1-D33</f>
        <v>0.59367380993183017</v>
      </c>
      <c r="E34" s="324">
        <f t="shared" ref="E34:M34" si="8">1-E33</f>
        <v>0.59367380993183017</v>
      </c>
      <c r="F34" s="324">
        <f t="shared" si="8"/>
        <v>0.59367380993183017</v>
      </c>
      <c r="G34" s="324">
        <f t="shared" si="8"/>
        <v>0.59367380993183017</v>
      </c>
      <c r="H34" s="324">
        <f t="shared" si="8"/>
        <v>0.59367380993183017</v>
      </c>
      <c r="I34" s="324">
        <f t="shared" si="8"/>
        <v>0.59367380993183017</v>
      </c>
      <c r="J34" s="324">
        <f t="shared" si="8"/>
        <v>0.59367380993183017</v>
      </c>
      <c r="K34" s="324">
        <f t="shared" si="8"/>
        <v>0.59367380993183017</v>
      </c>
      <c r="L34" s="324">
        <f t="shared" si="8"/>
        <v>0.59367380993183017</v>
      </c>
      <c r="M34" s="324">
        <f t="shared" si="8"/>
        <v>0.59367380993183017</v>
      </c>
      <c r="N34" s="324"/>
      <c r="O34" s="324"/>
      <c r="P34" s="324"/>
      <c r="Q34" s="324"/>
      <c r="R34" s="324"/>
      <c r="S34" s="324"/>
      <c r="T34" s="324"/>
      <c r="U34" s="324"/>
      <c r="V34" s="324"/>
      <c r="W34" s="324"/>
      <c r="X34" s="325"/>
      <c r="Y34" s="325"/>
      <c r="Z34" s="325"/>
      <c r="AA34" s="325"/>
      <c r="AB34" s="325"/>
      <c r="AC34" s="325"/>
      <c r="AD34" s="325"/>
      <c r="AE34" s="325"/>
      <c r="AF34" s="325"/>
      <c r="AG34" s="325"/>
      <c r="AH34" s="325"/>
      <c r="AI34" s="325"/>
      <c r="AJ34" s="325"/>
      <c r="AK34" s="325"/>
      <c r="AL34" s="325"/>
      <c r="AM34" s="325"/>
      <c r="AN34" s="325"/>
      <c r="AO34" s="325"/>
      <c r="AP34" s="325"/>
      <c r="AQ34" s="325"/>
      <c r="AR34" s="325"/>
      <c r="AS34" s="325"/>
      <c r="AT34" s="325"/>
      <c r="AU34" s="325"/>
      <c r="AV34" s="325"/>
      <c r="AW34" s="325"/>
      <c r="AX34" s="325"/>
      <c r="AY34" s="325"/>
      <c r="AZ34" s="325"/>
      <c r="BA34" s="325"/>
      <c r="BB34" s="325"/>
      <c r="BC34" s="325"/>
      <c r="BD34" s="325"/>
      <c r="BE34" s="325"/>
      <c r="BF34" s="325"/>
      <c r="BG34" s="325"/>
      <c r="BH34" s="325"/>
      <c r="BI34" s="325"/>
      <c r="BJ34" s="325"/>
      <c r="BK34" s="325"/>
      <c r="BL34" s="325"/>
      <c r="BM34" s="325"/>
      <c r="BN34" s="325"/>
      <c r="BO34" s="325"/>
      <c r="BP34" s="325"/>
      <c r="BQ34" s="325"/>
      <c r="BR34" s="325"/>
      <c r="BS34" s="325"/>
      <c r="BT34" s="325"/>
      <c r="BU34" s="325"/>
      <c r="BV34" s="325"/>
      <c r="BW34" s="325"/>
      <c r="BX34" s="325"/>
      <c r="BY34" s="325"/>
      <c r="BZ34" s="325"/>
      <c r="CA34" s="325"/>
      <c r="CB34" s="325"/>
      <c r="CC34" s="325"/>
      <c r="CD34" s="325"/>
      <c r="CE34" s="325"/>
      <c r="CF34" s="325"/>
      <c r="CG34" s="325"/>
      <c r="CH34" s="325"/>
      <c r="CI34" s="325"/>
      <c r="CJ34" s="325"/>
      <c r="CK34" s="325"/>
      <c r="CL34" s="325"/>
      <c r="CM34" s="325"/>
      <c r="CN34" s="325"/>
      <c r="CO34" s="325"/>
      <c r="CP34" s="325"/>
      <c r="CQ34" s="325"/>
      <c r="CR34" s="325"/>
      <c r="CS34" s="325"/>
      <c r="CT34" s="325"/>
      <c r="CU34" s="325"/>
      <c r="CV34" s="325"/>
      <c r="CW34" s="325"/>
      <c r="CX34" s="325"/>
      <c r="CY34" s="325"/>
      <c r="CZ34" s="325"/>
      <c r="DA34" s="325"/>
      <c r="DB34" s="325"/>
      <c r="DC34" s="325"/>
      <c r="DD34" s="325"/>
      <c r="DE34" s="325"/>
      <c r="DF34" s="325"/>
      <c r="DG34" s="325"/>
      <c r="DH34" s="325"/>
      <c r="DI34" s="325"/>
      <c r="DJ34" s="325"/>
      <c r="DK34" s="325"/>
      <c r="DL34" s="325"/>
      <c r="DM34" s="325"/>
      <c r="DN34" s="325"/>
      <c r="DO34" s="325"/>
      <c r="DP34" s="325"/>
      <c r="DQ34" s="325"/>
      <c r="DR34" s="325"/>
      <c r="DS34" s="325"/>
      <c r="DT34" s="325"/>
      <c r="DU34" s="325"/>
      <c r="DV34" s="325"/>
      <c r="DW34" s="325"/>
      <c r="DX34" s="325"/>
      <c r="DY34" s="325"/>
      <c r="DZ34" s="325"/>
      <c r="EA34" s="325"/>
      <c r="EB34" s="325"/>
      <c r="EC34" s="325"/>
      <c r="ED34" s="325"/>
      <c r="EE34" s="325"/>
      <c r="EF34" s="325"/>
      <c r="EG34" s="325"/>
      <c r="EH34" s="325"/>
      <c r="EI34" s="325"/>
      <c r="EJ34" s="325"/>
      <c r="EK34" s="325"/>
      <c r="EL34" s="325"/>
      <c r="EM34" s="325"/>
      <c r="EN34" s="325"/>
      <c r="EO34" s="325"/>
      <c r="EP34" s="325"/>
      <c r="EQ34" s="325"/>
      <c r="ER34" s="325"/>
      <c r="ES34" s="325"/>
      <c r="ET34" s="325"/>
      <c r="EU34" s="325"/>
      <c r="EV34" s="325"/>
      <c r="EW34" s="325"/>
      <c r="EX34" s="325"/>
      <c r="EY34" s="325"/>
      <c r="EZ34" s="325"/>
      <c r="FA34" s="325"/>
      <c r="FB34" s="325"/>
      <c r="FC34" s="325"/>
      <c r="FD34" s="325"/>
      <c r="FE34" s="325"/>
      <c r="FF34" s="325"/>
      <c r="FG34" s="325"/>
      <c r="FH34" s="325"/>
      <c r="FI34" s="325"/>
      <c r="FJ34" s="325"/>
      <c r="FK34" s="325"/>
      <c r="FL34" s="325"/>
      <c r="FM34" s="325"/>
      <c r="FN34" s="325"/>
      <c r="FO34" s="325"/>
      <c r="FP34" s="325"/>
      <c r="FQ34" s="325"/>
      <c r="FR34" s="325"/>
      <c r="FS34" s="325"/>
      <c r="FT34" s="325"/>
      <c r="FU34" s="325"/>
      <c r="FV34" s="325"/>
      <c r="FW34" s="325"/>
      <c r="FX34" s="325"/>
      <c r="FY34" s="325"/>
      <c r="FZ34" s="325"/>
      <c r="GA34" s="325"/>
      <c r="GB34" s="325"/>
      <c r="GC34" s="325"/>
      <c r="GD34" s="325"/>
      <c r="GE34" s="325"/>
      <c r="GF34" s="325"/>
      <c r="GG34" s="325"/>
      <c r="GH34" s="325"/>
      <c r="GI34" s="325"/>
      <c r="GJ34" s="325"/>
      <c r="GK34" s="325"/>
      <c r="GL34" s="325"/>
      <c r="GM34" s="325"/>
      <c r="GN34" s="325"/>
      <c r="GO34" s="325"/>
      <c r="GP34" s="325"/>
      <c r="GQ34" s="325"/>
      <c r="GR34" s="325"/>
      <c r="GS34" s="325"/>
      <c r="GT34" s="325"/>
      <c r="GU34" s="325"/>
      <c r="GV34" s="325"/>
      <c r="GW34" s="325"/>
      <c r="GX34" s="325"/>
      <c r="GY34" s="325"/>
      <c r="GZ34" s="325"/>
      <c r="HA34" s="325"/>
      <c r="HB34" s="325"/>
      <c r="HC34" s="325"/>
      <c r="HD34" s="325"/>
      <c r="HE34" s="325"/>
      <c r="HF34" s="325"/>
      <c r="HG34" s="325"/>
      <c r="HH34" s="325"/>
      <c r="HI34" s="325"/>
      <c r="HJ34" s="325"/>
      <c r="HK34" s="325"/>
    </row>
    <row r="35" spans="2:410" s="320" customFormat="1">
      <c r="B35" s="327" t="s">
        <v>44</v>
      </c>
      <c r="D35" s="324">
        <f>EXP($C$13*SQRT(D26-C26))</f>
        <v>1.6487212707001282</v>
      </c>
      <c r="E35" s="324">
        <f>EXP($C$13*SQRT(E26-D26))</f>
        <v>1.6487212707001282</v>
      </c>
      <c r="F35" s="324">
        <f t="shared" ref="F35:M35" si="9">EXP($C$13*SQRT(F26-E26))</f>
        <v>1.6487212707001282</v>
      </c>
      <c r="G35" s="324">
        <f t="shared" si="9"/>
        <v>1.6487212707001282</v>
      </c>
      <c r="H35" s="324">
        <f t="shared" si="9"/>
        <v>1.6487212707001282</v>
      </c>
      <c r="I35" s="324">
        <f t="shared" si="9"/>
        <v>1.6487212707001282</v>
      </c>
      <c r="J35" s="324">
        <f t="shared" si="9"/>
        <v>1.6487212707001282</v>
      </c>
      <c r="K35" s="324">
        <f t="shared" si="9"/>
        <v>1.6487212707001282</v>
      </c>
      <c r="L35" s="324">
        <f t="shared" si="9"/>
        <v>1.6487212707001282</v>
      </c>
      <c r="M35" s="324">
        <f t="shared" si="9"/>
        <v>1.6487212707001282</v>
      </c>
      <c r="N35" s="324"/>
      <c r="O35" s="324"/>
      <c r="P35" s="324"/>
      <c r="Q35" s="324"/>
      <c r="R35" s="324"/>
      <c r="S35" s="324"/>
      <c r="T35" s="324"/>
      <c r="U35" s="324"/>
      <c r="V35" s="324"/>
      <c r="W35" s="324"/>
      <c r="X35" s="325"/>
      <c r="Y35" s="325"/>
      <c r="Z35" s="325"/>
      <c r="AA35" s="325"/>
      <c r="AB35" s="325"/>
      <c r="AC35" s="325"/>
      <c r="AD35" s="325"/>
      <c r="AE35" s="325"/>
      <c r="AF35" s="325"/>
      <c r="AG35" s="325"/>
      <c r="AH35" s="325"/>
      <c r="AI35" s="325"/>
      <c r="AJ35" s="325"/>
      <c r="AK35" s="325"/>
      <c r="AL35" s="325"/>
      <c r="AM35" s="325"/>
      <c r="AN35" s="325"/>
      <c r="AO35" s="325"/>
      <c r="AP35" s="325"/>
      <c r="AQ35" s="325"/>
      <c r="AR35" s="325"/>
      <c r="AS35" s="325"/>
      <c r="AT35" s="325"/>
      <c r="AU35" s="325"/>
      <c r="AV35" s="325"/>
      <c r="AW35" s="325"/>
      <c r="AX35" s="325"/>
      <c r="AY35" s="325"/>
      <c r="AZ35" s="325"/>
      <c r="BA35" s="325"/>
      <c r="BB35" s="325"/>
      <c r="BC35" s="325"/>
      <c r="BD35" s="325"/>
      <c r="BE35" s="325"/>
      <c r="BF35" s="325"/>
      <c r="BG35" s="325"/>
      <c r="BH35" s="325"/>
      <c r="BI35" s="325"/>
      <c r="BJ35" s="325"/>
      <c r="BK35" s="325"/>
      <c r="BL35" s="325"/>
      <c r="BM35" s="325"/>
      <c r="BN35" s="325"/>
      <c r="BO35" s="325"/>
      <c r="BP35" s="325"/>
      <c r="BQ35" s="325"/>
      <c r="BR35" s="325"/>
      <c r="BS35" s="325"/>
      <c r="BT35" s="325"/>
      <c r="BU35" s="325"/>
      <c r="BV35" s="325"/>
      <c r="BW35" s="325"/>
      <c r="BX35" s="325"/>
      <c r="BY35" s="325"/>
      <c r="BZ35" s="325"/>
      <c r="CA35" s="325"/>
      <c r="CB35" s="325"/>
      <c r="CC35" s="325"/>
      <c r="CD35" s="325"/>
      <c r="CE35" s="325"/>
      <c r="CF35" s="325"/>
      <c r="CG35" s="325"/>
      <c r="CH35" s="325"/>
      <c r="CI35" s="325"/>
      <c r="CJ35" s="325"/>
      <c r="CK35" s="325"/>
      <c r="CL35" s="325"/>
      <c r="CM35" s="325"/>
      <c r="CN35" s="325"/>
      <c r="CO35" s="325"/>
      <c r="CP35" s="325"/>
      <c r="CQ35" s="325"/>
      <c r="CR35" s="325"/>
      <c r="CS35" s="325"/>
      <c r="CT35" s="325"/>
      <c r="CU35" s="325"/>
      <c r="CV35" s="325"/>
      <c r="CW35" s="325"/>
      <c r="CX35" s="325"/>
      <c r="CY35" s="325"/>
      <c r="CZ35" s="325"/>
      <c r="DA35" s="325"/>
      <c r="DB35" s="325"/>
      <c r="DC35" s="325"/>
      <c r="DD35" s="325"/>
      <c r="DE35" s="325"/>
      <c r="DF35" s="325"/>
      <c r="DG35" s="325"/>
      <c r="DH35" s="325"/>
      <c r="DI35" s="325"/>
      <c r="DJ35" s="325"/>
      <c r="DK35" s="325"/>
      <c r="DL35" s="325"/>
      <c r="DM35" s="325"/>
      <c r="DN35" s="325"/>
      <c r="DO35" s="325"/>
      <c r="DP35" s="325"/>
      <c r="DQ35" s="325"/>
      <c r="DR35" s="325"/>
      <c r="DS35" s="325"/>
      <c r="DT35" s="325"/>
      <c r="DU35" s="325"/>
      <c r="DV35" s="325"/>
      <c r="DW35" s="325"/>
      <c r="DX35" s="325"/>
      <c r="DY35" s="325"/>
      <c r="DZ35" s="325"/>
      <c r="EA35" s="325"/>
      <c r="EB35" s="325"/>
      <c r="EC35" s="325"/>
      <c r="ED35" s="325"/>
      <c r="EE35" s="325"/>
      <c r="EF35" s="325"/>
      <c r="EG35" s="325"/>
      <c r="EH35" s="325"/>
      <c r="EI35" s="325"/>
      <c r="EJ35" s="325"/>
      <c r="EK35" s="325"/>
      <c r="EL35" s="325"/>
      <c r="EM35" s="325"/>
      <c r="EN35" s="325"/>
      <c r="EO35" s="325"/>
      <c r="EP35" s="325"/>
      <c r="EQ35" s="325"/>
      <c r="ER35" s="325"/>
      <c r="ES35" s="325"/>
      <c r="ET35" s="325"/>
      <c r="EU35" s="325"/>
      <c r="EV35" s="325"/>
      <c r="EW35" s="325"/>
      <c r="EX35" s="325"/>
      <c r="EY35" s="325"/>
      <c r="EZ35" s="325"/>
      <c r="FA35" s="325"/>
      <c r="FB35" s="325"/>
      <c r="FC35" s="325"/>
      <c r="FD35" s="325"/>
      <c r="FE35" s="325"/>
      <c r="FF35" s="325"/>
      <c r="FG35" s="325"/>
      <c r="FH35" s="325"/>
      <c r="FI35" s="325"/>
      <c r="FJ35" s="325"/>
      <c r="FK35" s="325"/>
      <c r="FL35" s="325"/>
      <c r="FM35" s="325"/>
      <c r="FN35" s="325"/>
      <c r="FO35" s="325"/>
      <c r="FP35" s="325"/>
      <c r="FQ35" s="325"/>
      <c r="FR35" s="325"/>
      <c r="FS35" s="325"/>
      <c r="FT35" s="325"/>
      <c r="FU35" s="325"/>
      <c r="FV35" s="325"/>
      <c r="FW35" s="325"/>
      <c r="FX35" s="325"/>
      <c r="FY35" s="325"/>
      <c r="FZ35" s="325"/>
      <c r="GA35" s="325"/>
      <c r="GB35" s="325"/>
      <c r="GC35" s="325"/>
      <c r="GD35" s="325"/>
      <c r="GE35" s="325"/>
      <c r="GF35" s="325"/>
      <c r="GG35" s="325"/>
      <c r="GH35" s="325"/>
      <c r="GI35" s="325"/>
      <c r="GJ35" s="325"/>
      <c r="GK35" s="325"/>
      <c r="GL35" s="325"/>
      <c r="GM35" s="325"/>
      <c r="GN35" s="325"/>
      <c r="GO35" s="325"/>
      <c r="GP35" s="325"/>
      <c r="GQ35" s="325"/>
      <c r="GR35" s="325"/>
      <c r="GS35" s="325"/>
      <c r="GT35" s="325"/>
      <c r="GU35" s="325"/>
      <c r="GV35" s="325"/>
      <c r="GW35" s="325"/>
      <c r="GX35" s="325"/>
      <c r="GY35" s="325"/>
      <c r="GZ35" s="325"/>
      <c r="HA35" s="325"/>
      <c r="HB35" s="325"/>
      <c r="HC35" s="325"/>
      <c r="HD35" s="325"/>
      <c r="HE35" s="325"/>
      <c r="HF35" s="325"/>
      <c r="HG35" s="325"/>
      <c r="HH35" s="325"/>
      <c r="HI35" s="325"/>
      <c r="HJ35" s="325"/>
      <c r="HK35" s="325"/>
    </row>
    <row r="36" spans="2:410" s="320" customFormat="1">
      <c r="B36" s="327" t="s">
        <v>45</v>
      </c>
      <c r="D36" s="324">
        <f>1/D35</f>
        <v>0.60653065971263342</v>
      </c>
      <c r="E36" s="324">
        <f t="shared" ref="E36:M36" si="10">1/E35</f>
        <v>0.60653065971263342</v>
      </c>
      <c r="F36" s="324">
        <f t="shared" si="10"/>
        <v>0.60653065971263342</v>
      </c>
      <c r="G36" s="324">
        <f t="shared" si="10"/>
        <v>0.60653065971263342</v>
      </c>
      <c r="H36" s="324">
        <f t="shared" si="10"/>
        <v>0.60653065971263342</v>
      </c>
      <c r="I36" s="324">
        <f t="shared" si="10"/>
        <v>0.60653065971263342</v>
      </c>
      <c r="J36" s="324">
        <f t="shared" si="10"/>
        <v>0.60653065971263342</v>
      </c>
      <c r="K36" s="324">
        <f t="shared" si="10"/>
        <v>0.60653065971263342</v>
      </c>
      <c r="L36" s="324">
        <f t="shared" si="10"/>
        <v>0.60653065971263342</v>
      </c>
      <c r="M36" s="324">
        <f t="shared" si="10"/>
        <v>0.60653065971263342</v>
      </c>
      <c r="N36" s="324"/>
      <c r="O36" s="324"/>
      <c r="P36" s="324"/>
      <c r="Q36" s="324"/>
      <c r="R36" s="324"/>
      <c r="S36" s="324"/>
      <c r="T36" s="324"/>
      <c r="U36" s="324"/>
      <c r="V36" s="324"/>
      <c r="W36" s="324"/>
      <c r="X36" s="325"/>
      <c r="Y36" s="325"/>
      <c r="Z36" s="325"/>
      <c r="AA36" s="325"/>
      <c r="AB36" s="325"/>
      <c r="AC36" s="325"/>
      <c r="AD36" s="325"/>
      <c r="AE36" s="325"/>
      <c r="AF36" s="325"/>
      <c r="AG36" s="325"/>
      <c r="AH36" s="325"/>
      <c r="AI36" s="325"/>
      <c r="AJ36" s="325"/>
      <c r="AK36" s="325"/>
      <c r="AL36" s="325"/>
      <c r="AM36" s="325"/>
      <c r="AN36" s="325"/>
      <c r="AO36" s="325"/>
      <c r="AP36" s="325"/>
      <c r="AQ36" s="325"/>
      <c r="AR36" s="325"/>
      <c r="AS36" s="325"/>
      <c r="AT36" s="325"/>
      <c r="AU36" s="325"/>
      <c r="AV36" s="325"/>
      <c r="AW36" s="325"/>
      <c r="AX36" s="325"/>
      <c r="AY36" s="325"/>
      <c r="AZ36" s="325"/>
      <c r="BA36" s="325"/>
      <c r="BB36" s="325"/>
      <c r="BC36" s="325"/>
      <c r="BD36" s="325"/>
      <c r="BE36" s="325"/>
      <c r="BF36" s="325"/>
      <c r="BG36" s="325"/>
      <c r="BH36" s="325"/>
      <c r="BI36" s="325"/>
      <c r="BJ36" s="325"/>
      <c r="BK36" s="325"/>
      <c r="BL36" s="325"/>
      <c r="BM36" s="325"/>
      <c r="BN36" s="325"/>
      <c r="BO36" s="325"/>
      <c r="BP36" s="325"/>
      <c r="BQ36" s="325"/>
      <c r="BR36" s="325"/>
      <c r="BS36" s="325"/>
      <c r="BT36" s="325"/>
      <c r="BU36" s="325"/>
      <c r="BV36" s="325"/>
      <c r="BW36" s="325"/>
      <c r="BX36" s="325"/>
      <c r="BY36" s="325"/>
      <c r="BZ36" s="325"/>
      <c r="CA36" s="325"/>
      <c r="CB36" s="325"/>
      <c r="CC36" s="325"/>
      <c r="CD36" s="325"/>
      <c r="CE36" s="325"/>
      <c r="CF36" s="325"/>
      <c r="CG36" s="325"/>
      <c r="CH36" s="325"/>
      <c r="CI36" s="325"/>
      <c r="CJ36" s="325"/>
      <c r="CK36" s="325"/>
      <c r="CL36" s="325"/>
      <c r="CM36" s="325"/>
      <c r="CN36" s="325"/>
      <c r="CO36" s="325"/>
      <c r="CP36" s="325"/>
      <c r="CQ36" s="325"/>
      <c r="CR36" s="325"/>
      <c r="CS36" s="325"/>
      <c r="CT36" s="325"/>
      <c r="CU36" s="325"/>
      <c r="CV36" s="325"/>
      <c r="CW36" s="325"/>
      <c r="CX36" s="325"/>
      <c r="CY36" s="325"/>
      <c r="CZ36" s="325"/>
      <c r="DA36" s="325"/>
      <c r="DB36" s="325"/>
      <c r="DC36" s="325"/>
      <c r="DD36" s="325"/>
      <c r="DE36" s="325"/>
      <c r="DF36" s="325"/>
      <c r="DG36" s="325"/>
      <c r="DH36" s="325"/>
      <c r="DI36" s="325"/>
      <c r="DJ36" s="325"/>
      <c r="DK36" s="325"/>
      <c r="DL36" s="325"/>
      <c r="DM36" s="325"/>
      <c r="DN36" s="325"/>
      <c r="DO36" s="325"/>
      <c r="DP36" s="325"/>
      <c r="DQ36" s="325"/>
      <c r="DR36" s="325"/>
      <c r="DS36" s="325"/>
      <c r="DT36" s="325"/>
      <c r="DU36" s="325"/>
      <c r="DV36" s="325"/>
      <c r="DW36" s="325"/>
      <c r="DX36" s="325"/>
      <c r="DY36" s="325"/>
      <c r="DZ36" s="325"/>
      <c r="EA36" s="325"/>
      <c r="EB36" s="325"/>
      <c r="EC36" s="325"/>
      <c r="ED36" s="325"/>
      <c r="EE36" s="325"/>
      <c r="EF36" s="325"/>
      <c r="EG36" s="325"/>
      <c r="EH36" s="325"/>
      <c r="EI36" s="325"/>
      <c r="EJ36" s="325"/>
      <c r="EK36" s="325"/>
      <c r="EL36" s="325"/>
      <c r="EM36" s="325"/>
      <c r="EN36" s="325"/>
      <c r="EO36" s="325"/>
      <c r="EP36" s="325"/>
      <c r="EQ36" s="325"/>
      <c r="ER36" s="325"/>
      <c r="ES36" s="325"/>
      <c r="ET36" s="325"/>
      <c r="EU36" s="325"/>
      <c r="EV36" s="325"/>
      <c r="EW36" s="325"/>
      <c r="EX36" s="325"/>
      <c r="EY36" s="325"/>
      <c r="EZ36" s="325"/>
      <c r="FA36" s="325"/>
      <c r="FB36" s="325"/>
      <c r="FC36" s="325"/>
      <c r="FD36" s="325"/>
      <c r="FE36" s="325"/>
      <c r="FF36" s="325"/>
      <c r="FG36" s="325"/>
      <c r="FH36" s="325"/>
      <c r="FI36" s="325"/>
      <c r="FJ36" s="325"/>
      <c r="FK36" s="325"/>
      <c r="FL36" s="325"/>
      <c r="FM36" s="325"/>
      <c r="FN36" s="325"/>
      <c r="FO36" s="325"/>
      <c r="FP36" s="325"/>
      <c r="FQ36" s="325"/>
      <c r="FR36" s="325"/>
      <c r="FS36" s="325"/>
      <c r="FT36" s="325"/>
      <c r="FU36" s="325"/>
      <c r="FV36" s="325"/>
      <c r="FW36" s="325"/>
      <c r="FX36" s="325"/>
      <c r="FY36" s="325"/>
      <c r="FZ36" s="325"/>
      <c r="GA36" s="325"/>
      <c r="GB36" s="325"/>
      <c r="GC36" s="325"/>
      <c r="GD36" s="325"/>
      <c r="GE36" s="325"/>
      <c r="GF36" s="325"/>
      <c r="GG36" s="325"/>
      <c r="GH36" s="325"/>
      <c r="GI36" s="325"/>
      <c r="GJ36" s="325"/>
      <c r="GK36" s="325"/>
      <c r="GL36" s="325"/>
      <c r="GM36" s="325"/>
      <c r="GN36" s="325"/>
      <c r="GO36" s="325"/>
      <c r="GP36" s="325"/>
      <c r="GQ36" s="325"/>
      <c r="GR36" s="325"/>
      <c r="GS36" s="325"/>
      <c r="GT36" s="325"/>
      <c r="GU36" s="325"/>
      <c r="GV36" s="325"/>
      <c r="GW36" s="325"/>
      <c r="GX36" s="325"/>
      <c r="GY36" s="325"/>
      <c r="GZ36" s="325"/>
      <c r="HA36" s="325"/>
      <c r="HB36" s="325"/>
      <c r="HC36" s="325"/>
      <c r="HD36" s="325"/>
      <c r="HE36" s="325"/>
      <c r="HF36" s="325"/>
      <c r="HG36" s="325"/>
      <c r="HH36" s="325"/>
      <c r="HI36" s="325"/>
      <c r="HJ36" s="325"/>
      <c r="HK36" s="325"/>
    </row>
    <row r="37" spans="2:410" s="320" customFormat="1">
      <c r="B37" s="327" t="s">
        <v>46</v>
      </c>
    </row>
    <row r="38" spans="2:410" s="320" customFormat="1">
      <c r="B38" s="270">
        <v>0</v>
      </c>
      <c r="C38" s="328">
        <f>C10</f>
        <v>40000</v>
      </c>
      <c r="D38" s="328">
        <f t="shared" ref="D38:M38" si="11">C38*D$35</f>
        <v>65948.850828005132</v>
      </c>
      <c r="E38" s="328">
        <f t="shared" si="11"/>
        <v>108731.27313836182</v>
      </c>
      <c r="F38" s="328">
        <f t="shared" si="11"/>
        <v>179267.56281352261</v>
      </c>
      <c r="G38" s="328">
        <f t="shared" si="11"/>
        <v>295562.24395722605</v>
      </c>
      <c r="H38" s="328">
        <f t="shared" si="11"/>
        <v>487299.75842813903</v>
      </c>
      <c r="I38" s="328">
        <f t="shared" si="11"/>
        <v>803421.47692750685</v>
      </c>
      <c r="J38" s="328">
        <f t="shared" si="11"/>
        <v>1324618.0783476927</v>
      </c>
      <c r="K38" s="328">
        <f t="shared" si="11"/>
        <v>2183926.0013257698</v>
      </c>
      <c r="L38" s="328">
        <f t="shared" si="11"/>
        <v>3600685.2520208731</v>
      </c>
      <c r="M38" s="328">
        <f t="shared" si="11"/>
        <v>5936526.3641030649</v>
      </c>
      <c r="N38" s="329"/>
      <c r="O38" s="329"/>
      <c r="P38" s="329"/>
      <c r="Q38" s="329"/>
      <c r="R38" s="329"/>
      <c r="S38" s="329"/>
      <c r="T38" s="329"/>
      <c r="U38" s="329"/>
      <c r="V38" s="329"/>
      <c r="W38" s="329"/>
      <c r="X38" s="330"/>
      <c r="Y38" s="330"/>
      <c r="Z38" s="330"/>
      <c r="AA38" s="330"/>
      <c r="AB38" s="330"/>
      <c r="AC38" s="330"/>
      <c r="AD38" s="330"/>
      <c r="AE38" s="330"/>
      <c r="AF38" s="330"/>
      <c r="AG38" s="330"/>
      <c r="AH38" s="330"/>
      <c r="AI38" s="330"/>
      <c r="AJ38" s="330"/>
      <c r="AK38" s="330"/>
      <c r="AL38" s="330"/>
      <c r="AM38" s="330"/>
      <c r="AN38" s="330"/>
      <c r="AO38" s="330"/>
      <c r="AP38" s="330"/>
      <c r="AQ38" s="330"/>
      <c r="AR38" s="330"/>
      <c r="AS38" s="330"/>
      <c r="AT38" s="330"/>
      <c r="AU38" s="330"/>
      <c r="AV38" s="330"/>
      <c r="AW38" s="330"/>
      <c r="AX38" s="330"/>
      <c r="AY38" s="330"/>
      <c r="AZ38" s="330"/>
      <c r="BA38" s="330"/>
      <c r="BB38" s="330"/>
      <c r="BC38" s="330"/>
      <c r="BD38" s="330"/>
      <c r="BE38" s="330"/>
      <c r="BF38" s="330"/>
      <c r="BG38" s="330"/>
      <c r="BH38" s="330"/>
      <c r="BI38" s="330"/>
      <c r="BJ38" s="330"/>
      <c r="BK38" s="330"/>
      <c r="BL38" s="330"/>
      <c r="BM38" s="330"/>
      <c r="BN38" s="330"/>
      <c r="BO38" s="330"/>
      <c r="BP38" s="330"/>
      <c r="BQ38" s="330"/>
      <c r="BR38" s="330"/>
      <c r="BS38" s="330"/>
      <c r="BT38" s="330"/>
      <c r="BU38" s="330"/>
      <c r="BV38" s="330"/>
      <c r="BW38" s="330"/>
      <c r="BX38" s="330"/>
      <c r="BY38" s="330"/>
      <c r="BZ38" s="330"/>
      <c r="CA38" s="330"/>
      <c r="CB38" s="330"/>
      <c r="CC38" s="330"/>
      <c r="CD38" s="330"/>
      <c r="CE38" s="330"/>
      <c r="CF38" s="330"/>
      <c r="CG38" s="330"/>
      <c r="CH38" s="330"/>
      <c r="CI38" s="330"/>
      <c r="CJ38" s="330"/>
      <c r="CK38" s="330"/>
      <c r="CL38" s="330"/>
      <c r="CM38" s="330"/>
      <c r="CN38" s="330"/>
      <c r="CO38" s="330"/>
      <c r="CP38" s="330"/>
      <c r="CQ38" s="330"/>
      <c r="CR38" s="330"/>
      <c r="CS38" s="330"/>
      <c r="CT38" s="330"/>
      <c r="CU38" s="330"/>
      <c r="CV38" s="330"/>
      <c r="CW38" s="330"/>
      <c r="CX38" s="330"/>
      <c r="CY38" s="330"/>
      <c r="CZ38" s="330"/>
      <c r="DA38" s="330"/>
      <c r="DB38" s="330"/>
      <c r="DC38" s="330"/>
      <c r="DD38" s="330"/>
      <c r="DE38" s="330"/>
      <c r="DF38" s="330"/>
      <c r="DG38" s="330"/>
      <c r="DH38" s="330"/>
      <c r="DI38" s="330"/>
      <c r="DJ38" s="330"/>
      <c r="DK38" s="330"/>
      <c r="DL38" s="330"/>
      <c r="DM38" s="330"/>
      <c r="DN38" s="330"/>
      <c r="DO38" s="330"/>
      <c r="DP38" s="330"/>
      <c r="DQ38" s="330"/>
      <c r="DR38" s="330"/>
      <c r="DS38" s="330"/>
      <c r="DT38" s="330"/>
      <c r="DU38" s="330"/>
      <c r="DV38" s="330"/>
      <c r="DW38" s="330"/>
      <c r="DX38" s="330"/>
      <c r="DY38" s="330"/>
      <c r="DZ38" s="330"/>
      <c r="EA38" s="330"/>
      <c r="EB38" s="330"/>
      <c r="EC38" s="330"/>
      <c r="ED38" s="330"/>
      <c r="EE38" s="330"/>
      <c r="EF38" s="330"/>
      <c r="EG38" s="330"/>
      <c r="EH38" s="330"/>
      <c r="EI38" s="330"/>
      <c r="EJ38" s="330"/>
      <c r="EK38" s="330"/>
      <c r="EL38" s="330"/>
      <c r="EM38" s="330"/>
      <c r="EN38" s="330"/>
      <c r="EO38" s="330"/>
      <c r="EP38" s="330"/>
      <c r="EQ38" s="330"/>
      <c r="ER38" s="330"/>
      <c r="ES38" s="330"/>
      <c r="ET38" s="330"/>
      <c r="EU38" s="330"/>
      <c r="EV38" s="330"/>
      <c r="EW38" s="330"/>
      <c r="EX38" s="330"/>
      <c r="EY38" s="330"/>
      <c r="EZ38" s="330"/>
      <c r="FA38" s="330"/>
      <c r="FB38" s="330"/>
      <c r="FC38" s="330"/>
      <c r="FD38" s="330"/>
      <c r="FE38" s="330"/>
      <c r="FF38" s="330"/>
      <c r="FG38" s="330"/>
      <c r="FH38" s="330"/>
      <c r="FI38" s="330"/>
      <c r="FJ38" s="330"/>
      <c r="FK38" s="330"/>
      <c r="FL38" s="330"/>
      <c r="FM38" s="330"/>
      <c r="FN38" s="330"/>
      <c r="FO38" s="330"/>
      <c r="FP38" s="330"/>
      <c r="FQ38" s="330"/>
      <c r="FR38" s="330"/>
      <c r="FS38" s="330"/>
      <c r="FT38" s="330"/>
      <c r="FU38" s="330"/>
      <c r="FV38" s="330"/>
      <c r="FW38" s="330"/>
      <c r="FX38" s="330"/>
      <c r="FY38" s="330"/>
      <c r="FZ38" s="330"/>
      <c r="GA38" s="330"/>
      <c r="GB38" s="330"/>
      <c r="GC38" s="330"/>
      <c r="GD38" s="330"/>
      <c r="GE38" s="330"/>
      <c r="GF38" s="330"/>
      <c r="GG38" s="330"/>
      <c r="GH38" s="330"/>
      <c r="GI38" s="330"/>
      <c r="GJ38" s="330"/>
      <c r="GK38" s="330"/>
      <c r="GL38" s="330"/>
      <c r="GM38" s="330"/>
      <c r="GN38" s="330"/>
      <c r="GO38" s="330"/>
      <c r="GP38" s="330"/>
      <c r="GQ38" s="330"/>
      <c r="GR38" s="330"/>
      <c r="GS38" s="330"/>
      <c r="GT38" s="330"/>
      <c r="GU38" s="330"/>
      <c r="GV38" s="330"/>
      <c r="GW38" s="330"/>
      <c r="GX38" s="330"/>
      <c r="GY38" s="330"/>
      <c r="GZ38" s="330"/>
      <c r="HA38" s="330"/>
      <c r="HB38" s="330"/>
      <c r="HC38" s="330"/>
      <c r="HD38" s="330"/>
      <c r="HE38" s="330"/>
      <c r="HF38" s="330"/>
      <c r="HG38" s="330"/>
      <c r="HH38" s="330"/>
      <c r="HI38" s="330"/>
      <c r="HJ38" s="330"/>
      <c r="HK38" s="330"/>
      <c r="HL38" s="330"/>
      <c r="HM38" s="330"/>
      <c r="HN38" s="330"/>
      <c r="HO38" s="330"/>
      <c r="HP38" s="330"/>
      <c r="HQ38" s="330"/>
      <c r="HR38" s="330"/>
      <c r="HS38" s="330"/>
      <c r="HT38" s="330"/>
      <c r="HU38" s="330"/>
      <c r="HV38" s="330"/>
      <c r="HW38" s="330"/>
      <c r="HX38" s="330"/>
      <c r="HY38" s="330"/>
      <c r="HZ38" s="330"/>
      <c r="IA38" s="330"/>
      <c r="IB38" s="330"/>
      <c r="IC38" s="330"/>
      <c r="ID38" s="330"/>
      <c r="IE38" s="330"/>
      <c r="IF38" s="330"/>
      <c r="IG38" s="330"/>
      <c r="IH38" s="330"/>
      <c r="II38" s="330"/>
      <c r="IJ38" s="330"/>
      <c r="IK38" s="330"/>
      <c r="IL38" s="330"/>
      <c r="IM38" s="330"/>
      <c r="IN38" s="330"/>
      <c r="IO38" s="330"/>
      <c r="IP38" s="330"/>
      <c r="IQ38" s="330"/>
      <c r="IR38" s="330"/>
      <c r="IS38" s="330"/>
      <c r="IT38" s="330"/>
      <c r="IU38" s="330"/>
      <c r="IV38" s="330"/>
      <c r="IW38" s="330"/>
      <c r="IX38" s="330"/>
      <c r="IY38" s="330"/>
      <c r="IZ38" s="330"/>
      <c r="JA38" s="330"/>
      <c r="JB38" s="330"/>
      <c r="JC38" s="330"/>
      <c r="JD38" s="330"/>
      <c r="JE38" s="330"/>
      <c r="JF38" s="330"/>
      <c r="JG38" s="330"/>
      <c r="JH38" s="330"/>
      <c r="JI38" s="330"/>
      <c r="JJ38" s="330"/>
      <c r="JK38" s="330"/>
      <c r="JL38" s="330"/>
      <c r="JM38" s="330"/>
      <c r="JN38" s="330"/>
      <c r="JO38" s="330"/>
      <c r="JP38" s="330"/>
      <c r="JQ38" s="330"/>
      <c r="JR38" s="330"/>
      <c r="JS38" s="330"/>
      <c r="JT38" s="330"/>
      <c r="JU38" s="330"/>
      <c r="JV38" s="330"/>
      <c r="JW38" s="330"/>
      <c r="JX38" s="330"/>
      <c r="JY38" s="330"/>
      <c r="JZ38" s="330"/>
      <c r="KA38" s="330"/>
      <c r="KB38" s="330"/>
      <c r="KC38" s="330"/>
      <c r="KD38" s="330"/>
      <c r="KE38" s="330"/>
      <c r="KF38" s="330"/>
      <c r="KG38" s="330"/>
      <c r="KH38" s="330"/>
      <c r="KI38" s="330"/>
      <c r="KJ38" s="330"/>
      <c r="KK38" s="330"/>
      <c r="KL38" s="330"/>
      <c r="KM38" s="330"/>
      <c r="KN38" s="330"/>
      <c r="KO38" s="330"/>
      <c r="KP38" s="330"/>
      <c r="KQ38" s="330"/>
      <c r="KR38" s="330"/>
      <c r="KS38" s="330"/>
      <c r="KT38" s="330"/>
      <c r="KU38" s="330"/>
      <c r="KV38" s="330"/>
      <c r="KW38" s="330"/>
      <c r="KX38" s="330"/>
      <c r="KY38" s="330"/>
      <c r="KZ38" s="330"/>
      <c r="LA38" s="330"/>
      <c r="LB38" s="330"/>
      <c r="LC38" s="330"/>
      <c r="LD38" s="330"/>
      <c r="LE38" s="330"/>
      <c r="LF38" s="330"/>
      <c r="LG38" s="330"/>
      <c r="LH38" s="330"/>
      <c r="LI38" s="330"/>
      <c r="LJ38" s="330"/>
      <c r="LK38" s="330"/>
      <c r="LL38" s="330"/>
      <c r="LM38" s="330"/>
      <c r="LN38" s="330"/>
      <c r="LO38" s="330"/>
      <c r="LP38" s="330"/>
      <c r="LQ38" s="330"/>
      <c r="LR38" s="330"/>
      <c r="LS38" s="330"/>
      <c r="LT38" s="330"/>
      <c r="LU38" s="330"/>
      <c r="LV38" s="330"/>
      <c r="LW38" s="330"/>
      <c r="LX38" s="330"/>
      <c r="LY38" s="330"/>
      <c r="LZ38" s="330"/>
      <c r="MA38" s="330"/>
      <c r="MB38" s="330"/>
      <c r="MC38" s="330"/>
      <c r="MD38" s="330"/>
      <c r="ME38" s="330"/>
      <c r="MF38" s="330"/>
      <c r="MG38" s="330"/>
      <c r="MH38" s="330"/>
      <c r="MI38" s="330"/>
      <c r="MJ38" s="330"/>
      <c r="MK38" s="330"/>
      <c r="ML38" s="330"/>
      <c r="MM38" s="330"/>
      <c r="MN38" s="330"/>
      <c r="MO38" s="330"/>
      <c r="MP38" s="330"/>
      <c r="MQ38" s="330"/>
      <c r="MR38" s="330"/>
      <c r="MS38" s="330"/>
      <c r="MT38" s="330"/>
      <c r="MU38" s="330"/>
      <c r="MV38" s="330"/>
      <c r="MW38" s="330"/>
      <c r="MX38" s="330"/>
      <c r="MY38" s="330"/>
      <c r="MZ38" s="330"/>
      <c r="NA38" s="330"/>
      <c r="NB38" s="330"/>
      <c r="NC38" s="330"/>
      <c r="ND38" s="330"/>
      <c r="NE38" s="330"/>
      <c r="NF38" s="330"/>
      <c r="NG38" s="330"/>
      <c r="NH38" s="330"/>
      <c r="NI38" s="330"/>
      <c r="NJ38" s="330"/>
      <c r="NK38" s="330"/>
      <c r="NL38" s="330"/>
      <c r="NM38" s="330"/>
      <c r="NN38" s="330"/>
      <c r="NO38" s="330"/>
      <c r="NP38" s="330"/>
      <c r="NQ38" s="330"/>
      <c r="NR38" s="330"/>
      <c r="NS38" s="330"/>
      <c r="NT38" s="330"/>
      <c r="NU38" s="330"/>
      <c r="NV38" s="330"/>
      <c r="NW38" s="330"/>
      <c r="NX38" s="330"/>
      <c r="NY38" s="330"/>
      <c r="NZ38" s="330"/>
      <c r="OA38" s="330"/>
      <c r="OB38" s="330"/>
      <c r="OC38" s="330"/>
      <c r="OD38" s="330"/>
      <c r="OE38" s="330"/>
      <c r="OF38" s="330"/>
      <c r="OG38" s="330"/>
      <c r="OH38" s="330"/>
      <c r="OI38" s="330"/>
      <c r="OJ38" s="330"/>
      <c r="OK38" s="330"/>
      <c r="OL38" s="330"/>
      <c r="OM38" s="330"/>
      <c r="ON38" s="330"/>
      <c r="OO38" s="330"/>
      <c r="OP38" s="330"/>
      <c r="OQ38" s="330"/>
      <c r="OR38" s="330"/>
      <c r="OS38" s="330"/>
      <c r="OT38" s="330"/>
    </row>
    <row r="39" spans="2:410" s="320" customFormat="1">
      <c r="B39" s="270">
        <v>1</v>
      </c>
      <c r="C39" s="329"/>
      <c r="D39" s="328">
        <f t="shared" ref="D39:M39" si="12">C38*D$36</f>
        <v>24261.226388505336</v>
      </c>
      <c r="E39" s="328">
        <f t="shared" si="12"/>
        <v>40000.000000000007</v>
      </c>
      <c r="F39" s="328">
        <f t="shared" si="12"/>
        <v>65948.850828005132</v>
      </c>
      <c r="G39" s="328">
        <f t="shared" si="12"/>
        <v>108731.27313836182</v>
      </c>
      <c r="H39" s="328">
        <f t="shared" si="12"/>
        <v>179267.56281352261</v>
      </c>
      <c r="I39" s="328">
        <f t="shared" si="12"/>
        <v>295562.24395722605</v>
      </c>
      <c r="J39" s="328">
        <f t="shared" si="12"/>
        <v>487299.75842813903</v>
      </c>
      <c r="K39" s="328">
        <f t="shared" si="12"/>
        <v>803421.47692750685</v>
      </c>
      <c r="L39" s="328">
        <f t="shared" si="12"/>
        <v>1324618.0783476927</v>
      </c>
      <c r="M39" s="328">
        <f t="shared" si="12"/>
        <v>2183926.0013257698</v>
      </c>
      <c r="N39" s="329"/>
      <c r="O39" s="329"/>
      <c r="P39" s="329"/>
      <c r="Q39" s="329"/>
      <c r="R39" s="329"/>
      <c r="S39" s="329"/>
      <c r="T39" s="329"/>
      <c r="U39" s="329"/>
      <c r="V39" s="329"/>
      <c r="W39" s="329"/>
      <c r="X39" s="330"/>
      <c r="Y39" s="330"/>
      <c r="Z39" s="330"/>
      <c r="AA39" s="330"/>
      <c r="AB39" s="330"/>
      <c r="AC39" s="330"/>
      <c r="AD39" s="330"/>
      <c r="AE39" s="330"/>
      <c r="AF39" s="330"/>
      <c r="AG39" s="330"/>
      <c r="AH39" s="330"/>
      <c r="AI39" s="330"/>
      <c r="AJ39" s="330"/>
      <c r="AK39" s="330"/>
      <c r="AL39" s="330"/>
      <c r="AM39" s="330"/>
      <c r="AN39" s="330"/>
      <c r="AO39" s="330"/>
      <c r="AP39" s="330"/>
      <c r="AQ39" s="330"/>
      <c r="AR39" s="330"/>
      <c r="AS39" s="330"/>
      <c r="AT39" s="330"/>
      <c r="AU39" s="330"/>
      <c r="AV39" s="330"/>
      <c r="AW39" s="330"/>
      <c r="AX39" s="330"/>
      <c r="AY39" s="330"/>
      <c r="AZ39" s="330"/>
      <c r="BA39" s="330"/>
      <c r="BB39" s="330"/>
      <c r="BC39" s="330"/>
      <c r="BD39" s="330"/>
      <c r="BE39" s="330"/>
      <c r="BF39" s="330"/>
      <c r="BG39" s="330"/>
      <c r="BH39" s="330"/>
      <c r="BI39" s="330"/>
      <c r="BJ39" s="330"/>
      <c r="BK39" s="330"/>
      <c r="BL39" s="330"/>
      <c r="BM39" s="330"/>
      <c r="BN39" s="330"/>
      <c r="BO39" s="330"/>
      <c r="BP39" s="330"/>
      <c r="BQ39" s="330"/>
      <c r="BR39" s="330"/>
      <c r="BS39" s="330"/>
      <c r="BT39" s="330"/>
      <c r="BU39" s="330"/>
      <c r="BV39" s="330"/>
      <c r="BW39" s="330"/>
      <c r="BX39" s="330"/>
      <c r="BY39" s="330"/>
      <c r="BZ39" s="330"/>
      <c r="CA39" s="330"/>
      <c r="CB39" s="330"/>
      <c r="CC39" s="330"/>
      <c r="CD39" s="330"/>
      <c r="CE39" s="330"/>
      <c r="CF39" s="330"/>
      <c r="CG39" s="330"/>
      <c r="CH39" s="330"/>
      <c r="CI39" s="330"/>
      <c r="CJ39" s="330"/>
      <c r="CK39" s="330"/>
      <c r="CL39" s="330"/>
      <c r="CM39" s="330"/>
      <c r="CN39" s="330"/>
      <c r="CO39" s="330"/>
      <c r="CP39" s="330"/>
      <c r="CQ39" s="330"/>
      <c r="CR39" s="330"/>
      <c r="CS39" s="330"/>
      <c r="CT39" s="330"/>
      <c r="CU39" s="330"/>
      <c r="CV39" s="330"/>
      <c r="CW39" s="330"/>
      <c r="CX39" s="330"/>
      <c r="CY39" s="330"/>
      <c r="CZ39" s="330"/>
      <c r="DA39" s="330"/>
      <c r="DB39" s="330"/>
      <c r="DC39" s="330"/>
      <c r="DD39" s="330"/>
      <c r="DE39" s="330"/>
      <c r="DF39" s="330"/>
      <c r="DG39" s="330"/>
      <c r="DH39" s="330"/>
      <c r="DI39" s="330"/>
      <c r="DJ39" s="330"/>
      <c r="DK39" s="330"/>
      <c r="DL39" s="330"/>
      <c r="DM39" s="330"/>
      <c r="DN39" s="330"/>
      <c r="DO39" s="330"/>
      <c r="DP39" s="330"/>
      <c r="DQ39" s="330"/>
      <c r="DR39" s="330"/>
      <c r="DS39" s="330"/>
      <c r="DT39" s="330"/>
      <c r="DU39" s="330"/>
      <c r="DV39" s="330"/>
      <c r="DW39" s="330"/>
      <c r="DX39" s="330"/>
      <c r="DY39" s="330"/>
      <c r="DZ39" s="330"/>
      <c r="EA39" s="330"/>
      <c r="EB39" s="330"/>
      <c r="EC39" s="330"/>
      <c r="ED39" s="330"/>
      <c r="EE39" s="330"/>
      <c r="EF39" s="330"/>
      <c r="EG39" s="330"/>
      <c r="EH39" s="330"/>
      <c r="EI39" s="330"/>
      <c r="EJ39" s="330"/>
      <c r="EK39" s="330"/>
      <c r="EL39" s="330"/>
      <c r="EM39" s="330"/>
      <c r="EN39" s="330"/>
      <c r="EO39" s="330"/>
      <c r="EP39" s="330"/>
      <c r="EQ39" s="330"/>
      <c r="ER39" s="330"/>
      <c r="ES39" s="330"/>
      <c r="ET39" s="330"/>
      <c r="EU39" s="330"/>
      <c r="EV39" s="330"/>
      <c r="EW39" s="330"/>
      <c r="EX39" s="330"/>
      <c r="EY39" s="330"/>
      <c r="EZ39" s="330"/>
      <c r="FA39" s="330"/>
      <c r="FB39" s="330"/>
      <c r="FC39" s="330"/>
      <c r="FD39" s="330"/>
      <c r="FE39" s="330"/>
      <c r="FF39" s="330"/>
      <c r="FG39" s="330"/>
      <c r="FH39" s="330"/>
      <c r="FI39" s="330"/>
      <c r="FJ39" s="330"/>
      <c r="FK39" s="330"/>
      <c r="FL39" s="330"/>
      <c r="FM39" s="330"/>
      <c r="FN39" s="330"/>
      <c r="FO39" s="330"/>
      <c r="FP39" s="330"/>
      <c r="FQ39" s="330"/>
      <c r="FR39" s="330"/>
      <c r="FS39" s="330"/>
      <c r="FT39" s="330"/>
      <c r="FU39" s="330"/>
      <c r="FV39" s="330"/>
      <c r="FW39" s="330"/>
      <c r="FX39" s="330"/>
      <c r="FY39" s="330"/>
      <c r="FZ39" s="330"/>
      <c r="GA39" s="330"/>
      <c r="GB39" s="330"/>
      <c r="GC39" s="330"/>
      <c r="GD39" s="330"/>
      <c r="GE39" s="330"/>
      <c r="GF39" s="330"/>
      <c r="GG39" s="330"/>
      <c r="GH39" s="330"/>
      <c r="GI39" s="330"/>
      <c r="GJ39" s="330"/>
      <c r="GK39" s="330"/>
      <c r="GL39" s="330"/>
      <c r="GM39" s="330"/>
      <c r="GN39" s="330"/>
      <c r="GO39" s="330"/>
      <c r="GP39" s="330"/>
      <c r="GQ39" s="330"/>
      <c r="GR39" s="330"/>
      <c r="GS39" s="330"/>
      <c r="GT39" s="330"/>
      <c r="GU39" s="330"/>
      <c r="GV39" s="330"/>
      <c r="GW39" s="330"/>
      <c r="GX39" s="330"/>
      <c r="GY39" s="330"/>
      <c r="GZ39" s="330"/>
      <c r="HA39" s="330"/>
      <c r="HB39" s="330"/>
      <c r="HC39" s="330"/>
      <c r="HD39" s="330"/>
      <c r="HE39" s="330"/>
      <c r="HF39" s="330"/>
      <c r="HG39" s="330"/>
      <c r="HH39" s="330"/>
      <c r="HI39" s="330"/>
      <c r="HJ39" s="330"/>
      <c r="HK39" s="330"/>
      <c r="HL39" s="330"/>
      <c r="HM39" s="330"/>
      <c r="HN39" s="330"/>
      <c r="HO39" s="330"/>
      <c r="HP39" s="330"/>
      <c r="HQ39" s="330"/>
      <c r="HR39" s="330"/>
      <c r="HS39" s="330"/>
      <c r="HT39" s="330"/>
      <c r="HU39" s="330"/>
      <c r="HV39" s="330"/>
      <c r="HW39" s="330"/>
      <c r="HX39" s="330"/>
      <c r="HY39" s="330"/>
      <c r="HZ39" s="330"/>
      <c r="IA39" s="330"/>
      <c r="IB39" s="330"/>
      <c r="IC39" s="330"/>
      <c r="ID39" s="330"/>
      <c r="IE39" s="330"/>
      <c r="IF39" s="330"/>
      <c r="IG39" s="330"/>
      <c r="IH39" s="330"/>
      <c r="II39" s="330"/>
      <c r="IJ39" s="330"/>
      <c r="IK39" s="330"/>
      <c r="IL39" s="330"/>
      <c r="IM39" s="330"/>
      <c r="IN39" s="330"/>
      <c r="IO39" s="330"/>
      <c r="IP39" s="330"/>
      <c r="IQ39" s="330"/>
      <c r="IR39" s="330"/>
      <c r="IS39" s="330"/>
      <c r="IT39" s="330"/>
      <c r="IU39" s="330"/>
      <c r="IV39" s="330"/>
      <c r="IW39" s="330"/>
      <c r="IX39" s="330"/>
      <c r="IY39" s="330"/>
      <c r="IZ39" s="330"/>
      <c r="JA39" s="330"/>
      <c r="JB39" s="330"/>
      <c r="JC39" s="330"/>
      <c r="JD39" s="330"/>
      <c r="JE39" s="330"/>
      <c r="JF39" s="330"/>
      <c r="JG39" s="330"/>
      <c r="JH39" s="330"/>
      <c r="JI39" s="330"/>
      <c r="JJ39" s="330"/>
      <c r="JK39" s="330"/>
      <c r="JL39" s="330"/>
      <c r="JM39" s="330"/>
      <c r="JN39" s="330"/>
      <c r="JO39" s="330"/>
      <c r="JP39" s="330"/>
      <c r="JQ39" s="330"/>
      <c r="JR39" s="330"/>
      <c r="JS39" s="330"/>
      <c r="JT39" s="330"/>
      <c r="JU39" s="330"/>
      <c r="JV39" s="330"/>
      <c r="JW39" s="330"/>
      <c r="JX39" s="330"/>
      <c r="JY39" s="330"/>
      <c r="JZ39" s="330"/>
      <c r="KA39" s="330"/>
      <c r="KB39" s="330"/>
      <c r="KC39" s="330"/>
      <c r="KD39" s="330"/>
      <c r="KE39" s="330"/>
      <c r="KF39" s="330"/>
      <c r="KG39" s="330"/>
      <c r="KH39" s="330"/>
      <c r="KI39" s="330"/>
      <c r="KJ39" s="330"/>
      <c r="KK39" s="330"/>
      <c r="KL39" s="330"/>
      <c r="KM39" s="330"/>
      <c r="KN39" s="330"/>
      <c r="KO39" s="330"/>
      <c r="KP39" s="330"/>
      <c r="KQ39" s="330"/>
      <c r="KR39" s="330"/>
      <c r="KS39" s="330"/>
      <c r="KT39" s="330"/>
      <c r="KU39" s="330"/>
      <c r="KV39" s="330"/>
      <c r="KW39" s="330"/>
      <c r="KX39" s="330"/>
      <c r="KY39" s="330"/>
      <c r="KZ39" s="330"/>
      <c r="LA39" s="330"/>
      <c r="LB39" s="330"/>
      <c r="LC39" s="330"/>
      <c r="LD39" s="330"/>
      <c r="LE39" s="330"/>
      <c r="LF39" s="330"/>
      <c r="LG39" s="330"/>
      <c r="LH39" s="330"/>
      <c r="LI39" s="330"/>
      <c r="LJ39" s="330"/>
      <c r="LK39" s="330"/>
      <c r="LL39" s="330"/>
      <c r="LM39" s="330"/>
      <c r="LN39" s="330"/>
      <c r="LO39" s="330"/>
      <c r="LP39" s="330"/>
      <c r="LQ39" s="330"/>
      <c r="LR39" s="330"/>
      <c r="LS39" s="330"/>
      <c r="LT39" s="330"/>
      <c r="LU39" s="330"/>
      <c r="LV39" s="330"/>
      <c r="LW39" s="330"/>
      <c r="LX39" s="330"/>
      <c r="LY39" s="330"/>
      <c r="LZ39" s="330"/>
      <c r="MA39" s="330"/>
      <c r="MB39" s="330"/>
      <c r="MC39" s="330"/>
      <c r="MD39" s="330"/>
      <c r="ME39" s="330"/>
      <c r="MF39" s="330"/>
      <c r="MG39" s="330"/>
      <c r="MH39" s="330"/>
      <c r="MI39" s="330"/>
      <c r="MJ39" s="330"/>
      <c r="MK39" s="330"/>
      <c r="ML39" s="330"/>
      <c r="MM39" s="330"/>
      <c r="MN39" s="330"/>
      <c r="MO39" s="330"/>
      <c r="MP39" s="330"/>
      <c r="MQ39" s="330"/>
      <c r="MR39" s="330"/>
      <c r="MS39" s="330"/>
      <c r="MT39" s="330"/>
      <c r="MU39" s="330"/>
      <c r="MV39" s="330"/>
      <c r="MW39" s="330"/>
      <c r="MX39" s="330"/>
      <c r="MY39" s="330"/>
      <c r="MZ39" s="330"/>
      <c r="NA39" s="330"/>
      <c r="NB39" s="330"/>
      <c r="NC39" s="330"/>
      <c r="ND39" s="330"/>
      <c r="NE39" s="330"/>
      <c r="NF39" s="330"/>
      <c r="NG39" s="330"/>
      <c r="NH39" s="330"/>
      <c r="NI39" s="330"/>
      <c r="NJ39" s="330"/>
      <c r="NK39" s="330"/>
      <c r="NL39" s="330"/>
      <c r="NM39" s="330"/>
      <c r="NN39" s="330"/>
      <c r="NO39" s="330"/>
      <c r="NP39" s="330"/>
      <c r="NQ39" s="330"/>
      <c r="NR39" s="330"/>
      <c r="NS39" s="330"/>
      <c r="NT39" s="330"/>
      <c r="NU39" s="330"/>
      <c r="NV39" s="330"/>
      <c r="NW39" s="330"/>
      <c r="NX39" s="330"/>
      <c r="NY39" s="330"/>
      <c r="NZ39" s="330"/>
      <c r="OA39" s="330"/>
      <c r="OB39" s="330"/>
      <c r="OC39" s="330"/>
      <c r="OD39" s="330"/>
      <c r="OE39" s="330"/>
      <c r="OF39" s="330"/>
      <c r="OG39" s="330"/>
      <c r="OH39" s="330"/>
      <c r="OI39" s="330"/>
      <c r="OJ39" s="330"/>
      <c r="OK39" s="330"/>
      <c r="OL39" s="330"/>
      <c r="OM39" s="330"/>
      <c r="ON39" s="330"/>
      <c r="OO39" s="330"/>
      <c r="OP39" s="330"/>
      <c r="OQ39" s="330"/>
      <c r="OR39" s="330"/>
      <c r="OS39" s="330"/>
      <c r="OT39" s="330"/>
    </row>
    <row r="40" spans="2:410" s="320" customFormat="1">
      <c r="B40" s="270">
        <f>B39+1</f>
        <v>2</v>
      </c>
      <c r="C40" s="329"/>
      <c r="D40" s="329"/>
      <c r="E40" s="328">
        <f t="shared" ref="E40:M40" si="13">D39*E$36</f>
        <v>14715.177646857692</v>
      </c>
      <c r="F40" s="328">
        <f t="shared" si="13"/>
        <v>24261.22638850534</v>
      </c>
      <c r="G40" s="328">
        <f t="shared" si="13"/>
        <v>40000.000000000007</v>
      </c>
      <c r="H40" s="328">
        <f t="shared" si="13"/>
        <v>65948.850828005132</v>
      </c>
      <c r="I40" s="328">
        <f t="shared" si="13"/>
        <v>108731.27313836182</v>
      </c>
      <c r="J40" s="328">
        <f t="shared" si="13"/>
        <v>179267.56281352261</v>
      </c>
      <c r="K40" s="328">
        <f t="shared" si="13"/>
        <v>295562.24395722605</v>
      </c>
      <c r="L40" s="328">
        <f t="shared" si="13"/>
        <v>487299.75842813903</v>
      </c>
      <c r="M40" s="328">
        <f t="shared" si="13"/>
        <v>803421.47692750685</v>
      </c>
      <c r="N40" s="329"/>
      <c r="O40" s="329"/>
      <c r="P40" s="329"/>
      <c r="Q40" s="329"/>
      <c r="R40" s="329"/>
      <c r="S40" s="329"/>
      <c r="T40" s="329"/>
      <c r="U40" s="329"/>
      <c r="V40" s="329"/>
      <c r="W40" s="329"/>
      <c r="X40" s="330"/>
      <c r="Y40" s="330"/>
      <c r="Z40" s="330"/>
      <c r="AA40" s="330"/>
      <c r="AB40" s="330"/>
      <c r="AC40" s="330"/>
      <c r="AD40" s="330"/>
      <c r="AE40" s="330"/>
      <c r="AF40" s="330"/>
      <c r="AG40" s="330"/>
      <c r="AH40" s="330"/>
      <c r="AI40" s="330"/>
      <c r="AJ40" s="330"/>
      <c r="AK40" s="330"/>
      <c r="AL40" s="330"/>
      <c r="AM40" s="330"/>
      <c r="AN40" s="330"/>
      <c r="AO40" s="330"/>
      <c r="AP40" s="330"/>
      <c r="AQ40" s="330"/>
      <c r="AR40" s="330"/>
      <c r="AS40" s="330"/>
      <c r="AT40" s="330"/>
      <c r="AU40" s="330"/>
      <c r="AV40" s="330"/>
      <c r="AW40" s="330"/>
      <c r="AX40" s="330"/>
      <c r="AY40" s="330"/>
      <c r="AZ40" s="330"/>
      <c r="BA40" s="330"/>
      <c r="BB40" s="330"/>
      <c r="BC40" s="330"/>
      <c r="BD40" s="330"/>
      <c r="BE40" s="330"/>
      <c r="BF40" s="330"/>
      <c r="BG40" s="330"/>
      <c r="BH40" s="330"/>
      <c r="BI40" s="330"/>
      <c r="BJ40" s="330"/>
      <c r="BK40" s="330"/>
      <c r="BL40" s="330"/>
      <c r="BM40" s="330"/>
      <c r="BN40" s="330"/>
      <c r="BO40" s="330"/>
      <c r="BP40" s="330"/>
      <c r="BQ40" s="330"/>
      <c r="BR40" s="330"/>
      <c r="BS40" s="330"/>
      <c r="BT40" s="330"/>
      <c r="BU40" s="330"/>
      <c r="BV40" s="330"/>
      <c r="BW40" s="330"/>
      <c r="BX40" s="330"/>
      <c r="BY40" s="330"/>
      <c r="BZ40" s="330"/>
      <c r="CA40" s="330"/>
      <c r="CB40" s="330"/>
      <c r="CC40" s="330"/>
      <c r="CD40" s="330"/>
      <c r="CE40" s="330"/>
      <c r="CF40" s="330"/>
      <c r="CG40" s="330"/>
      <c r="CH40" s="330"/>
      <c r="CI40" s="330"/>
      <c r="CJ40" s="330"/>
      <c r="CK40" s="330"/>
      <c r="CL40" s="330"/>
      <c r="CM40" s="330"/>
      <c r="CN40" s="330"/>
      <c r="CO40" s="330"/>
      <c r="CP40" s="330"/>
      <c r="CQ40" s="330"/>
      <c r="CR40" s="330"/>
      <c r="CS40" s="330"/>
      <c r="CT40" s="330"/>
      <c r="CU40" s="330"/>
      <c r="CV40" s="330"/>
      <c r="CW40" s="330"/>
      <c r="CX40" s="330"/>
      <c r="CY40" s="330"/>
      <c r="CZ40" s="330"/>
      <c r="DA40" s="330"/>
      <c r="DB40" s="330"/>
      <c r="DC40" s="330"/>
      <c r="DD40" s="330"/>
      <c r="DE40" s="330"/>
      <c r="DF40" s="330"/>
      <c r="DG40" s="330"/>
      <c r="DH40" s="330"/>
      <c r="DI40" s="330"/>
      <c r="DJ40" s="330"/>
      <c r="DK40" s="330"/>
      <c r="DL40" s="330"/>
      <c r="DM40" s="330"/>
      <c r="DN40" s="330"/>
      <c r="DO40" s="330"/>
      <c r="DP40" s="330"/>
      <c r="DQ40" s="330"/>
      <c r="DR40" s="330"/>
      <c r="DS40" s="330"/>
      <c r="DT40" s="330"/>
      <c r="DU40" s="330"/>
      <c r="DV40" s="330"/>
      <c r="DW40" s="330"/>
      <c r="DX40" s="330"/>
      <c r="DY40" s="330"/>
      <c r="DZ40" s="330"/>
      <c r="EA40" s="330"/>
      <c r="EB40" s="330"/>
      <c r="EC40" s="330"/>
      <c r="ED40" s="330"/>
      <c r="EE40" s="330"/>
      <c r="EF40" s="330"/>
      <c r="EG40" s="330"/>
      <c r="EH40" s="330"/>
      <c r="EI40" s="330"/>
      <c r="EJ40" s="330"/>
      <c r="EK40" s="330"/>
      <c r="EL40" s="330"/>
      <c r="EM40" s="330"/>
      <c r="EN40" s="330"/>
      <c r="EO40" s="330"/>
      <c r="EP40" s="330"/>
      <c r="EQ40" s="330"/>
      <c r="ER40" s="330"/>
      <c r="ES40" s="330"/>
      <c r="ET40" s="330"/>
      <c r="EU40" s="330"/>
      <c r="EV40" s="330"/>
      <c r="EW40" s="330"/>
      <c r="EX40" s="330"/>
      <c r="EY40" s="330"/>
      <c r="EZ40" s="330"/>
      <c r="FA40" s="330"/>
      <c r="FB40" s="330"/>
      <c r="FC40" s="330"/>
      <c r="FD40" s="330"/>
      <c r="FE40" s="330"/>
      <c r="FF40" s="330"/>
      <c r="FG40" s="330"/>
      <c r="FH40" s="330"/>
      <c r="FI40" s="330"/>
      <c r="FJ40" s="330"/>
      <c r="FK40" s="330"/>
      <c r="FL40" s="330"/>
      <c r="FM40" s="330"/>
      <c r="FN40" s="330"/>
      <c r="FO40" s="330"/>
      <c r="FP40" s="330"/>
      <c r="FQ40" s="330"/>
      <c r="FR40" s="330"/>
      <c r="FS40" s="330"/>
      <c r="FT40" s="330"/>
      <c r="FU40" s="330"/>
      <c r="FV40" s="330"/>
      <c r="FW40" s="330"/>
      <c r="FX40" s="330"/>
      <c r="FY40" s="330"/>
      <c r="FZ40" s="330"/>
      <c r="GA40" s="330"/>
      <c r="GB40" s="330"/>
      <c r="GC40" s="330"/>
      <c r="GD40" s="330"/>
      <c r="GE40" s="330"/>
      <c r="GF40" s="330"/>
      <c r="GG40" s="330"/>
      <c r="GH40" s="330"/>
      <c r="GI40" s="330"/>
      <c r="GJ40" s="330"/>
      <c r="GK40" s="330"/>
      <c r="GL40" s="330"/>
      <c r="GM40" s="330"/>
      <c r="GN40" s="330"/>
      <c r="GO40" s="330"/>
      <c r="GP40" s="330"/>
      <c r="GQ40" s="330"/>
      <c r="GR40" s="330"/>
      <c r="GS40" s="330"/>
      <c r="GT40" s="330"/>
      <c r="GU40" s="330"/>
      <c r="GV40" s="330"/>
      <c r="GW40" s="330"/>
      <c r="GX40" s="330"/>
      <c r="GY40" s="330"/>
      <c r="GZ40" s="330"/>
      <c r="HA40" s="330"/>
      <c r="HB40" s="330"/>
      <c r="HC40" s="330"/>
      <c r="HD40" s="330"/>
      <c r="HE40" s="330"/>
      <c r="HF40" s="330"/>
      <c r="HG40" s="330"/>
      <c r="HH40" s="330"/>
      <c r="HI40" s="330"/>
      <c r="HJ40" s="330"/>
      <c r="HK40" s="330"/>
      <c r="HL40" s="330"/>
      <c r="HM40" s="330"/>
      <c r="HN40" s="330"/>
      <c r="HO40" s="330"/>
      <c r="HP40" s="330"/>
      <c r="HQ40" s="330"/>
      <c r="HR40" s="330"/>
      <c r="HS40" s="330"/>
      <c r="HT40" s="330"/>
      <c r="HU40" s="330"/>
      <c r="HV40" s="330"/>
      <c r="HW40" s="330"/>
      <c r="HX40" s="330"/>
      <c r="HY40" s="330"/>
      <c r="HZ40" s="330"/>
      <c r="IA40" s="330"/>
      <c r="IB40" s="330"/>
      <c r="IC40" s="330"/>
      <c r="ID40" s="330"/>
      <c r="IE40" s="330"/>
      <c r="IF40" s="330"/>
      <c r="IG40" s="330"/>
      <c r="IH40" s="330"/>
      <c r="II40" s="330"/>
      <c r="IJ40" s="330"/>
      <c r="IK40" s="330"/>
      <c r="IL40" s="330"/>
      <c r="IM40" s="330"/>
      <c r="IN40" s="330"/>
      <c r="IO40" s="330"/>
      <c r="IP40" s="330"/>
      <c r="IQ40" s="330"/>
      <c r="IR40" s="330"/>
      <c r="IS40" s="330"/>
      <c r="IT40" s="330"/>
      <c r="IU40" s="330"/>
      <c r="IV40" s="330"/>
      <c r="IW40" s="330"/>
      <c r="IX40" s="330"/>
      <c r="IY40" s="330"/>
      <c r="IZ40" s="330"/>
      <c r="JA40" s="330"/>
      <c r="JB40" s="330"/>
      <c r="JC40" s="330"/>
      <c r="JD40" s="330"/>
      <c r="JE40" s="330"/>
      <c r="JF40" s="330"/>
      <c r="JG40" s="330"/>
      <c r="JH40" s="330"/>
      <c r="JI40" s="330"/>
      <c r="JJ40" s="330"/>
      <c r="JK40" s="330"/>
      <c r="JL40" s="330"/>
      <c r="JM40" s="330"/>
      <c r="JN40" s="330"/>
      <c r="JO40" s="330"/>
      <c r="JP40" s="330"/>
      <c r="JQ40" s="330"/>
      <c r="JR40" s="330"/>
      <c r="JS40" s="330"/>
      <c r="JT40" s="330"/>
      <c r="JU40" s="330"/>
      <c r="JV40" s="330"/>
      <c r="JW40" s="330"/>
      <c r="JX40" s="330"/>
      <c r="JY40" s="330"/>
      <c r="JZ40" s="330"/>
      <c r="KA40" s="330"/>
      <c r="KB40" s="330"/>
      <c r="KC40" s="330"/>
      <c r="KD40" s="330"/>
      <c r="KE40" s="330"/>
      <c r="KF40" s="330"/>
      <c r="KG40" s="330"/>
      <c r="KH40" s="330"/>
      <c r="KI40" s="330"/>
      <c r="KJ40" s="330"/>
      <c r="KK40" s="330"/>
      <c r="KL40" s="330"/>
      <c r="KM40" s="330"/>
      <c r="KN40" s="330"/>
      <c r="KO40" s="330"/>
      <c r="KP40" s="330"/>
      <c r="KQ40" s="330"/>
      <c r="KR40" s="330"/>
      <c r="KS40" s="330"/>
      <c r="KT40" s="330"/>
      <c r="KU40" s="330"/>
      <c r="KV40" s="330"/>
      <c r="KW40" s="330"/>
      <c r="KX40" s="330"/>
      <c r="KY40" s="330"/>
      <c r="KZ40" s="330"/>
      <c r="LA40" s="330"/>
      <c r="LB40" s="330"/>
      <c r="LC40" s="330"/>
      <c r="LD40" s="330"/>
      <c r="LE40" s="330"/>
      <c r="LF40" s="330"/>
      <c r="LG40" s="330"/>
      <c r="LH40" s="330"/>
      <c r="LI40" s="330"/>
      <c r="LJ40" s="330"/>
      <c r="LK40" s="330"/>
      <c r="LL40" s="330"/>
      <c r="LM40" s="330"/>
      <c r="LN40" s="330"/>
      <c r="LO40" s="330"/>
      <c r="LP40" s="330"/>
      <c r="LQ40" s="330"/>
      <c r="LR40" s="330"/>
      <c r="LS40" s="330"/>
      <c r="LT40" s="330"/>
      <c r="LU40" s="330"/>
      <c r="LV40" s="330"/>
      <c r="LW40" s="330"/>
      <c r="LX40" s="330"/>
      <c r="LY40" s="330"/>
      <c r="LZ40" s="330"/>
      <c r="MA40" s="330"/>
      <c r="MB40" s="330"/>
      <c r="MC40" s="330"/>
      <c r="MD40" s="330"/>
      <c r="ME40" s="330"/>
      <c r="MF40" s="330"/>
      <c r="MG40" s="330"/>
      <c r="MH40" s="330"/>
      <c r="MI40" s="330"/>
      <c r="MJ40" s="330"/>
      <c r="MK40" s="330"/>
      <c r="ML40" s="330"/>
      <c r="MM40" s="330"/>
      <c r="MN40" s="330"/>
      <c r="MO40" s="330"/>
      <c r="MP40" s="330"/>
      <c r="MQ40" s="330"/>
      <c r="MR40" s="330"/>
      <c r="MS40" s="330"/>
      <c r="MT40" s="330"/>
      <c r="MU40" s="330"/>
      <c r="MV40" s="330"/>
      <c r="MW40" s="330"/>
      <c r="MX40" s="330"/>
      <c r="MY40" s="330"/>
      <c r="MZ40" s="330"/>
      <c r="NA40" s="330"/>
      <c r="NB40" s="330"/>
      <c r="NC40" s="330"/>
      <c r="ND40" s="330"/>
      <c r="NE40" s="330"/>
      <c r="NF40" s="330"/>
      <c r="NG40" s="330"/>
      <c r="NH40" s="330"/>
      <c r="NI40" s="330"/>
      <c r="NJ40" s="330"/>
      <c r="NK40" s="330"/>
      <c r="NL40" s="330"/>
      <c r="NM40" s="330"/>
      <c r="NN40" s="330"/>
      <c r="NO40" s="330"/>
      <c r="NP40" s="330"/>
      <c r="NQ40" s="330"/>
      <c r="NR40" s="330"/>
      <c r="NS40" s="330"/>
      <c r="NT40" s="330"/>
      <c r="NU40" s="330"/>
      <c r="NV40" s="330"/>
      <c r="NW40" s="330"/>
      <c r="NX40" s="330"/>
      <c r="NY40" s="330"/>
      <c r="NZ40" s="330"/>
      <c r="OA40" s="330"/>
      <c r="OB40" s="330"/>
      <c r="OC40" s="330"/>
      <c r="OD40" s="330"/>
      <c r="OE40" s="330"/>
      <c r="OF40" s="330"/>
      <c r="OG40" s="330"/>
      <c r="OH40" s="330"/>
      <c r="OI40" s="330"/>
      <c r="OJ40" s="330"/>
      <c r="OK40" s="330"/>
      <c r="OL40" s="330"/>
      <c r="OM40" s="330"/>
      <c r="ON40" s="330"/>
      <c r="OO40" s="330"/>
      <c r="OP40" s="330"/>
      <c r="OQ40" s="330"/>
      <c r="OR40" s="330"/>
      <c r="OS40" s="330"/>
      <c r="OT40" s="330"/>
    </row>
    <row r="41" spans="2:410" s="320" customFormat="1">
      <c r="B41" s="270">
        <f t="shared" ref="B41:B48" si="14">B40+1</f>
        <v>3</v>
      </c>
      <c r="C41" s="329"/>
      <c r="D41" s="329"/>
      <c r="E41" s="329"/>
      <c r="F41" s="328">
        <f t="shared" ref="F41:M41" si="15">E40*F$36</f>
        <v>8925.2064059371933</v>
      </c>
      <c r="G41" s="328">
        <f t="shared" si="15"/>
        <v>14715.177646857695</v>
      </c>
      <c r="H41" s="328">
        <f t="shared" si="15"/>
        <v>24261.22638850534</v>
      </c>
      <c r="I41" s="328">
        <f t="shared" si="15"/>
        <v>40000.000000000007</v>
      </c>
      <c r="J41" s="328">
        <f t="shared" si="15"/>
        <v>65948.850828005132</v>
      </c>
      <c r="K41" s="328">
        <f t="shared" si="15"/>
        <v>108731.27313836182</v>
      </c>
      <c r="L41" s="328">
        <f t="shared" si="15"/>
        <v>179267.56281352261</v>
      </c>
      <c r="M41" s="328">
        <f t="shared" si="15"/>
        <v>295562.24395722605</v>
      </c>
      <c r="N41" s="329"/>
      <c r="O41" s="329"/>
      <c r="P41" s="329"/>
      <c r="Q41" s="329"/>
      <c r="R41" s="329"/>
      <c r="S41" s="329"/>
      <c r="T41" s="329"/>
      <c r="U41" s="329"/>
      <c r="V41" s="329"/>
      <c r="W41" s="329"/>
      <c r="X41" s="330"/>
      <c r="Y41" s="330"/>
      <c r="Z41" s="330"/>
      <c r="AA41" s="330"/>
      <c r="AB41" s="330"/>
      <c r="AC41" s="330"/>
      <c r="AD41" s="330"/>
      <c r="AE41" s="330"/>
      <c r="AF41" s="330"/>
      <c r="AG41" s="330"/>
      <c r="AH41" s="330"/>
      <c r="AI41" s="330"/>
      <c r="AJ41" s="330"/>
      <c r="AK41" s="330"/>
      <c r="AL41" s="330"/>
      <c r="AM41" s="330"/>
      <c r="AN41" s="330"/>
      <c r="AO41" s="330"/>
      <c r="AP41" s="330"/>
      <c r="AQ41" s="330"/>
      <c r="AR41" s="330"/>
      <c r="AS41" s="330"/>
      <c r="AT41" s="330"/>
      <c r="AU41" s="330"/>
      <c r="AV41" s="330"/>
      <c r="AW41" s="330"/>
      <c r="AX41" s="330"/>
      <c r="AY41" s="330"/>
      <c r="AZ41" s="330"/>
      <c r="BA41" s="330"/>
      <c r="BB41" s="330"/>
      <c r="BC41" s="330"/>
      <c r="BD41" s="330"/>
      <c r="BE41" s="330"/>
      <c r="BF41" s="330"/>
      <c r="BG41" s="330"/>
      <c r="BH41" s="330"/>
      <c r="BI41" s="330"/>
      <c r="BJ41" s="330"/>
      <c r="BK41" s="330"/>
      <c r="BL41" s="330"/>
      <c r="BM41" s="330"/>
      <c r="BN41" s="330"/>
      <c r="BO41" s="330"/>
      <c r="BP41" s="330"/>
      <c r="BQ41" s="330"/>
      <c r="BR41" s="330"/>
      <c r="BS41" s="330"/>
      <c r="BT41" s="330"/>
      <c r="BU41" s="330"/>
      <c r="BV41" s="330"/>
      <c r="BW41" s="330"/>
      <c r="BX41" s="330"/>
      <c r="BY41" s="330"/>
      <c r="BZ41" s="330"/>
      <c r="CA41" s="330"/>
      <c r="CB41" s="330"/>
      <c r="CC41" s="330"/>
      <c r="CD41" s="330"/>
      <c r="CE41" s="330"/>
      <c r="CF41" s="330"/>
      <c r="CG41" s="330"/>
      <c r="CH41" s="330"/>
      <c r="CI41" s="330"/>
      <c r="CJ41" s="330"/>
      <c r="CK41" s="330"/>
      <c r="CL41" s="330"/>
      <c r="CM41" s="330"/>
      <c r="CN41" s="330"/>
      <c r="CO41" s="330"/>
      <c r="CP41" s="330"/>
      <c r="CQ41" s="330"/>
      <c r="CR41" s="330"/>
      <c r="CS41" s="330"/>
      <c r="CT41" s="330"/>
      <c r="CU41" s="330"/>
      <c r="CV41" s="330"/>
      <c r="CW41" s="330"/>
      <c r="CX41" s="330"/>
      <c r="CY41" s="330"/>
      <c r="CZ41" s="330"/>
      <c r="DA41" s="330"/>
      <c r="DB41" s="330"/>
      <c r="DC41" s="330"/>
      <c r="DD41" s="330"/>
      <c r="DE41" s="330"/>
      <c r="DF41" s="330"/>
      <c r="DG41" s="330"/>
      <c r="DH41" s="330"/>
      <c r="DI41" s="330"/>
      <c r="DJ41" s="330"/>
      <c r="DK41" s="330"/>
      <c r="DL41" s="330"/>
      <c r="DM41" s="330"/>
      <c r="DN41" s="330"/>
      <c r="DO41" s="330"/>
      <c r="DP41" s="330"/>
      <c r="DQ41" s="330"/>
      <c r="DR41" s="330"/>
      <c r="DS41" s="330"/>
      <c r="DT41" s="330"/>
      <c r="DU41" s="330"/>
      <c r="DV41" s="330"/>
      <c r="DW41" s="330"/>
      <c r="DX41" s="330"/>
      <c r="DY41" s="330"/>
      <c r="DZ41" s="330"/>
      <c r="EA41" s="330"/>
      <c r="EB41" s="330"/>
      <c r="EC41" s="330"/>
      <c r="ED41" s="330"/>
      <c r="EE41" s="330"/>
      <c r="EF41" s="330"/>
      <c r="EG41" s="330"/>
      <c r="EH41" s="330"/>
      <c r="EI41" s="330"/>
      <c r="EJ41" s="330"/>
      <c r="EK41" s="330"/>
      <c r="EL41" s="330"/>
      <c r="EM41" s="330"/>
      <c r="EN41" s="330"/>
      <c r="EO41" s="330"/>
      <c r="EP41" s="330"/>
      <c r="EQ41" s="330"/>
      <c r="ER41" s="330"/>
      <c r="ES41" s="330"/>
      <c r="ET41" s="330"/>
      <c r="EU41" s="330"/>
      <c r="EV41" s="330"/>
      <c r="EW41" s="330"/>
      <c r="EX41" s="330"/>
      <c r="EY41" s="330"/>
      <c r="EZ41" s="330"/>
      <c r="FA41" s="330"/>
      <c r="FB41" s="330"/>
      <c r="FC41" s="330"/>
      <c r="FD41" s="330"/>
      <c r="FE41" s="330"/>
      <c r="FF41" s="330"/>
      <c r="FG41" s="330"/>
      <c r="FH41" s="330"/>
      <c r="FI41" s="330"/>
      <c r="FJ41" s="330"/>
      <c r="FK41" s="330"/>
      <c r="FL41" s="330"/>
      <c r="FM41" s="330"/>
      <c r="FN41" s="330"/>
      <c r="FO41" s="330"/>
      <c r="FP41" s="330"/>
      <c r="FQ41" s="330"/>
      <c r="FR41" s="330"/>
      <c r="FS41" s="330"/>
      <c r="FT41" s="330"/>
      <c r="FU41" s="330"/>
      <c r="FV41" s="330"/>
      <c r="FW41" s="330"/>
      <c r="FX41" s="330"/>
      <c r="FY41" s="330"/>
      <c r="FZ41" s="330"/>
      <c r="GA41" s="330"/>
      <c r="GB41" s="330"/>
      <c r="GC41" s="330"/>
      <c r="GD41" s="330"/>
      <c r="GE41" s="330"/>
      <c r="GF41" s="330"/>
      <c r="GG41" s="330"/>
      <c r="GH41" s="330"/>
      <c r="GI41" s="330"/>
      <c r="GJ41" s="330"/>
      <c r="GK41" s="330"/>
      <c r="GL41" s="330"/>
      <c r="GM41" s="330"/>
      <c r="GN41" s="330"/>
      <c r="GO41" s="330"/>
      <c r="GP41" s="330"/>
      <c r="GQ41" s="330"/>
      <c r="GR41" s="330"/>
      <c r="GS41" s="330"/>
      <c r="GT41" s="330"/>
      <c r="GU41" s="330"/>
      <c r="GV41" s="330"/>
      <c r="GW41" s="330"/>
      <c r="GX41" s="330"/>
      <c r="GY41" s="330"/>
      <c r="GZ41" s="330"/>
      <c r="HA41" s="330"/>
      <c r="HB41" s="330"/>
      <c r="HC41" s="330"/>
      <c r="HD41" s="330"/>
      <c r="HE41" s="330"/>
      <c r="HF41" s="330"/>
      <c r="HG41" s="330"/>
      <c r="HH41" s="330"/>
      <c r="HI41" s="330"/>
      <c r="HJ41" s="330"/>
      <c r="HK41" s="330"/>
      <c r="HL41" s="330"/>
      <c r="HM41" s="330"/>
      <c r="HN41" s="330"/>
      <c r="HO41" s="330"/>
      <c r="HP41" s="330"/>
      <c r="HQ41" s="330"/>
      <c r="HR41" s="330"/>
      <c r="HS41" s="330"/>
      <c r="HT41" s="330"/>
      <c r="HU41" s="330"/>
      <c r="HV41" s="330"/>
      <c r="HW41" s="330"/>
      <c r="HX41" s="330"/>
      <c r="HY41" s="330"/>
      <c r="HZ41" s="330"/>
      <c r="IA41" s="330"/>
      <c r="IB41" s="330"/>
      <c r="IC41" s="330"/>
      <c r="ID41" s="330"/>
      <c r="IE41" s="330"/>
      <c r="IF41" s="330"/>
      <c r="IG41" s="330"/>
      <c r="IH41" s="330"/>
      <c r="II41" s="330"/>
      <c r="IJ41" s="330"/>
      <c r="IK41" s="330"/>
      <c r="IL41" s="330"/>
      <c r="IM41" s="330"/>
      <c r="IN41" s="330"/>
      <c r="IO41" s="330"/>
      <c r="IP41" s="330"/>
      <c r="IQ41" s="330"/>
      <c r="IR41" s="330"/>
      <c r="IS41" s="330"/>
      <c r="IT41" s="330"/>
      <c r="IU41" s="330"/>
      <c r="IV41" s="330"/>
      <c r="IW41" s="330"/>
      <c r="IX41" s="330"/>
      <c r="IY41" s="330"/>
      <c r="IZ41" s="330"/>
      <c r="JA41" s="330"/>
      <c r="JB41" s="330"/>
      <c r="JC41" s="330"/>
      <c r="JD41" s="330"/>
      <c r="JE41" s="330"/>
      <c r="JF41" s="330"/>
      <c r="JG41" s="330"/>
      <c r="JH41" s="330"/>
      <c r="JI41" s="330"/>
      <c r="JJ41" s="330"/>
      <c r="JK41" s="330"/>
      <c r="JL41" s="330"/>
      <c r="JM41" s="330"/>
      <c r="JN41" s="330"/>
      <c r="JO41" s="330"/>
      <c r="JP41" s="330"/>
      <c r="JQ41" s="330"/>
      <c r="JR41" s="330"/>
      <c r="JS41" s="330"/>
      <c r="JT41" s="330"/>
      <c r="JU41" s="330"/>
      <c r="JV41" s="330"/>
      <c r="JW41" s="330"/>
      <c r="JX41" s="330"/>
      <c r="JY41" s="330"/>
      <c r="JZ41" s="330"/>
      <c r="KA41" s="330"/>
      <c r="KB41" s="330"/>
      <c r="KC41" s="330"/>
      <c r="KD41" s="330"/>
      <c r="KE41" s="330"/>
      <c r="KF41" s="330"/>
      <c r="KG41" s="330"/>
      <c r="KH41" s="330"/>
      <c r="KI41" s="330"/>
      <c r="KJ41" s="330"/>
      <c r="KK41" s="330"/>
      <c r="KL41" s="330"/>
      <c r="KM41" s="330"/>
      <c r="KN41" s="330"/>
      <c r="KO41" s="330"/>
      <c r="KP41" s="330"/>
      <c r="KQ41" s="330"/>
      <c r="KR41" s="330"/>
      <c r="KS41" s="330"/>
      <c r="KT41" s="330"/>
      <c r="KU41" s="330"/>
      <c r="KV41" s="330"/>
      <c r="KW41" s="330"/>
      <c r="KX41" s="330"/>
      <c r="KY41" s="330"/>
      <c r="KZ41" s="330"/>
      <c r="LA41" s="330"/>
      <c r="LB41" s="330"/>
      <c r="LC41" s="330"/>
      <c r="LD41" s="330"/>
      <c r="LE41" s="330"/>
      <c r="LF41" s="330"/>
      <c r="LG41" s="330"/>
      <c r="LH41" s="330"/>
      <c r="LI41" s="330"/>
      <c r="LJ41" s="330"/>
      <c r="LK41" s="330"/>
      <c r="LL41" s="330"/>
      <c r="LM41" s="330"/>
      <c r="LN41" s="330"/>
      <c r="LO41" s="330"/>
      <c r="LP41" s="330"/>
      <c r="LQ41" s="330"/>
      <c r="LR41" s="330"/>
      <c r="LS41" s="330"/>
      <c r="LT41" s="330"/>
      <c r="LU41" s="330"/>
      <c r="LV41" s="330"/>
      <c r="LW41" s="330"/>
      <c r="LX41" s="330"/>
      <c r="LY41" s="330"/>
      <c r="LZ41" s="330"/>
      <c r="MA41" s="330"/>
      <c r="MB41" s="330"/>
      <c r="MC41" s="330"/>
      <c r="MD41" s="330"/>
      <c r="ME41" s="330"/>
      <c r="MF41" s="330"/>
      <c r="MG41" s="330"/>
      <c r="MH41" s="330"/>
      <c r="MI41" s="330"/>
      <c r="MJ41" s="330"/>
      <c r="MK41" s="330"/>
      <c r="ML41" s="330"/>
      <c r="MM41" s="330"/>
      <c r="MN41" s="330"/>
      <c r="MO41" s="330"/>
      <c r="MP41" s="330"/>
      <c r="MQ41" s="330"/>
      <c r="MR41" s="330"/>
      <c r="MS41" s="330"/>
      <c r="MT41" s="330"/>
      <c r="MU41" s="330"/>
      <c r="MV41" s="330"/>
      <c r="MW41" s="330"/>
      <c r="MX41" s="330"/>
      <c r="MY41" s="330"/>
      <c r="MZ41" s="330"/>
      <c r="NA41" s="330"/>
      <c r="NB41" s="330"/>
      <c r="NC41" s="330"/>
      <c r="ND41" s="330"/>
      <c r="NE41" s="330"/>
      <c r="NF41" s="330"/>
      <c r="NG41" s="330"/>
      <c r="NH41" s="330"/>
      <c r="NI41" s="330"/>
      <c r="NJ41" s="330"/>
      <c r="NK41" s="330"/>
      <c r="NL41" s="330"/>
      <c r="NM41" s="330"/>
      <c r="NN41" s="330"/>
      <c r="NO41" s="330"/>
      <c r="NP41" s="330"/>
      <c r="NQ41" s="330"/>
      <c r="NR41" s="330"/>
      <c r="NS41" s="330"/>
      <c r="NT41" s="330"/>
      <c r="NU41" s="330"/>
      <c r="NV41" s="330"/>
      <c r="NW41" s="330"/>
      <c r="NX41" s="330"/>
      <c r="NY41" s="330"/>
      <c r="NZ41" s="330"/>
      <c r="OA41" s="330"/>
      <c r="OB41" s="330"/>
      <c r="OC41" s="330"/>
      <c r="OD41" s="330"/>
      <c r="OE41" s="330"/>
      <c r="OF41" s="330"/>
      <c r="OG41" s="330"/>
      <c r="OH41" s="330"/>
      <c r="OI41" s="330"/>
      <c r="OJ41" s="330"/>
      <c r="OK41" s="330"/>
      <c r="OL41" s="330"/>
      <c r="OM41" s="330"/>
      <c r="ON41" s="330"/>
      <c r="OO41" s="330"/>
      <c r="OP41" s="330"/>
      <c r="OQ41" s="330"/>
      <c r="OR41" s="330"/>
      <c r="OS41" s="330"/>
      <c r="OT41" s="330"/>
    </row>
    <row r="42" spans="2:410" s="320" customFormat="1">
      <c r="B42" s="270">
        <f t="shared" si="14"/>
        <v>4</v>
      </c>
      <c r="C42" s="329"/>
      <c r="D42" s="329"/>
      <c r="E42" s="329"/>
      <c r="F42" s="329"/>
      <c r="G42" s="328">
        <f t="shared" ref="G42:M42" si="16">F41*G$36</f>
        <v>5413.4113294645076</v>
      </c>
      <c r="H42" s="328">
        <f t="shared" si="16"/>
        <v>8925.2064059371951</v>
      </c>
      <c r="I42" s="328">
        <f t="shared" si="16"/>
        <v>14715.177646857695</v>
      </c>
      <c r="J42" s="328">
        <f t="shared" si="16"/>
        <v>24261.22638850534</v>
      </c>
      <c r="K42" s="328">
        <f t="shared" si="16"/>
        <v>40000.000000000007</v>
      </c>
      <c r="L42" s="328">
        <f t="shared" si="16"/>
        <v>65948.850828005132</v>
      </c>
      <c r="M42" s="328">
        <f t="shared" si="16"/>
        <v>108731.27313836182</v>
      </c>
      <c r="N42" s="329"/>
      <c r="O42" s="329"/>
      <c r="P42" s="329"/>
      <c r="Q42" s="329"/>
      <c r="R42" s="329"/>
      <c r="S42" s="329"/>
      <c r="T42" s="329"/>
      <c r="U42" s="329"/>
      <c r="V42" s="329"/>
      <c r="W42" s="329"/>
      <c r="X42" s="330"/>
      <c r="Y42" s="330"/>
      <c r="Z42" s="330"/>
      <c r="AA42" s="330"/>
      <c r="AB42" s="330"/>
      <c r="AC42" s="330"/>
      <c r="AD42" s="330"/>
      <c r="AE42" s="330"/>
      <c r="AF42" s="330"/>
      <c r="AG42" s="330"/>
      <c r="AH42" s="330"/>
      <c r="AI42" s="330"/>
      <c r="AJ42" s="330"/>
      <c r="AK42" s="330"/>
      <c r="AL42" s="330"/>
      <c r="AM42" s="330"/>
      <c r="AN42" s="330"/>
      <c r="AO42" s="330"/>
      <c r="AP42" s="330"/>
      <c r="AQ42" s="330"/>
      <c r="AR42" s="330"/>
      <c r="AS42" s="330"/>
      <c r="AT42" s="330"/>
      <c r="AU42" s="330"/>
      <c r="AV42" s="330"/>
      <c r="AW42" s="330"/>
      <c r="AX42" s="330"/>
      <c r="AY42" s="330"/>
      <c r="AZ42" s="330"/>
      <c r="BA42" s="330"/>
      <c r="BB42" s="330"/>
      <c r="BC42" s="330"/>
      <c r="BD42" s="330"/>
      <c r="BE42" s="330"/>
      <c r="BF42" s="330"/>
      <c r="BG42" s="330"/>
      <c r="BH42" s="330"/>
      <c r="BI42" s="330"/>
      <c r="BJ42" s="330"/>
      <c r="BK42" s="330"/>
      <c r="BL42" s="330"/>
      <c r="BM42" s="330"/>
      <c r="BN42" s="330"/>
      <c r="BO42" s="330"/>
      <c r="BP42" s="330"/>
      <c r="BQ42" s="330"/>
      <c r="BR42" s="330"/>
      <c r="BS42" s="330"/>
      <c r="BT42" s="330"/>
      <c r="BU42" s="330"/>
      <c r="BV42" s="330"/>
      <c r="BW42" s="330"/>
      <c r="BX42" s="330"/>
      <c r="BY42" s="330"/>
      <c r="BZ42" s="330"/>
      <c r="CA42" s="330"/>
      <c r="CB42" s="330"/>
      <c r="CC42" s="330"/>
      <c r="CD42" s="330"/>
      <c r="CE42" s="330"/>
      <c r="CF42" s="330"/>
      <c r="CG42" s="330"/>
      <c r="CH42" s="330"/>
      <c r="CI42" s="330"/>
      <c r="CJ42" s="330"/>
      <c r="CK42" s="330"/>
      <c r="CL42" s="330"/>
      <c r="CM42" s="330"/>
      <c r="CN42" s="330"/>
      <c r="CO42" s="330"/>
      <c r="CP42" s="330"/>
      <c r="CQ42" s="330"/>
      <c r="CR42" s="330"/>
      <c r="CS42" s="330"/>
      <c r="CT42" s="330"/>
      <c r="CU42" s="330"/>
      <c r="CV42" s="330"/>
      <c r="CW42" s="330"/>
      <c r="CX42" s="330"/>
      <c r="CY42" s="330"/>
      <c r="CZ42" s="330"/>
      <c r="DA42" s="330"/>
      <c r="DB42" s="330"/>
      <c r="DC42" s="330"/>
      <c r="DD42" s="330"/>
      <c r="DE42" s="330"/>
      <c r="DF42" s="330"/>
      <c r="DG42" s="330"/>
      <c r="DH42" s="330"/>
      <c r="DI42" s="330"/>
      <c r="DJ42" s="330"/>
      <c r="DK42" s="330"/>
      <c r="DL42" s="330"/>
      <c r="DM42" s="330"/>
      <c r="DN42" s="330"/>
      <c r="DO42" s="330"/>
      <c r="DP42" s="330"/>
      <c r="DQ42" s="330"/>
      <c r="DR42" s="330"/>
      <c r="DS42" s="330"/>
      <c r="DT42" s="330"/>
      <c r="DU42" s="330"/>
      <c r="DV42" s="330"/>
      <c r="DW42" s="330"/>
      <c r="DX42" s="330"/>
      <c r="DY42" s="330"/>
      <c r="DZ42" s="330"/>
      <c r="EA42" s="330"/>
      <c r="EB42" s="330"/>
      <c r="EC42" s="330"/>
      <c r="ED42" s="330"/>
      <c r="EE42" s="330"/>
      <c r="EF42" s="330"/>
      <c r="EG42" s="330"/>
      <c r="EH42" s="330"/>
      <c r="EI42" s="330"/>
      <c r="EJ42" s="330"/>
      <c r="EK42" s="330"/>
      <c r="EL42" s="330"/>
      <c r="EM42" s="330"/>
      <c r="EN42" s="330"/>
      <c r="EO42" s="330"/>
      <c r="EP42" s="330"/>
      <c r="EQ42" s="330"/>
      <c r="ER42" s="330"/>
      <c r="ES42" s="330"/>
      <c r="ET42" s="330"/>
      <c r="EU42" s="330"/>
      <c r="EV42" s="330"/>
      <c r="EW42" s="330"/>
      <c r="EX42" s="330"/>
      <c r="EY42" s="330"/>
      <c r="EZ42" s="330"/>
      <c r="FA42" s="330"/>
      <c r="FB42" s="330"/>
      <c r="FC42" s="330"/>
      <c r="FD42" s="330"/>
      <c r="FE42" s="330"/>
      <c r="FF42" s="330"/>
      <c r="FG42" s="330"/>
      <c r="FH42" s="330"/>
      <c r="FI42" s="330"/>
      <c r="FJ42" s="330"/>
      <c r="FK42" s="330"/>
      <c r="FL42" s="330"/>
      <c r="FM42" s="330"/>
      <c r="FN42" s="330"/>
      <c r="FO42" s="330"/>
      <c r="FP42" s="330"/>
      <c r="FQ42" s="330"/>
      <c r="FR42" s="330"/>
      <c r="FS42" s="330"/>
      <c r="FT42" s="330"/>
      <c r="FU42" s="330"/>
      <c r="FV42" s="330"/>
      <c r="FW42" s="330"/>
      <c r="FX42" s="330"/>
      <c r="FY42" s="330"/>
      <c r="FZ42" s="330"/>
      <c r="GA42" s="330"/>
      <c r="GB42" s="330"/>
      <c r="GC42" s="330"/>
      <c r="GD42" s="330"/>
      <c r="GE42" s="330"/>
      <c r="GF42" s="330"/>
      <c r="GG42" s="330"/>
      <c r="GH42" s="330"/>
      <c r="GI42" s="330"/>
      <c r="GJ42" s="330"/>
      <c r="GK42" s="330"/>
      <c r="GL42" s="330"/>
      <c r="GM42" s="330"/>
      <c r="GN42" s="330"/>
      <c r="GO42" s="330"/>
      <c r="GP42" s="330"/>
      <c r="GQ42" s="330"/>
      <c r="GR42" s="330"/>
      <c r="GS42" s="330"/>
      <c r="GT42" s="330"/>
      <c r="GU42" s="330"/>
      <c r="GV42" s="330"/>
      <c r="GW42" s="330"/>
      <c r="GX42" s="330"/>
      <c r="GY42" s="330"/>
      <c r="GZ42" s="330"/>
      <c r="HA42" s="330"/>
      <c r="HB42" s="330"/>
      <c r="HC42" s="330"/>
      <c r="HD42" s="330"/>
      <c r="HE42" s="330"/>
      <c r="HF42" s="330"/>
      <c r="HG42" s="330"/>
      <c r="HH42" s="330"/>
      <c r="HI42" s="330"/>
      <c r="HJ42" s="330"/>
      <c r="HK42" s="330"/>
      <c r="HL42" s="330"/>
      <c r="HM42" s="330"/>
      <c r="HN42" s="330"/>
      <c r="HO42" s="330"/>
      <c r="HP42" s="330"/>
      <c r="HQ42" s="330"/>
      <c r="HR42" s="330"/>
      <c r="HS42" s="330"/>
      <c r="HT42" s="330"/>
      <c r="HU42" s="330"/>
      <c r="HV42" s="330"/>
      <c r="HW42" s="330"/>
      <c r="HX42" s="330"/>
      <c r="HY42" s="330"/>
      <c r="HZ42" s="330"/>
      <c r="IA42" s="330"/>
      <c r="IB42" s="330"/>
      <c r="IC42" s="330"/>
      <c r="ID42" s="330"/>
      <c r="IE42" s="330"/>
      <c r="IF42" s="330"/>
      <c r="IG42" s="330"/>
      <c r="IH42" s="330"/>
      <c r="II42" s="330"/>
      <c r="IJ42" s="330"/>
      <c r="IK42" s="330"/>
      <c r="IL42" s="330"/>
      <c r="IM42" s="330"/>
      <c r="IN42" s="330"/>
      <c r="IO42" s="330"/>
      <c r="IP42" s="330"/>
      <c r="IQ42" s="330"/>
      <c r="IR42" s="330"/>
      <c r="IS42" s="330"/>
      <c r="IT42" s="330"/>
      <c r="IU42" s="330"/>
      <c r="IV42" s="330"/>
      <c r="IW42" s="330"/>
      <c r="IX42" s="330"/>
      <c r="IY42" s="330"/>
      <c r="IZ42" s="330"/>
      <c r="JA42" s="330"/>
      <c r="JB42" s="330"/>
      <c r="JC42" s="330"/>
      <c r="JD42" s="330"/>
      <c r="JE42" s="330"/>
      <c r="JF42" s="330"/>
      <c r="JG42" s="330"/>
      <c r="JH42" s="330"/>
      <c r="JI42" s="330"/>
      <c r="JJ42" s="330"/>
      <c r="JK42" s="330"/>
      <c r="JL42" s="330"/>
      <c r="JM42" s="330"/>
      <c r="JN42" s="330"/>
      <c r="JO42" s="330"/>
      <c r="JP42" s="330"/>
      <c r="JQ42" s="330"/>
      <c r="JR42" s="330"/>
      <c r="JS42" s="330"/>
      <c r="JT42" s="330"/>
      <c r="JU42" s="330"/>
      <c r="JV42" s="330"/>
      <c r="JW42" s="330"/>
      <c r="JX42" s="330"/>
      <c r="JY42" s="330"/>
      <c r="JZ42" s="330"/>
      <c r="KA42" s="330"/>
      <c r="KB42" s="330"/>
      <c r="KC42" s="330"/>
      <c r="KD42" s="330"/>
      <c r="KE42" s="330"/>
      <c r="KF42" s="330"/>
      <c r="KG42" s="330"/>
      <c r="KH42" s="330"/>
      <c r="KI42" s="330"/>
      <c r="KJ42" s="330"/>
      <c r="KK42" s="330"/>
      <c r="KL42" s="330"/>
      <c r="KM42" s="330"/>
      <c r="KN42" s="330"/>
      <c r="KO42" s="330"/>
      <c r="KP42" s="330"/>
      <c r="KQ42" s="330"/>
      <c r="KR42" s="330"/>
      <c r="KS42" s="330"/>
      <c r="KT42" s="330"/>
      <c r="KU42" s="330"/>
      <c r="KV42" s="330"/>
      <c r="KW42" s="330"/>
      <c r="KX42" s="330"/>
      <c r="KY42" s="330"/>
      <c r="KZ42" s="330"/>
      <c r="LA42" s="330"/>
      <c r="LB42" s="330"/>
      <c r="LC42" s="330"/>
      <c r="LD42" s="330"/>
      <c r="LE42" s="330"/>
      <c r="LF42" s="330"/>
      <c r="LG42" s="330"/>
      <c r="LH42" s="330"/>
      <c r="LI42" s="330"/>
      <c r="LJ42" s="330"/>
      <c r="LK42" s="330"/>
      <c r="LL42" s="330"/>
      <c r="LM42" s="330"/>
      <c r="LN42" s="330"/>
      <c r="LO42" s="330"/>
      <c r="LP42" s="330"/>
      <c r="LQ42" s="330"/>
      <c r="LR42" s="330"/>
      <c r="LS42" s="330"/>
      <c r="LT42" s="330"/>
      <c r="LU42" s="330"/>
      <c r="LV42" s="330"/>
      <c r="LW42" s="330"/>
      <c r="LX42" s="330"/>
      <c r="LY42" s="330"/>
      <c r="LZ42" s="330"/>
      <c r="MA42" s="330"/>
      <c r="MB42" s="330"/>
      <c r="MC42" s="330"/>
      <c r="MD42" s="330"/>
      <c r="ME42" s="330"/>
      <c r="MF42" s="330"/>
      <c r="MG42" s="330"/>
      <c r="MH42" s="330"/>
      <c r="MI42" s="330"/>
      <c r="MJ42" s="330"/>
      <c r="MK42" s="330"/>
      <c r="ML42" s="330"/>
      <c r="MM42" s="330"/>
      <c r="MN42" s="330"/>
      <c r="MO42" s="330"/>
      <c r="MP42" s="330"/>
      <c r="MQ42" s="330"/>
      <c r="MR42" s="330"/>
      <c r="MS42" s="330"/>
      <c r="MT42" s="330"/>
      <c r="MU42" s="330"/>
      <c r="MV42" s="330"/>
      <c r="MW42" s="330"/>
      <c r="MX42" s="330"/>
      <c r="MY42" s="330"/>
      <c r="MZ42" s="330"/>
      <c r="NA42" s="330"/>
      <c r="NB42" s="330"/>
      <c r="NC42" s="330"/>
      <c r="ND42" s="330"/>
      <c r="NE42" s="330"/>
      <c r="NF42" s="330"/>
      <c r="NG42" s="330"/>
      <c r="NH42" s="330"/>
      <c r="NI42" s="330"/>
      <c r="NJ42" s="330"/>
      <c r="NK42" s="330"/>
      <c r="NL42" s="330"/>
      <c r="NM42" s="330"/>
      <c r="NN42" s="330"/>
      <c r="NO42" s="330"/>
      <c r="NP42" s="330"/>
      <c r="NQ42" s="330"/>
      <c r="NR42" s="330"/>
      <c r="NS42" s="330"/>
      <c r="NT42" s="330"/>
      <c r="NU42" s="330"/>
      <c r="NV42" s="330"/>
      <c r="NW42" s="330"/>
      <c r="NX42" s="330"/>
      <c r="NY42" s="330"/>
      <c r="NZ42" s="330"/>
      <c r="OA42" s="330"/>
      <c r="OB42" s="330"/>
      <c r="OC42" s="330"/>
      <c r="OD42" s="330"/>
      <c r="OE42" s="330"/>
      <c r="OF42" s="330"/>
      <c r="OG42" s="330"/>
      <c r="OH42" s="330"/>
      <c r="OI42" s="330"/>
      <c r="OJ42" s="330"/>
      <c r="OK42" s="330"/>
      <c r="OL42" s="330"/>
      <c r="OM42" s="330"/>
      <c r="ON42" s="330"/>
      <c r="OO42" s="330"/>
      <c r="OP42" s="330"/>
      <c r="OQ42" s="330"/>
      <c r="OR42" s="330"/>
      <c r="OS42" s="330"/>
      <c r="OT42" s="330"/>
    </row>
    <row r="43" spans="2:410" s="320" customFormat="1">
      <c r="B43" s="270">
        <f t="shared" si="14"/>
        <v>5</v>
      </c>
      <c r="C43" s="329"/>
      <c r="D43" s="329"/>
      <c r="E43" s="329"/>
      <c r="F43" s="329"/>
      <c r="G43" s="329"/>
      <c r="H43" s="328">
        <f t="shared" ref="H43:M43" si="17">G42*H$36</f>
        <v>3283.3999449559519</v>
      </c>
      <c r="I43" s="328">
        <f t="shared" si="17"/>
        <v>5413.4113294645085</v>
      </c>
      <c r="J43" s="328">
        <f t="shared" si="17"/>
        <v>8925.2064059371951</v>
      </c>
      <c r="K43" s="328">
        <f t="shared" si="17"/>
        <v>14715.177646857695</v>
      </c>
      <c r="L43" s="328">
        <f t="shared" si="17"/>
        <v>24261.22638850534</v>
      </c>
      <c r="M43" s="328">
        <f t="shared" si="17"/>
        <v>40000.000000000007</v>
      </c>
      <c r="N43" s="329"/>
      <c r="O43" s="329"/>
      <c r="P43" s="329"/>
      <c r="Q43" s="329"/>
      <c r="R43" s="329"/>
      <c r="S43" s="329"/>
      <c r="T43" s="329"/>
      <c r="U43" s="329"/>
      <c r="V43" s="329"/>
      <c r="W43" s="329"/>
      <c r="X43" s="330"/>
      <c r="Y43" s="330"/>
      <c r="Z43" s="330"/>
      <c r="AA43" s="330"/>
      <c r="AB43" s="330"/>
      <c r="AC43" s="330"/>
      <c r="AD43" s="330"/>
      <c r="AE43" s="330"/>
      <c r="AF43" s="330"/>
      <c r="AG43" s="330"/>
      <c r="AH43" s="330"/>
      <c r="AI43" s="330"/>
      <c r="AJ43" s="330"/>
      <c r="AK43" s="330"/>
      <c r="AL43" s="330"/>
      <c r="AM43" s="330"/>
      <c r="AN43" s="330"/>
      <c r="AO43" s="330"/>
      <c r="AP43" s="330"/>
      <c r="AQ43" s="330"/>
      <c r="AR43" s="330"/>
      <c r="AS43" s="330"/>
      <c r="AT43" s="330"/>
      <c r="AU43" s="330"/>
      <c r="AV43" s="330"/>
      <c r="AW43" s="330"/>
      <c r="AX43" s="330"/>
      <c r="AY43" s="330"/>
      <c r="AZ43" s="330"/>
      <c r="BA43" s="330"/>
      <c r="BB43" s="330"/>
      <c r="BC43" s="330"/>
      <c r="BD43" s="330"/>
      <c r="BE43" s="330"/>
      <c r="BF43" s="330"/>
      <c r="BG43" s="330"/>
      <c r="BH43" s="330"/>
      <c r="BI43" s="330"/>
      <c r="BJ43" s="330"/>
      <c r="BK43" s="330"/>
      <c r="BL43" s="330"/>
      <c r="BM43" s="330"/>
      <c r="BN43" s="330"/>
      <c r="BO43" s="330"/>
      <c r="BP43" s="330"/>
      <c r="BQ43" s="330"/>
      <c r="BR43" s="330"/>
      <c r="BS43" s="330"/>
      <c r="BT43" s="330"/>
      <c r="BU43" s="330"/>
      <c r="BV43" s="330"/>
      <c r="BW43" s="330"/>
      <c r="BX43" s="330"/>
      <c r="BY43" s="330"/>
      <c r="BZ43" s="330"/>
      <c r="CA43" s="330"/>
      <c r="CB43" s="330"/>
      <c r="CC43" s="330"/>
      <c r="CD43" s="330"/>
      <c r="CE43" s="330"/>
      <c r="CF43" s="330"/>
      <c r="CG43" s="330"/>
      <c r="CH43" s="330"/>
      <c r="CI43" s="330"/>
      <c r="CJ43" s="330"/>
      <c r="CK43" s="330"/>
      <c r="CL43" s="330"/>
      <c r="CM43" s="330"/>
      <c r="CN43" s="330"/>
      <c r="CO43" s="330"/>
      <c r="CP43" s="330"/>
      <c r="CQ43" s="330"/>
      <c r="CR43" s="330"/>
      <c r="CS43" s="330"/>
      <c r="CT43" s="330"/>
      <c r="CU43" s="330"/>
      <c r="CV43" s="330"/>
      <c r="CW43" s="330"/>
      <c r="CX43" s="330"/>
      <c r="CY43" s="330"/>
      <c r="CZ43" s="330"/>
      <c r="DA43" s="330"/>
      <c r="DB43" s="330"/>
      <c r="DC43" s="330"/>
      <c r="DD43" s="330"/>
      <c r="DE43" s="330"/>
      <c r="DF43" s="330"/>
      <c r="DG43" s="330"/>
      <c r="DH43" s="330"/>
      <c r="DI43" s="330"/>
      <c r="DJ43" s="330"/>
      <c r="DK43" s="330"/>
      <c r="DL43" s="330"/>
      <c r="DM43" s="330"/>
      <c r="DN43" s="330"/>
      <c r="DO43" s="330"/>
      <c r="DP43" s="330"/>
      <c r="DQ43" s="330"/>
      <c r="DR43" s="330"/>
      <c r="DS43" s="330"/>
      <c r="DT43" s="330"/>
      <c r="DU43" s="330"/>
      <c r="DV43" s="330"/>
      <c r="DW43" s="330"/>
      <c r="DX43" s="330"/>
      <c r="DY43" s="330"/>
      <c r="DZ43" s="330"/>
      <c r="EA43" s="330"/>
      <c r="EB43" s="330"/>
      <c r="EC43" s="330"/>
      <c r="ED43" s="330"/>
      <c r="EE43" s="330"/>
      <c r="EF43" s="330"/>
      <c r="EG43" s="330"/>
      <c r="EH43" s="330"/>
      <c r="EI43" s="330"/>
      <c r="EJ43" s="330"/>
      <c r="EK43" s="330"/>
      <c r="EL43" s="330"/>
      <c r="EM43" s="330"/>
      <c r="EN43" s="330"/>
      <c r="EO43" s="330"/>
      <c r="EP43" s="330"/>
      <c r="EQ43" s="330"/>
      <c r="ER43" s="330"/>
      <c r="ES43" s="330"/>
      <c r="ET43" s="330"/>
      <c r="EU43" s="330"/>
      <c r="EV43" s="330"/>
      <c r="EW43" s="330"/>
      <c r="EX43" s="330"/>
      <c r="EY43" s="330"/>
      <c r="EZ43" s="330"/>
      <c r="FA43" s="330"/>
      <c r="FB43" s="330"/>
      <c r="FC43" s="330"/>
      <c r="FD43" s="330"/>
      <c r="FE43" s="330"/>
      <c r="FF43" s="330"/>
      <c r="FG43" s="330"/>
      <c r="FH43" s="330"/>
      <c r="FI43" s="330"/>
      <c r="FJ43" s="330"/>
      <c r="FK43" s="330"/>
      <c r="FL43" s="330"/>
      <c r="FM43" s="330"/>
      <c r="FN43" s="330"/>
      <c r="FO43" s="330"/>
      <c r="FP43" s="330"/>
      <c r="FQ43" s="330"/>
      <c r="FR43" s="330"/>
      <c r="FS43" s="330"/>
      <c r="FT43" s="330"/>
      <c r="FU43" s="330"/>
      <c r="FV43" s="330"/>
      <c r="FW43" s="330"/>
      <c r="FX43" s="330"/>
      <c r="FY43" s="330"/>
      <c r="FZ43" s="330"/>
      <c r="GA43" s="330"/>
      <c r="GB43" s="330"/>
      <c r="GC43" s="330"/>
      <c r="GD43" s="330"/>
      <c r="GE43" s="330"/>
      <c r="GF43" s="330"/>
      <c r="GG43" s="330"/>
      <c r="GH43" s="330"/>
      <c r="GI43" s="330"/>
      <c r="GJ43" s="330"/>
      <c r="GK43" s="330"/>
      <c r="GL43" s="330"/>
      <c r="GM43" s="330"/>
      <c r="GN43" s="330"/>
      <c r="GO43" s="330"/>
      <c r="GP43" s="330"/>
      <c r="GQ43" s="330"/>
      <c r="GR43" s="330"/>
      <c r="GS43" s="330"/>
      <c r="GT43" s="330"/>
      <c r="GU43" s="330"/>
      <c r="GV43" s="330"/>
      <c r="GW43" s="330"/>
      <c r="GX43" s="330"/>
      <c r="GY43" s="330"/>
      <c r="GZ43" s="330"/>
      <c r="HA43" s="330"/>
      <c r="HB43" s="330"/>
      <c r="HC43" s="330"/>
      <c r="HD43" s="330"/>
      <c r="HE43" s="330"/>
      <c r="HF43" s="330"/>
      <c r="HG43" s="330"/>
      <c r="HH43" s="330"/>
      <c r="HI43" s="330"/>
      <c r="HJ43" s="330"/>
      <c r="HK43" s="330"/>
      <c r="HL43" s="330"/>
      <c r="HM43" s="330"/>
      <c r="HN43" s="330"/>
      <c r="HO43" s="330"/>
      <c r="HP43" s="330"/>
      <c r="HQ43" s="330"/>
      <c r="HR43" s="330"/>
      <c r="HS43" s="330"/>
      <c r="HT43" s="330"/>
      <c r="HU43" s="330"/>
      <c r="HV43" s="330"/>
      <c r="HW43" s="330"/>
      <c r="HX43" s="330"/>
      <c r="HY43" s="330"/>
      <c r="HZ43" s="330"/>
      <c r="IA43" s="330"/>
      <c r="IB43" s="330"/>
      <c r="IC43" s="330"/>
      <c r="ID43" s="330"/>
      <c r="IE43" s="330"/>
      <c r="IF43" s="330"/>
      <c r="IG43" s="330"/>
      <c r="IH43" s="330"/>
      <c r="II43" s="330"/>
      <c r="IJ43" s="330"/>
      <c r="IK43" s="330"/>
      <c r="IL43" s="330"/>
      <c r="IM43" s="330"/>
      <c r="IN43" s="330"/>
      <c r="IO43" s="330"/>
      <c r="IP43" s="330"/>
      <c r="IQ43" s="330"/>
      <c r="IR43" s="330"/>
      <c r="IS43" s="330"/>
      <c r="IT43" s="330"/>
      <c r="IU43" s="330"/>
      <c r="IV43" s="330"/>
      <c r="IW43" s="330"/>
      <c r="IX43" s="330"/>
      <c r="IY43" s="330"/>
      <c r="IZ43" s="330"/>
      <c r="JA43" s="330"/>
      <c r="JB43" s="330"/>
      <c r="JC43" s="330"/>
      <c r="JD43" s="330"/>
      <c r="JE43" s="330"/>
      <c r="JF43" s="330"/>
      <c r="JG43" s="330"/>
      <c r="JH43" s="330"/>
      <c r="JI43" s="330"/>
      <c r="JJ43" s="330"/>
      <c r="JK43" s="330"/>
      <c r="JL43" s="330"/>
      <c r="JM43" s="330"/>
      <c r="JN43" s="330"/>
      <c r="JO43" s="330"/>
      <c r="JP43" s="330"/>
      <c r="JQ43" s="330"/>
      <c r="JR43" s="330"/>
      <c r="JS43" s="330"/>
      <c r="JT43" s="330"/>
      <c r="JU43" s="330"/>
      <c r="JV43" s="330"/>
      <c r="JW43" s="330"/>
      <c r="JX43" s="330"/>
      <c r="JY43" s="330"/>
      <c r="JZ43" s="330"/>
      <c r="KA43" s="330"/>
      <c r="KB43" s="330"/>
      <c r="KC43" s="330"/>
      <c r="KD43" s="330"/>
      <c r="KE43" s="330"/>
      <c r="KF43" s="330"/>
      <c r="KG43" s="330"/>
      <c r="KH43" s="330"/>
      <c r="KI43" s="330"/>
      <c r="KJ43" s="330"/>
      <c r="KK43" s="330"/>
      <c r="KL43" s="330"/>
      <c r="KM43" s="330"/>
      <c r="KN43" s="330"/>
      <c r="KO43" s="330"/>
      <c r="KP43" s="330"/>
      <c r="KQ43" s="330"/>
      <c r="KR43" s="330"/>
      <c r="KS43" s="330"/>
      <c r="KT43" s="330"/>
      <c r="KU43" s="330"/>
      <c r="KV43" s="330"/>
      <c r="KW43" s="330"/>
      <c r="KX43" s="330"/>
      <c r="KY43" s="330"/>
      <c r="KZ43" s="330"/>
      <c r="LA43" s="330"/>
      <c r="LB43" s="330"/>
      <c r="LC43" s="330"/>
      <c r="LD43" s="330"/>
      <c r="LE43" s="330"/>
      <c r="LF43" s="330"/>
      <c r="LG43" s="330"/>
      <c r="LH43" s="330"/>
      <c r="LI43" s="330"/>
      <c r="LJ43" s="330"/>
      <c r="LK43" s="330"/>
      <c r="LL43" s="330"/>
      <c r="LM43" s="330"/>
      <c r="LN43" s="330"/>
      <c r="LO43" s="330"/>
      <c r="LP43" s="330"/>
      <c r="LQ43" s="330"/>
      <c r="LR43" s="330"/>
      <c r="LS43" s="330"/>
      <c r="LT43" s="330"/>
      <c r="LU43" s="330"/>
      <c r="LV43" s="330"/>
      <c r="LW43" s="330"/>
      <c r="LX43" s="330"/>
      <c r="LY43" s="330"/>
      <c r="LZ43" s="330"/>
      <c r="MA43" s="330"/>
      <c r="MB43" s="330"/>
      <c r="MC43" s="330"/>
      <c r="MD43" s="330"/>
      <c r="ME43" s="330"/>
      <c r="MF43" s="330"/>
      <c r="MG43" s="330"/>
      <c r="MH43" s="330"/>
      <c r="MI43" s="330"/>
      <c r="MJ43" s="330"/>
      <c r="MK43" s="330"/>
      <c r="ML43" s="330"/>
      <c r="MM43" s="330"/>
      <c r="MN43" s="330"/>
      <c r="MO43" s="330"/>
      <c r="MP43" s="330"/>
      <c r="MQ43" s="330"/>
      <c r="MR43" s="330"/>
      <c r="MS43" s="330"/>
      <c r="MT43" s="330"/>
      <c r="MU43" s="330"/>
      <c r="MV43" s="330"/>
      <c r="MW43" s="330"/>
      <c r="MX43" s="330"/>
      <c r="MY43" s="330"/>
      <c r="MZ43" s="330"/>
      <c r="NA43" s="330"/>
      <c r="NB43" s="330"/>
      <c r="NC43" s="330"/>
      <c r="ND43" s="330"/>
      <c r="NE43" s="330"/>
      <c r="NF43" s="330"/>
      <c r="NG43" s="330"/>
      <c r="NH43" s="330"/>
      <c r="NI43" s="330"/>
      <c r="NJ43" s="330"/>
      <c r="NK43" s="330"/>
      <c r="NL43" s="330"/>
      <c r="NM43" s="330"/>
      <c r="NN43" s="330"/>
      <c r="NO43" s="330"/>
      <c r="NP43" s="330"/>
      <c r="NQ43" s="330"/>
      <c r="NR43" s="330"/>
      <c r="NS43" s="330"/>
      <c r="NT43" s="330"/>
      <c r="NU43" s="330"/>
      <c r="NV43" s="330"/>
      <c r="NW43" s="330"/>
      <c r="NX43" s="330"/>
      <c r="NY43" s="330"/>
      <c r="NZ43" s="330"/>
      <c r="OA43" s="330"/>
      <c r="OB43" s="330"/>
      <c r="OC43" s="330"/>
      <c r="OD43" s="330"/>
      <c r="OE43" s="330"/>
      <c r="OF43" s="330"/>
      <c r="OG43" s="330"/>
      <c r="OH43" s="330"/>
      <c r="OI43" s="330"/>
      <c r="OJ43" s="330"/>
      <c r="OK43" s="330"/>
      <c r="OL43" s="330"/>
      <c r="OM43" s="330"/>
      <c r="ON43" s="330"/>
      <c r="OO43" s="330"/>
      <c r="OP43" s="330"/>
      <c r="OQ43" s="330"/>
      <c r="OR43" s="330"/>
      <c r="OS43" s="330"/>
      <c r="OT43" s="330"/>
    </row>
    <row r="44" spans="2:410" s="320" customFormat="1">
      <c r="B44" s="270">
        <f t="shared" si="14"/>
        <v>6</v>
      </c>
      <c r="C44" s="329"/>
      <c r="D44" s="329"/>
      <c r="E44" s="329"/>
      <c r="F44" s="329"/>
      <c r="G44" s="329"/>
      <c r="H44" s="329"/>
      <c r="I44" s="328">
        <f>H43*I$36</f>
        <v>1991.4827347145579</v>
      </c>
      <c r="J44" s="328">
        <f>I43*J$36</f>
        <v>3283.3999449559524</v>
      </c>
      <c r="K44" s="328">
        <f>J43*K$36</f>
        <v>5413.4113294645085</v>
      </c>
      <c r="L44" s="328">
        <f>K43*L$36</f>
        <v>8925.2064059371951</v>
      </c>
      <c r="M44" s="328">
        <f>L43*M$36</f>
        <v>14715.177646857695</v>
      </c>
      <c r="N44" s="329"/>
      <c r="O44" s="329"/>
      <c r="P44" s="329"/>
      <c r="Q44" s="329"/>
      <c r="R44" s="329"/>
      <c r="S44" s="329"/>
      <c r="T44" s="329"/>
      <c r="U44" s="329"/>
      <c r="V44" s="329"/>
      <c r="W44" s="329"/>
      <c r="X44" s="330"/>
      <c r="Y44" s="330"/>
      <c r="Z44" s="330"/>
      <c r="AA44" s="330"/>
      <c r="AB44" s="330"/>
      <c r="AC44" s="330"/>
      <c r="AD44" s="330"/>
      <c r="AE44" s="330"/>
      <c r="AF44" s="330"/>
      <c r="AG44" s="330"/>
      <c r="AH44" s="330"/>
      <c r="AI44" s="330"/>
      <c r="AJ44" s="330"/>
      <c r="AK44" s="330"/>
      <c r="AL44" s="330"/>
      <c r="AM44" s="330"/>
      <c r="AN44" s="330"/>
      <c r="AO44" s="330"/>
      <c r="AP44" s="330"/>
      <c r="AQ44" s="330"/>
      <c r="AR44" s="330"/>
      <c r="AS44" s="330"/>
      <c r="AT44" s="330"/>
      <c r="AU44" s="330"/>
      <c r="AV44" s="330"/>
      <c r="AW44" s="330"/>
      <c r="AX44" s="330"/>
      <c r="AY44" s="330"/>
      <c r="AZ44" s="330"/>
      <c r="BA44" s="330"/>
      <c r="BB44" s="330"/>
      <c r="BC44" s="330"/>
      <c r="BD44" s="330"/>
      <c r="BE44" s="330"/>
      <c r="BF44" s="330"/>
      <c r="BG44" s="330"/>
      <c r="BH44" s="330"/>
      <c r="BI44" s="330"/>
      <c r="BJ44" s="330"/>
      <c r="BK44" s="330"/>
      <c r="BL44" s="330"/>
      <c r="BM44" s="330"/>
      <c r="BN44" s="330"/>
      <c r="BO44" s="330"/>
      <c r="BP44" s="330"/>
      <c r="BQ44" s="330"/>
      <c r="BR44" s="330"/>
      <c r="BS44" s="330"/>
      <c r="BT44" s="330"/>
      <c r="BU44" s="330"/>
      <c r="BV44" s="330"/>
      <c r="BW44" s="330"/>
      <c r="BX44" s="330"/>
      <c r="BY44" s="330"/>
      <c r="BZ44" s="330"/>
      <c r="CA44" s="330"/>
      <c r="CB44" s="330"/>
      <c r="CC44" s="330"/>
      <c r="CD44" s="330"/>
      <c r="CE44" s="330"/>
      <c r="CF44" s="330"/>
      <c r="CG44" s="330"/>
      <c r="CH44" s="330"/>
      <c r="CI44" s="330"/>
      <c r="CJ44" s="330"/>
      <c r="CK44" s="330"/>
      <c r="CL44" s="330"/>
      <c r="CM44" s="330"/>
      <c r="CN44" s="330"/>
      <c r="CO44" s="330"/>
      <c r="CP44" s="330"/>
      <c r="CQ44" s="330"/>
      <c r="CR44" s="330"/>
      <c r="CS44" s="330"/>
      <c r="CT44" s="330"/>
      <c r="CU44" s="330"/>
      <c r="CV44" s="330"/>
      <c r="CW44" s="330"/>
      <c r="CX44" s="330"/>
      <c r="CY44" s="330"/>
      <c r="CZ44" s="330"/>
      <c r="DA44" s="330"/>
      <c r="DB44" s="330"/>
      <c r="DC44" s="330"/>
      <c r="DD44" s="330"/>
      <c r="DE44" s="330"/>
      <c r="DF44" s="330"/>
      <c r="DG44" s="330"/>
      <c r="DH44" s="330"/>
      <c r="DI44" s="330"/>
      <c r="DJ44" s="330"/>
      <c r="DK44" s="330"/>
      <c r="DL44" s="330"/>
      <c r="DM44" s="330"/>
      <c r="DN44" s="330"/>
      <c r="DO44" s="330"/>
      <c r="DP44" s="330"/>
      <c r="DQ44" s="330"/>
      <c r="DR44" s="330"/>
      <c r="DS44" s="330"/>
      <c r="DT44" s="330"/>
      <c r="DU44" s="330"/>
      <c r="DV44" s="330"/>
      <c r="DW44" s="330"/>
      <c r="DX44" s="330"/>
      <c r="DY44" s="330"/>
      <c r="DZ44" s="330"/>
      <c r="EA44" s="330"/>
      <c r="EB44" s="330"/>
      <c r="EC44" s="330"/>
      <c r="ED44" s="330"/>
      <c r="EE44" s="330"/>
      <c r="EF44" s="330"/>
      <c r="EG44" s="330"/>
      <c r="EH44" s="330"/>
      <c r="EI44" s="330"/>
      <c r="EJ44" s="330"/>
      <c r="EK44" s="330"/>
      <c r="EL44" s="330"/>
      <c r="EM44" s="330"/>
      <c r="EN44" s="330"/>
      <c r="EO44" s="330"/>
      <c r="EP44" s="330"/>
      <c r="EQ44" s="330"/>
      <c r="ER44" s="330"/>
      <c r="ES44" s="330"/>
      <c r="ET44" s="330"/>
      <c r="EU44" s="330"/>
      <c r="EV44" s="330"/>
      <c r="EW44" s="330"/>
      <c r="EX44" s="330"/>
      <c r="EY44" s="330"/>
      <c r="EZ44" s="330"/>
      <c r="FA44" s="330"/>
      <c r="FB44" s="330"/>
      <c r="FC44" s="330"/>
      <c r="FD44" s="330"/>
      <c r="FE44" s="330"/>
      <c r="FF44" s="330"/>
      <c r="FG44" s="330"/>
      <c r="FH44" s="330"/>
      <c r="FI44" s="330"/>
      <c r="FJ44" s="330"/>
      <c r="FK44" s="330"/>
      <c r="FL44" s="330"/>
      <c r="FM44" s="330"/>
      <c r="FN44" s="330"/>
      <c r="FO44" s="330"/>
      <c r="FP44" s="330"/>
      <c r="FQ44" s="330"/>
      <c r="FR44" s="330"/>
      <c r="FS44" s="330"/>
      <c r="FT44" s="330"/>
      <c r="FU44" s="330"/>
      <c r="FV44" s="330"/>
      <c r="FW44" s="330"/>
      <c r="FX44" s="330"/>
      <c r="FY44" s="330"/>
      <c r="FZ44" s="330"/>
      <c r="GA44" s="330"/>
      <c r="GB44" s="330"/>
      <c r="GC44" s="330"/>
      <c r="GD44" s="330"/>
      <c r="GE44" s="330"/>
      <c r="GF44" s="330"/>
      <c r="GG44" s="330"/>
      <c r="GH44" s="330"/>
      <c r="GI44" s="330"/>
      <c r="GJ44" s="330"/>
      <c r="GK44" s="330"/>
      <c r="GL44" s="330"/>
      <c r="GM44" s="330"/>
      <c r="GN44" s="330"/>
      <c r="GO44" s="330"/>
      <c r="GP44" s="330"/>
      <c r="GQ44" s="330"/>
      <c r="GR44" s="330"/>
      <c r="GS44" s="330"/>
      <c r="GT44" s="330"/>
      <c r="GU44" s="330"/>
      <c r="GV44" s="330"/>
      <c r="GW44" s="330"/>
      <c r="GX44" s="330"/>
      <c r="GY44" s="330"/>
      <c r="GZ44" s="330"/>
      <c r="HA44" s="330"/>
      <c r="HB44" s="330"/>
      <c r="HC44" s="330"/>
      <c r="HD44" s="330"/>
      <c r="HE44" s="330"/>
      <c r="HF44" s="330"/>
      <c r="HG44" s="330"/>
      <c r="HH44" s="330"/>
      <c r="HI44" s="330"/>
      <c r="HJ44" s="330"/>
      <c r="HK44" s="330"/>
      <c r="HL44" s="330"/>
      <c r="HM44" s="330"/>
      <c r="HN44" s="330"/>
      <c r="HO44" s="330"/>
      <c r="HP44" s="330"/>
      <c r="HQ44" s="330"/>
      <c r="HR44" s="330"/>
      <c r="HS44" s="330"/>
      <c r="HT44" s="330"/>
      <c r="HU44" s="330"/>
      <c r="HV44" s="330"/>
      <c r="HW44" s="330"/>
      <c r="HX44" s="330"/>
      <c r="HY44" s="330"/>
      <c r="HZ44" s="330"/>
      <c r="IA44" s="330"/>
      <c r="IB44" s="330"/>
      <c r="IC44" s="330"/>
      <c r="ID44" s="330"/>
      <c r="IE44" s="330"/>
      <c r="IF44" s="330"/>
      <c r="IG44" s="330"/>
      <c r="IH44" s="330"/>
      <c r="II44" s="330"/>
      <c r="IJ44" s="330"/>
      <c r="IK44" s="330"/>
      <c r="IL44" s="330"/>
      <c r="IM44" s="330"/>
      <c r="IN44" s="330"/>
      <c r="IO44" s="330"/>
      <c r="IP44" s="330"/>
      <c r="IQ44" s="330"/>
      <c r="IR44" s="330"/>
      <c r="IS44" s="330"/>
      <c r="IT44" s="330"/>
      <c r="IU44" s="330"/>
      <c r="IV44" s="330"/>
      <c r="IW44" s="330"/>
      <c r="IX44" s="330"/>
      <c r="IY44" s="330"/>
      <c r="IZ44" s="330"/>
      <c r="JA44" s="330"/>
      <c r="JB44" s="330"/>
      <c r="JC44" s="330"/>
      <c r="JD44" s="330"/>
      <c r="JE44" s="330"/>
      <c r="JF44" s="330"/>
      <c r="JG44" s="330"/>
      <c r="JH44" s="330"/>
      <c r="JI44" s="330"/>
      <c r="JJ44" s="330"/>
      <c r="JK44" s="330"/>
      <c r="JL44" s="330"/>
      <c r="JM44" s="330"/>
      <c r="JN44" s="330"/>
      <c r="JO44" s="330"/>
      <c r="JP44" s="330"/>
      <c r="JQ44" s="330"/>
      <c r="JR44" s="330"/>
      <c r="JS44" s="330"/>
      <c r="JT44" s="330"/>
      <c r="JU44" s="330"/>
      <c r="JV44" s="330"/>
      <c r="JW44" s="330"/>
      <c r="JX44" s="330"/>
      <c r="JY44" s="330"/>
      <c r="JZ44" s="330"/>
      <c r="KA44" s="330"/>
      <c r="KB44" s="330"/>
      <c r="KC44" s="330"/>
      <c r="KD44" s="330"/>
      <c r="KE44" s="330"/>
      <c r="KF44" s="330"/>
      <c r="KG44" s="330"/>
      <c r="KH44" s="330"/>
      <c r="KI44" s="330"/>
      <c r="KJ44" s="330"/>
      <c r="KK44" s="330"/>
      <c r="KL44" s="330"/>
      <c r="KM44" s="330"/>
      <c r="KN44" s="330"/>
      <c r="KO44" s="330"/>
      <c r="KP44" s="330"/>
      <c r="KQ44" s="330"/>
      <c r="KR44" s="330"/>
      <c r="KS44" s="330"/>
      <c r="KT44" s="330"/>
      <c r="KU44" s="330"/>
      <c r="KV44" s="330"/>
      <c r="KW44" s="330"/>
      <c r="KX44" s="330"/>
      <c r="KY44" s="330"/>
      <c r="KZ44" s="330"/>
      <c r="LA44" s="330"/>
      <c r="LB44" s="330"/>
      <c r="LC44" s="330"/>
      <c r="LD44" s="330"/>
      <c r="LE44" s="330"/>
      <c r="LF44" s="330"/>
      <c r="LG44" s="330"/>
      <c r="LH44" s="330"/>
      <c r="LI44" s="330"/>
      <c r="LJ44" s="330"/>
      <c r="LK44" s="330"/>
      <c r="LL44" s="330"/>
      <c r="LM44" s="330"/>
      <c r="LN44" s="330"/>
      <c r="LO44" s="330"/>
      <c r="LP44" s="330"/>
      <c r="LQ44" s="330"/>
      <c r="LR44" s="330"/>
      <c r="LS44" s="330"/>
      <c r="LT44" s="330"/>
      <c r="LU44" s="330"/>
      <c r="LV44" s="330"/>
      <c r="LW44" s="330"/>
      <c r="LX44" s="330"/>
      <c r="LY44" s="330"/>
      <c r="LZ44" s="330"/>
      <c r="MA44" s="330"/>
      <c r="MB44" s="330"/>
      <c r="MC44" s="330"/>
      <c r="MD44" s="330"/>
      <c r="ME44" s="330"/>
      <c r="MF44" s="330"/>
      <c r="MG44" s="330"/>
      <c r="MH44" s="330"/>
      <c r="MI44" s="330"/>
      <c r="MJ44" s="330"/>
      <c r="MK44" s="330"/>
      <c r="ML44" s="330"/>
      <c r="MM44" s="330"/>
      <c r="MN44" s="330"/>
      <c r="MO44" s="330"/>
      <c r="MP44" s="330"/>
      <c r="MQ44" s="330"/>
      <c r="MR44" s="330"/>
      <c r="MS44" s="330"/>
      <c r="MT44" s="330"/>
      <c r="MU44" s="330"/>
      <c r="MV44" s="330"/>
      <c r="MW44" s="330"/>
      <c r="MX44" s="330"/>
      <c r="MY44" s="330"/>
      <c r="MZ44" s="330"/>
      <c r="NA44" s="330"/>
      <c r="NB44" s="330"/>
      <c r="NC44" s="330"/>
      <c r="ND44" s="330"/>
      <c r="NE44" s="330"/>
      <c r="NF44" s="330"/>
      <c r="NG44" s="330"/>
      <c r="NH44" s="330"/>
      <c r="NI44" s="330"/>
      <c r="NJ44" s="330"/>
      <c r="NK44" s="330"/>
      <c r="NL44" s="330"/>
      <c r="NM44" s="330"/>
      <c r="NN44" s="330"/>
      <c r="NO44" s="330"/>
      <c r="NP44" s="330"/>
      <c r="NQ44" s="330"/>
      <c r="NR44" s="330"/>
      <c r="NS44" s="330"/>
      <c r="NT44" s="330"/>
      <c r="NU44" s="330"/>
      <c r="NV44" s="330"/>
      <c r="NW44" s="330"/>
      <c r="NX44" s="330"/>
      <c r="NY44" s="330"/>
      <c r="NZ44" s="330"/>
      <c r="OA44" s="330"/>
      <c r="OB44" s="330"/>
      <c r="OC44" s="330"/>
      <c r="OD44" s="330"/>
      <c r="OE44" s="330"/>
      <c r="OF44" s="330"/>
      <c r="OG44" s="330"/>
      <c r="OH44" s="330"/>
      <c r="OI44" s="330"/>
      <c r="OJ44" s="330"/>
      <c r="OK44" s="330"/>
      <c r="OL44" s="330"/>
      <c r="OM44" s="330"/>
      <c r="ON44" s="330"/>
      <c r="OO44" s="330"/>
      <c r="OP44" s="330"/>
      <c r="OQ44" s="330"/>
      <c r="OR44" s="330"/>
      <c r="OS44" s="330"/>
      <c r="OT44" s="330"/>
    </row>
    <row r="45" spans="2:410" s="320" customFormat="1">
      <c r="B45" s="270">
        <f t="shared" si="14"/>
        <v>7</v>
      </c>
      <c r="C45" s="329"/>
      <c r="D45" s="329"/>
      <c r="E45" s="329"/>
      <c r="F45" s="329"/>
      <c r="G45" s="329"/>
      <c r="H45" s="329"/>
      <c r="I45" s="329"/>
      <c r="J45" s="328">
        <f>I44*J$36</f>
        <v>1207.89533689274</v>
      </c>
      <c r="K45" s="328">
        <f>J44*K$36</f>
        <v>1991.4827347145581</v>
      </c>
      <c r="L45" s="328">
        <f>K44*L$36</f>
        <v>3283.3999449559524</v>
      </c>
      <c r="M45" s="328">
        <f>L44*M$36</f>
        <v>5413.4113294645085</v>
      </c>
      <c r="N45" s="329"/>
      <c r="O45" s="329"/>
      <c r="P45" s="329"/>
      <c r="Q45" s="329"/>
      <c r="R45" s="329"/>
      <c r="S45" s="329"/>
      <c r="T45" s="329"/>
      <c r="U45" s="329"/>
      <c r="V45" s="329"/>
      <c r="W45" s="329"/>
      <c r="X45" s="330"/>
      <c r="Y45" s="330"/>
      <c r="Z45" s="330"/>
      <c r="AA45" s="330"/>
      <c r="AB45" s="330"/>
      <c r="AC45" s="330"/>
      <c r="AD45" s="330"/>
      <c r="AE45" s="330"/>
      <c r="AF45" s="330"/>
      <c r="AG45" s="330"/>
      <c r="AH45" s="330"/>
      <c r="AI45" s="330"/>
      <c r="AJ45" s="330"/>
      <c r="AK45" s="330"/>
      <c r="AL45" s="330"/>
      <c r="AM45" s="330"/>
      <c r="AN45" s="330"/>
      <c r="AO45" s="330"/>
      <c r="AP45" s="330"/>
      <c r="AQ45" s="330"/>
      <c r="AR45" s="330"/>
      <c r="AS45" s="330"/>
      <c r="AT45" s="330"/>
      <c r="AU45" s="330"/>
      <c r="AV45" s="330"/>
      <c r="AW45" s="330"/>
      <c r="AX45" s="330"/>
      <c r="AY45" s="330"/>
      <c r="AZ45" s="330"/>
      <c r="BA45" s="330"/>
      <c r="BB45" s="330"/>
      <c r="BC45" s="330"/>
      <c r="BD45" s="330"/>
      <c r="BE45" s="330"/>
      <c r="BF45" s="330"/>
      <c r="BG45" s="330"/>
      <c r="BH45" s="330"/>
      <c r="BI45" s="330"/>
      <c r="BJ45" s="330"/>
      <c r="BK45" s="330"/>
      <c r="BL45" s="330"/>
      <c r="BM45" s="330"/>
      <c r="BN45" s="330"/>
      <c r="BO45" s="330"/>
      <c r="BP45" s="330"/>
      <c r="BQ45" s="330"/>
      <c r="BR45" s="330"/>
      <c r="BS45" s="330"/>
      <c r="BT45" s="330"/>
      <c r="BU45" s="330"/>
      <c r="BV45" s="330"/>
      <c r="BW45" s="330"/>
      <c r="BX45" s="330"/>
      <c r="BY45" s="330"/>
      <c r="BZ45" s="330"/>
      <c r="CA45" s="330"/>
      <c r="CB45" s="330"/>
      <c r="CC45" s="330"/>
      <c r="CD45" s="330"/>
      <c r="CE45" s="330"/>
      <c r="CF45" s="330"/>
      <c r="CG45" s="330"/>
      <c r="CH45" s="330"/>
      <c r="CI45" s="330"/>
      <c r="CJ45" s="330"/>
      <c r="CK45" s="330"/>
      <c r="CL45" s="330"/>
      <c r="CM45" s="330"/>
      <c r="CN45" s="330"/>
      <c r="CO45" s="330"/>
      <c r="CP45" s="330"/>
      <c r="CQ45" s="330"/>
      <c r="CR45" s="330"/>
      <c r="CS45" s="330"/>
      <c r="CT45" s="330"/>
      <c r="CU45" s="330"/>
      <c r="CV45" s="330"/>
      <c r="CW45" s="330"/>
      <c r="CX45" s="330"/>
      <c r="CY45" s="330"/>
      <c r="CZ45" s="330"/>
      <c r="DA45" s="330"/>
      <c r="DB45" s="330"/>
      <c r="DC45" s="330"/>
      <c r="DD45" s="330"/>
      <c r="DE45" s="330"/>
      <c r="DF45" s="330"/>
      <c r="DG45" s="330"/>
      <c r="DH45" s="330"/>
      <c r="DI45" s="330"/>
      <c r="DJ45" s="330"/>
      <c r="DK45" s="330"/>
      <c r="DL45" s="330"/>
      <c r="DM45" s="330"/>
      <c r="DN45" s="330"/>
      <c r="DO45" s="330"/>
      <c r="DP45" s="330"/>
      <c r="DQ45" s="330"/>
      <c r="DR45" s="330"/>
      <c r="DS45" s="330"/>
      <c r="DT45" s="330"/>
      <c r="DU45" s="330"/>
      <c r="DV45" s="330"/>
      <c r="DW45" s="330"/>
      <c r="DX45" s="330"/>
      <c r="DY45" s="330"/>
      <c r="DZ45" s="330"/>
      <c r="EA45" s="330"/>
      <c r="EB45" s="330"/>
      <c r="EC45" s="330"/>
      <c r="ED45" s="330"/>
      <c r="EE45" s="330"/>
      <c r="EF45" s="330"/>
      <c r="EG45" s="330"/>
      <c r="EH45" s="330"/>
      <c r="EI45" s="330"/>
      <c r="EJ45" s="330"/>
      <c r="EK45" s="330"/>
      <c r="EL45" s="330"/>
      <c r="EM45" s="330"/>
      <c r="EN45" s="330"/>
      <c r="EO45" s="330"/>
      <c r="EP45" s="330"/>
      <c r="EQ45" s="330"/>
      <c r="ER45" s="330"/>
      <c r="ES45" s="330"/>
      <c r="ET45" s="330"/>
      <c r="EU45" s="330"/>
      <c r="EV45" s="330"/>
      <c r="EW45" s="330"/>
      <c r="EX45" s="330"/>
      <c r="EY45" s="330"/>
      <c r="EZ45" s="330"/>
      <c r="FA45" s="330"/>
      <c r="FB45" s="330"/>
      <c r="FC45" s="330"/>
      <c r="FD45" s="330"/>
      <c r="FE45" s="330"/>
      <c r="FF45" s="330"/>
      <c r="FG45" s="330"/>
      <c r="FH45" s="330"/>
      <c r="FI45" s="330"/>
      <c r="FJ45" s="330"/>
      <c r="FK45" s="330"/>
      <c r="FL45" s="330"/>
      <c r="FM45" s="330"/>
      <c r="FN45" s="330"/>
      <c r="FO45" s="330"/>
      <c r="FP45" s="330"/>
      <c r="FQ45" s="330"/>
      <c r="FR45" s="330"/>
      <c r="FS45" s="330"/>
      <c r="FT45" s="330"/>
      <c r="FU45" s="330"/>
      <c r="FV45" s="330"/>
      <c r="FW45" s="330"/>
      <c r="FX45" s="330"/>
      <c r="FY45" s="330"/>
      <c r="FZ45" s="330"/>
      <c r="GA45" s="330"/>
      <c r="GB45" s="330"/>
      <c r="GC45" s="330"/>
      <c r="GD45" s="330"/>
      <c r="GE45" s="330"/>
      <c r="GF45" s="330"/>
      <c r="GG45" s="330"/>
      <c r="GH45" s="330"/>
      <c r="GI45" s="330"/>
      <c r="GJ45" s="330"/>
      <c r="GK45" s="330"/>
      <c r="GL45" s="330"/>
      <c r="GM45" s="330"/>
      <c r="GN45" s="330"/>
      <c r="GO45" s="330"/>
      <c r="GP45" s="330"/>
      <c r="GQ45" s="330"/>
      <c r="GR45" s="330"/>
      <c r="GS45" s="330"/>
      <c r="GT45" s="330"/>
      <c r="GU45" s="330"/>
      <c r="GV45" s="330"/>
      <c r="GW45" s="330"/>
      <c r="GX45" s="330"/>
      <c r="GY45" s="330"/>
      <c r="GZ45" s="330"/>
      <c r="HA45" s="330"/>
      <c r="HB45" s="330"/>
      <c r="HC45" s="330"/>
      <c r="HD45" s="330"/>
      <c r="HE45" s="330"/>
      <c r="HF45" s="330"/>
      <c r="HG45" s="330"/>
      <c r="HH45" s="330"/>
      <c r="HI45" s="330"/>
      <c r="HJ45" s="330"/>
      <c r="HK45" s="330"/>
      <c r="HL45" s="330"/>
      <c r="HM45" s="330"/>
      <c r="HN45" s="330"/>
      <c r="HO45" s="330"/>
      <c r="HP45" s="330"/>
      <c r="HQ45" s="330"/>
      <c r="HR45" s="330"/>
      <c r="HS45" s="330"/>
      <c r="HT45" s="330"/>
      <c r="HU45" s="330"/>
      <c r="HV45" s="330"/>
      <c r="HW45" s="330"/>
      <c r="HX45" s="330"/>
      <c r="HY45" s="330"/>
      <c r="HZ45" s="330"/>
      <c r="IA45" s="330"/>
      <c r="IB45" s="330"/>
      <c r="IC45" s="330"/>
      <c r="ID45" s="330"/>
      <c r="IE45" s="330"/>
      <c r="IF45" s="330"/>
      <c r="IG45" s="330"/>
      <c r="IH45" s="330"/>
      <c r="II45" s="330"/>
      <c r="IJ45" s="330"/>
      <c r="IK45" s="330"/>
      <c r="IL45" s="330"/>
      <c r="IM45" s="330"/>
      <c r="IN45" s="330"/>
      <c r="IO45" s="330"/>
      <c r="IP45" s="330"/>
      <c r="IQ45" s="330"/>
      <c r="IR45" s="330"/>
      <c r="IS45" s="330"/>
      <c r="IT45" s="330"/>
      <c r="IU45" s="330"/>
      <c r="IV45" s="330"/>
      <c r="IW45" s="330"/>
      <c r="IX45" s="330"/>
      <c r="IY45" s="330"/>
      <c r="IZ45" s="330"/>
      <c r="JA45" s="330"/>
      <c r="JB45" s="330"/>
      <c r="JC45" s="330"/>
      <c r="JD45" s="330"/>
      <c r="JE45" s="330"/>
      <c r="JF45" s="330"/>
      <c r="JG45" s="330"/>
      <c r="JH45" s="330"/>
      <c r="JI45" s="330"/>
      <c r="JJ45" s="330"/>
      <c r="JK45" s="330"/>
      <c r="JL45" s="330"/>
      <c r="JM45" s="330"/>
      <c r="JN45" s="330"/>
      <c r="JO45" s="330"/>
      <c r="JP45" s="330"/>
      <c r="JQ45" s="330"/>
      <c r="JR45" s="330"/>
      <c r="JS45" s="330"/>
      <c r="JT45" s="330"/>
      <c r="JU45" s="330"/>
      <c r="JV45" s="330"/>
      <c r="JW45" s="330"/>
      <c r="JX45" s="330"/>
      <c r="JY45" s="330"/>
      <c r="JZ45" s="330"/>
      <c r="KA45" s="330"/>
      <c r="KB45" s="330"/>
      <c r="KC45" s="330"/>
      <c r="KD45" s="330"/>
      <c r="KE45" s="330"/>
      <c r="KF45" s="330"/>
      <c r="KG45" s="330"/>
      <c r="KH45" s="330"/>
      <c r="KI45" s="330"/>
      <c r="KJ45" s="330"/>
      <c r="KK45" s="330"/>
      <c r="KL45" s="330"/>
      <c r="KM45" s="330"/>
      <c r="KN45" s="330"/>
      <c r="KO45" s="330"/>
      <c r="KP45" s="330"/>
      <c r="KQ45" s="330"/>
      <c r="KR45" s="330"/>
      <c r="KS45" s="330"/>
      <c r="KT45" s="330"/>
      <c r="KU45" s="330"/>
      <c r="KV45" s="330"/>
      <c r="KW45" s="330"/>
      <c r="KX45" s="330"/>
      <c r="KY45" s="330"/>
      <c r="KZ45" s="330"/>
      <c r="LA45" s="330"/>
      <c r="LB45" s="330"/>
      <c r="LC45" s="330"/>
      <c r="LD45" s="330"/>
      <c r="LE45" s="330"/>
      <c r="LF45" s="330"/>
      <c r="LG45" s="330"/>
      <c r="LH45" s="330"/>
      <c r="LI45" s="330"/>
      <c r="LJ45" s="330"/>
      <c r="LK45" s="330"/>
      <c r="LL45" s="330"/>
      <c r="LM45" s="330"/>
      <c r="LN45" s="330"/>
      <c r="LO45" s="330"/>
      <c r="LP45" s="330"/>
      <c r="LQ45" s="330"/>
      <c r="LR45" s="330"/>
      <c r="LS45" s="330"/>
      <c r="LT45" s="330"/>
      <c r="LU45" s="330"/>
      <c r="LV45" s="330"/>
      <c r="LW45" s="330"/>
      <c r="LX45" s="330"/>
      <c r="LY45" s="330"/>
      <c r="LZ45" s="330"/>
      <c r="MA45" s="330"/>
      <c r="MB45" s="330"/>
      <c r="MC45" s="330"/>
      <c r="MD45" s="330"/>
      <c r="ME45" s="330"/>
      <c r="MF45" s="330"/>
      <c r="MG45" s="330"/>
      <c r="MH45" s="330"/>
      <c r="MI45" s="330"/>
      <c r="MJ45" s="330"/>
      <c r="MK45" s="330"/>
      <c r="ML45" s="330"/>
      <c r="MM45" s="330"/>
      <c r="MN45" s="330"/>
      <c r="MO45" s="330"/>
      <c r="MP45" s="330"/>
      <c r="MQ45" s="330"/>
      <c r="MR45" s="330"/>
      <c r="MS45" s="330"/>
      <c r="MT45" s="330"/>
      <c r="MU45" s="330"/>
      <c r="MV45" s="330"/>
      <c r="MW45" s="330"/>
      <c r="MX45" s="330"/>
      <c r="MY45" s="330"/>
      <c r="MZ45" s="330"/>
      <c r="NA45" s="330"/>
      <c r="NB45" s="330"/>
      <c r="NC45" s="330"/>
      <c r="ND45" s="330"/>
      <c r="NE45" s="330"/>
      <c r="NF45" s="330"/>
      <c r="NG45" s="330"/>
      <c r="NH45" s="330"/>
      <c r="NI45" s="330"/>
      <c r="NJ45" s="330"/>
      <c r="NK45" s="330"/>
      <c r="NL45" s="330"/>
      <c r="NM45" s="330"/>
      <c r="NN45" s="330"/>
      <c r="NO45" s="330"/>
      <c r="NP45" s="330"/>
      <c r="NQ45" s="330"/>
      <c r="NR45" s="330"/>
      <c r="NS45" s="330"/>
      <c r="NT45" s="330"/>
      <c r="NU45" s="330"/>
      <c r="NV45" s="330"/>
      <c r="NW45" s="330"/>
      <c r="NX45" s="330"/>
      <c r="NY45" s="330"/>
      <c r="NZ45" s="330"/>
      <c r="OA45" s="330"/>
      <c r="OB45" s="330"/>
      <c r="OC45" s="330"/>
      <c r="OD45" s="330"/>
      <c r="OE45" s="330"/>
      <c r="OF45" s="330"/>
      <c r="OG45" s="330"/>
      <c r="OH45" s="330"/>
      <c r="OI45" s="330"/>
      <c r="OJ45" s="330"/>
      <c r="OK45" s="330"/>
      <c r="OL45" s="330"/>
      <c r="OM45" s="330"/>
      <c r="ON45" s="330"/>
      <c r="OO45" s="330"/>
      <c r="OP45" s="330"/>
      <c r="OQ45" s="330"/>
      <c r="OR45" s="330"/>
      <c r="OS45" s="330"/>
      <c r="OT45" s="330"/>
    </row>
    <row r="46" spans="2:410" s="320" customFormat="1">
      <c r="B46" s="270">
        <f t="shared" si="14"/>
        <v>8</v>
      </c>
      <c r="C46" s="329"/>
      <c r="D46" s="329"/>
      <c r="E46" s="329"/>
      <c r="F46" s="329"/>
      <c r="G46" s="329"/>
      <c r="H46" s="329"/>
      <c r="I46" s="329"/>
      <c r="J46" s="329"/>
      <c r="K46" s="328">
        <f>J45*K$36</f>
        <v>732.62555554936716</v>
      </c>
      <c r="L46" s="328">
        <f>K45*L$36</f>
        <v>1207.8953368927403</v>
      </c>
      <c r="M46" s="328">
        <f>L45*M$36</f>
        <v>1991.4827347145581</v>
      </c>
      <c r="N46" s="329"/>
      <c r="O46" s="329"/>
      <c r="P46" s="329"/>
      <c r="Q46" s="329"/>
      <c r="R46" s="329"/>
      <c r="S46" s="329"/>
      <c r="T46" s="329"/>
      <c r="U46" s="329"/>
      <c r="V46" s="329"/>
      <c r="W46" s="329"/>
      <c r="X46" s="330"/>
      <c r="Y46" s="330"/>
      <c r="Z46" s="330"/>
      <c r="AA46" s="330"/>
      <c r="AB46" s="330"/>
      <c r="AC46" s="330"/>
      <c r="AD46" s="330"/>
      <c r="AE46" s="330"/>
      <c r="AF46" s="330"/>
      <c r="AG46" s="330"/>
      <c r="AH46" s="330"/>
      <c r="AI46" s="330"/>
      <c r="AJ46" s="330"/>
      <c r="AK46" s="330"/>
      <c r="AL46" s="330"/>
      <c r="AM46" s="330"/>
      <c r="AN46" s="330"/>
      <c r="AO46" s="330"/>
      <c r="AP46" s="330"/>
      <c r="AQ46" s="330"/>
      <c r="AR46" s="330"/>
      <c r="AS46" s="330"/>
      <c r="AT46" s="330"/>
      <c r="AU46" s="330"/>
      <c r="AV46" s="330"/>
      <c r="AW46" s="330"/>
      <c r="AX46" s="330"/>
      <c r="AY46" s="330"/>
      <c r="AZ46" s="330"/>
      <c r="BA46" s="330"/>
      <c r="BB46" s="330"/>
      <c r="BC46" s="330"/>
      <c r="BD46" s="330"/>
      <c r="BE46" s="330"/>
      <c r="BF46" s="330"/>
      <c r="BG46" s="330"/>
      <c r="BH46" s="330"/>
      <c r="BI46" s="330"/>
      <c r="BJ46" s="330"/>
      <c r="BK46" s="330"/>
      <c r="BL46" s="330"/>
      <c r="BM46" s="330"/>
      <c r="BN46" s="330"/>
      <c r="BO46" s="330"/>
      <c r="BP46" s="330"/>
      <c r="BQ46" s="330"/>
      <c r="BR46" s="330"/>
      <c r="BS46" s="330"/>
      <c r="BT46" s="330"/>
      <c r="BU46" s="330"/>
      <c r="BV46" s="330"/>
      <c r="BW46" s="330"/>
      <c r="BX46" s="330"/>
      <c r="BY46" s="330"/>
      <c r="BZ46" s="330"/>
      <c r="CA46" s="330"/>
      <c r="CB46" s="330"/>
      <c r="CC46" s="330"/>
      <c r="CD46" s="330"/>
      <c r="CE46" s="330"/>
      <c r="CF46" s="330"/>
      <c r="CG46" s="330"/>
      <c r="CH46" s="330"/>
      <c r="CI46" s="330"/>
      <c r="CJ46" s="330"/>
      <c r="CK46" s="330"/>
      <c r="CL46" s="330"/>
      <c r="CM46" s="330"/>
      <c r="CN46" s="330"/>
      <c r="CO46" s="330"/>
      <c r="CP46" s="330"/>
      <c r="CQ46" s="330"/>
      <c r="CR46" s="330"/>
      <c r="CS46" s="330"/>
      <c r="CT46" s="330"/>
      <c r="CU46" s="330"/>
      <c r="CV46" s="330"/>
      <c r="CW46" s="330"/>
      <c r="CX46" s="330"/>
      <c r="CY46" s="330"/>
      <c r="CZ46" s="330"/>
      <c r="DA46" s="330"/>
      <c r="DB46" s="330"/>
      <c r="DC46" s="330"/>
      <c r="DD46" s="330"/>
      <c r="DE46" s="330"/>
      <c r="DF46" s="330"/>
      <c r="DG46" s="330"/>
      <c r="DH46" s="330"/>
      <c r="DI46" s="330"/>
      <c r="DJ46" s="330"/>
      <c r="DK46" s="330"/>
      <c r="DL46" s="330"/>
      <c r="DM46" s="330"/>
      <c r="DN46" s="330"/>
      <c r="DO46" s="330"/>
      <c r="DP46" s="330"/>
      <c r="DQ46" s="330"/>
      <c r="DR46" s="330"/>
      <c r="DS46" s="330"/>
      <c r="DT46" s="330"/>
      <c r="DU46" s="330"/>
      <c r="DV46" s="330"/>
      <c r="DW46" s="330"/>
      <c r="DX46" s="330"/>
      <c r="DY46" s="330"/>
      <c r="DZ46" s="330"/>
      <c r="EA46" s="330"/>
      <c r="EB46" s="330"/>
      <c r="EC46" s="330"/>
      <c r="ED46" s="330"/>
      <c r="EE46" s="330"/>
      <c r="EF46" s="330"/>
      <c r="EG46" s="330"/>
      <c r="EH46" s="330"/>
      <c r="EI46" s="330"/>
      <c r="EJ46" s="330"/>
      <c r="EK46" s="330"/>
      <c r="EL46" s="330"/>
      <c r="EM46" s="330"/>
      <c r="EN46" s="330"/>
      <c r="EO46" s="330"/>
      <c r="EP46" s="330"/>
      <c r="EQ46" s="330"/>
      <c r="ER46" s="330"/>
      <c r="ES46" s="330"/>
      <c r="ET46" s="330"/>
      <c r="EU46" s="330"/>
      <c r="EV46" s="330"/>
      <c r="EW46" s="330"/>
      <c r="EX46" s="330"/>
      <c r="EY46" s="330"/>
      <c r="EZ46" s="330"/>
      <c r="FA46" s="330"/>
      <c r="FB46" s="330"/>
      <c r="FC46" s="330"/>
      <c r="FD46" s="330"/>
      <c r="FE46" s="330"/>
      <c r="FF46" s="330"/>
      <c r="FG46" s="330"/>
      <c r="FH46" s="330"/>
      <c r="FI46" s="330"/>
      <c r="FJ46" s="330"/>
      <c r="FK46" s="330"/>
      <c r="FL46" s="330"/>
      <c r="FM46" s="330"/>
      <c r="FN46" s="330"/>
      <c r="FO46" s="330"/>
      <c r="FP46" s="330"/>
      <c r="FQ46" s="330"/>
      <c r="FR46" s="330"/>
      <c r="FS46" s="330"/>
      <c r="FT46" s="330"/>
      <c r="FU46" s="330"/>
      <c r="FV46" s="330"/>
      <c r="FW46" s="330"/>
      <c r="FX46" s="330"/>
      <c r="FY46" s="330"/>
      <c r="FZ46" s="330"/>
      <c r="GA46" s="330"/>
      <c r="GB46" s="330"/>
      <c r="GC46" s="330"/>
      <c r="GD46" s="330"/>
      <c r="GE46" s="330"/>
      <c r="GF46" s="330"/>
      <c r="GG46" s="330"/>
      <c r="GH46" s="330"/>
      <c r="GI46" s="330"/>
      <c r="GJ46" s="330"/>
      <c r="GK46" s="330"/>
      <c r="GL46" s="330"/>
      <c r="GM46" s="330"/>
      <c r="GN46" s="330"/>
      <c r="GO46" s="330"/>
      <c r="GP46" s="330"/>
      <c r="GQ46" s="330"/>
      <c r="GR46" s="330"/>
      <c r="GS46" s="330"/>
      <c r="GT46" s="330"/>
      <c r="GU46" s="330"/>
      <c r="GV46" s="330"/>
      <c r="GW46" s="330"/>
      <c r="GX46" s="330"/>
      <c r="GY46" s="330"/>
      <c r="GZ46" s="330"/>
      <c r="HA46" s="330"/>
      <c r="HB46" s="330"/>
      <c r="HC46" s="330"/>
      <c r="HD46" s="330"/>
      <c r="HE46" s="330"/>
      <c r="HF46" s="330"/>
      <c r="HG46" s="330"/>
      <c r="HH46" s="330"/>
      <c r="HI46" s="330"/>
      <c r="HJ46" s="330"/>
      <c r="HK46" s="330"/>
      <c r="HL46" s="330"/>
      <c r="HM46" s="330"/>
      <c r="HN46" s="330"/>
      <c r="HO46" s="330"/>
      <c r="HP46" s="330"/>
      <c r="HQ46" s="330"/>
      <c r="HR46" s="330"/>
      <c r="HS46" s="330"/>
      <c r="HT46" s="330"/>
      <c r="HU46" s="330"/>
      <c r="HV46" s="330"/>
      <c r="HW46" s="330"/>
      <c r="HX46" s="330"/>
      <c r="HY46" s="330"/>
      <c r="HZ46" s="330"/>
      <c r="IA46" s="330"/>
      <c r="IB46" s="330"/>
      <c r="IC46" s="330"/>
      <c r="ID46" s="330"/>
      <c r="IE46" s="330"/>
      <c r="IF46" s="330"/>
      <c r="IG46" s="330"/>
      <c r="IH46" s="330"/>
      <c r="II46" s="330"/>
      <c r="IJ46" s="330"/>
      <c r="IK46" s="330"/>
      <c r="IL46" s="330"/>
      <c r="IM46" s="330"/>
      <c r="IN46" s="330"/>
      <c r="IO46" s="330"/>
      <c r="IP46" s="330"/>
      <c r="IQ46" s="330"/>
      <c r="IR46" s="330"/>
      <c r="IS46" s="330"/>
      <c r="IT46" s="330"/>
      <c r="IU46" s="330"/>
      <c r="IV46" s="330"/>
      <c r="IW46" s="330"/>
      <c r="IX46" s="330"/>
      <c r="IY46" s="330"/>
      <c r="IZ46" s="330"/>
      <c r="JA46" s="330"/>
      <c r="JB46" s="330"/>
      <c r="JC46" s="330"/>
      <c r="JD46" s="330"/>
      <c r="JE46" s="330"/>
      <c r="JF46" s="330"/>
      <c r="JG46" s="330"/>
      <c r="JH46" s="330"/>
      <c r="JI46" s="330"/>
      <c r="JJ46" s="330"/>
      <c r="JK46" s="330"/>
      <c r="JL46" s="330"/>
      <c r="JM46" s="330"/>
      <c r="JN46" s="330"/>
      <c r="JO46" s="330"/>
      <c r="JP46" s="330"/>
      <c r="JQ46" s="330"/>
      <c r="JR46" s="330"/>
      <c r="JS46" s="330"/>
      <c r="JT46" s="330"/>
      <c r="JU46" s="330"/>
      <c r="JV46" s="330"/>
      <c r="JW46" s="330"/>
      <c r="JX46" s="330"/>
      <c r="JY46" s="330"/>
      <c r="JZ46" s="330"/>
      <c r="KA46" s="330"/>
      <c r="KB46" s="330"/>
      <c r="KC46" s="330"/>
      <c r="KD46" s="330"/>
      <c r="KE46" s="330"/>
      <c r="KF46" s="330"/>
      <c r="KG46" s="330"/>
      <c r="KH46" s="330"/>
      <c r="KI46" s="330"/>
      <c r="KJ46" s="330"/>
      <c r="KK46" s="330"/>
      <c r="KL46" s="330"/>
      <c r="KM46" s="330"/>
      <c r="KN46" s="330"/>
      <c r="KO46" s="330"/>
      <c r="KP46" s="330"/>
      <c r="KQ46" s="330"/>
      <c r="KR46" s="330"/>
      <c r="KS46" s="330"/>
      <c r="KT46" s="330"/>
      <c r="KU46" s="330"/>
      <c r="KV46" s="330"/>
      <c r="KW46" s="330"/>
      <c r="KX46" s="330"/>
      <c r="KY46" s="330"/>
      <c r="KZ46" s="330"/>
      <c r="LA46" s="330"/>
      <c r="LB46" s="330"/>
      <c r="LC46" s="330"/>
      <c r="LD46" s="330"/>
      <c r="LE46" s="330"/>
      <c r="LF46" s="330"/>
      <c r="LG46" s="330"/>
      <c r="LH46" s="330"/>
      <c r="LI46" s="330"/>
      <c r="LJ46" s="330"/>
      <c r="LK46" s="330"/>
      <c r="LL46" s="330"/>
      <c r="LM46" s="330"/>
      <c r="LN46" s="330"/>
      <c r="LO46" s="330"/>
      <c r="LP46" s="330"/>
      <c r="LQ46" s="330"/>
      <c r="LR46" s="330"/>
      <c r="LS46" s="330"/>
      <c r="LT46" s="330"/>
      <c r="LU46" s="330"/>
      <c r="LV46" s="330"/>
      <c r="LW46" s="330"/>
      <c r="LX46" s="330"/>
      <c r="LY46" s="330"/>
      <c r="LZ46" s="330"/>
      <c r="MA46" s="330"/>
      <c r="MB46" s="330"/>
      <c r="MC46" s="330"/>
      <c r="MD46" s="330"/>
      <c r="ME46" s="330"/>
      <c r="MF46" s="330"/>
      <c r="MG46" s="330"/>
      <c r="MH46" s="330"/>
      <c r="MI46" s="330"/>
      <c r="MJ46" s="330"/>
      <c r="MK46" s="330"/>
      <c r="ML46" s="330"/>
      <c r="MM46" s="330"/>
      <c r="MN46" s="330"/>
      <c r="MO46" s="330"/>
      <c r="MP46" s="330"/>
      <c r="MQ46" s="330"/>
      <c r="MR46" s="330"/>
      <c r="MS46" s="330"/>
      <c r="MT46" s="330"/>
      <c r="MU46" s="330"/>
      <c r="MV46" s="330"/>
      <c r="MW46" s="330"/>
      <c r="MX46" s="330"/>
      <c r="MY46" s="330"/>
      <c r="MZ46" s="330"/>
      <c r="NA46" s="330"/>
      <c r="NB46" s="330"/>
      <c r="NC46" s="330"/>
      <c r="ND46" s="330"/>
      <c r="NE46" s="330"/>
      <c r="NF46" s="330"/>
      <c r="NG46" s="330"/>
      <c r="NH46" s="330"/>
      <c r="NI46" s="330"/>
      <c r="NJ46" s="330"/>
      <c r="NK46" s="330"/>
      <c r="NL46" s="330"/>
      <c r="NM46" s="330"/>
      <c r="NN46" s="330"/>
      <c r="NO46" s="330"/>
      <c r="NP46" s="330"/>
      <c r="NQ46" s="330"/>
      <c r="NR46" s="330"/>
      <c r="NS46" s="330"/>
      <c r="NT46" s="330"/>
      <c r="NU46" s="330"/>
      <c r="NV46" s="330"/>
      <c r="NW46" s="330"/>
      <c r="NX46" s="330"/>
      <c r="NY46" s="330"/>
      <c r="NZ46" s="330"/>
      <c r="OA46" s="330"/>
      <c r="OB46" s="330"/>
      <c r="OC46" s="330"/>
      <c r="OD46" s="330"/>
      <c r="OE46" s="330"/>
      <c r="OF46" s="330"/>
      <c r="OG46" s="330"/>
      <c r="OH46" s="330"/>
      <c r="OI46" s="330"/>
      <c r="OJ46" s="330"/>
      <c r="OK46" s="330"/>
      <c r="OL46" s="330"/>
      <c r="OM46" s="330"/>
      <c r="ON46" s="330"/>
      <c r="OO46" s="330"/>
      <c r="OP46" s="330"/>
      <c r="OQ46" s="330"/>
      <c r="OR46" s="330"/>
      <c r="OS46" s="330"/>
      <c r="OT46" s="330"/>
    </row>
    <row r="47" spans="2:410" s="320" customFormat="1">
      <c r="B47" s="270">
        <f t="shared" si="14"/>
        <v>9</v>
      </c>
      <c r="C47" s="329"/>
      <c r="D47" s="329"/>
      <c r="E47" s="329"/>
      <c r="F47" s="329"/>
      <c r="G47" s="329"/>
      <c r="H47" s="329"/>
      <c r="I47" s="329"/>
      <c r="J47" s="329"/>
      <c r="K47" s="329"/>
      <c r="L47" s="328">
        <f>K46*L$36</f>
        <v>444.35986152969224</v>
      </c>
      <c r="M47" s="328">
        <f>L46*M$36</f>
        <v>732.62555554936739</v>
      </c>
      <c r="N47" s="329"/>
      <c r="O47" s="329"/>
      <c r="P47" s="329"/>
      <c r="Q47" s="329"/>
      <c r="R47" s="329"/>
      <c r="S47" s="329"/>
      <c r="T47" s="329"/>
      <c r="U47" s="329"/>
      <c r="V47" s="329"/>
      <c r="W47" s="329"/>
      <c r="X47" s="330"/>
      <c r="Y47" s="330"/>
      <c r="Z47" s="330"/>
      <c r="AA47" s="330"/>
      <c r="AB47" s="330"/>
      <c r="AC47" s="330"/>
      <c r="AD47" s="330"/>
      <c r="AE47" s="330"/>
      <c r="AF47" s="330"/>
      <c r="AG47" s="330"/>
      <c r="AH47" s="330"/>
      <c r="AI47" s="330"/>
      <c r="AJ47" s="330"/>
      <c r="AK47" s="330"/>
      <c r="AL47" s="330"/>
      <c r="AM47" s="330"/>
      <c r="AN47" s="330"/>
      <c r="AO47" s="330"/>
      <c r="AP47" s="330"/>
      <c r="AQ47" s="330"/>
      <c r="AR47" s="330"/>
      <c r="AS47" s="330"/>
      <c r="AT47" s="330"/>
      <c r="AU47" s="330"/>
      <c r="AV47" s="330"/>
      <c r="AW47" s="330"/>
      <c r="AX47" s="330"/>
      <c r="AY47" s="330"/>
      <c r="AZ47" s="330"/>
      <c r="BA47" s="330"/>
      <c r="BB47" s="330"/>
      <c r="BC47" s="330"/>
      <c r="BD47" s="330"/>
      <c r="BE47" s="330"/>
      <c r="BF47" s="330"/>
      <c r="BG47" s="330"/>
      <c r="BH47" s="330"/>
      <c r="BI47" s="330"/>
      <c r="BJ47" s="330"/>
      <c r="BK47" s="330"/>
      <c r="BL47" s="330"/>
      <c r="BM47" s="330"/>
      <c r="BN47" s="330"/>
      <c r="BO47" s="330"/>
      <c r="BP47" s="330"/>
      <c r="BQ47" s="330"/>
      <c r="BR47" s="330"/>
      <c r="BS47" s="330"/>
      <c r="BT47" s="330"/>
      <c r="BU47" s="330"/>
      <c r="BV47" s="330"/>
      <c r="BW47" s="330"/>
      <c r="BX47" s="330"/>
      <c r="BY47" s="330"/>
      <c r="BZ47" s="330"/>
      <c r="CA47" s="330"/>
      <c r="CB47" s="330"/>
      <c r="CC47" s="330"/>
      <c r="CD47" s="330"/>
      <c r="CE47" s="330"/>
      <c r="CF47" s="330"/>
      <c r="CG47" s="330"/>
      <c r="CH47" s="330"/>
      <c r="CI47" s="330"/>
      <c r="CJ47" s="330"/>
      <c r="CK47" s="330"/>
      <c r="CL47" s="330"/>
      <c r="CM47" s="330"/>
      <c r="CN47" s="330"/>
      <c r="CO47" s="330"/>
      <c r="CP47" s="330"/>
      <c r="CQ47" s="330"/>
      <c r="CR47" s="330"/>
      <c r="CS47" s="330"/>
      <c r="CT47" s="330"/>
      <c r="CU47" s="330"/>
      <c r="CV47" s="330"/>
      <c r="CW47" s="330"/>
      <c r="CX47" s="330"/>
      <c r="CY47" s="330"/>
      <c r="CZ47" s="330"/>
      <c r="DA47" s="330"/>
      <c r="DB47" s="330"/>
      <c r="DC47" s="330"/>
      <c r="DD47" s="330"/>
      <c r="DE47" s="330"/>
      <c r="DF47" s="330"/>
      <c r="DG47" s="330"/>
      <c r="DH47" s="330"/>
      <c r="DI47" s="330"/>
      <c r="DJ47" s="330"/>
      <c r="DK47" s="330"/>
      <c r="DL47" s="330"/>
      <c r="DM47" s="330"/>
      <c r="DN47" s="330"/>
      <c r="DO47" s="330"/>
      <c r="DP47" s="330"/>
      <c r="DQ47" s="330"/>
      <c r="DR47" s="330"/>
      <c r="DS47" s="330"/>
      <c r="DT47" s="330"/>
      <c r="DU47" s="330"/>
      <c r="DV47" s="330"/>
      <c r="DW47" s="330"/>
      <c r="DX47" s="330"/>
      <c r="DY47" s="330"/>
      <c r="DZ47" s="330"/>
      <c r="EA47" s="330"/>
      <c r="EB47" s="330"/>
      <c r="EC47" s="330"/>
      <c r="ED47" s="330"/>
      <c r="EE47" s="330"/>
      <c r="EF47" s="330"/>
      <c r="EG47" s="330"/>
      <c r="EH47" s="330"/>
      <c r="EI47" s="330"/>
      <c r="EJ47" s="330"/>
      <c r="EK47" s="330"/>
      <c r="EL47" s="330"/>
      <c r="EM47" s="330"/>
      <c r="EN47" s="330"/>
      <c r="EO47" s="330"/>
      <c r="EP47" s="330"/>
      <c r="EQ47" s="330"/>
      <c r="ER47" s="330"/>
      <c r="ES47" s="330"/>
      <c r="ET47" s="330"/>
      <c r="EU47" s="330"/>
      <c r="EV47" s="330"/>
      <c r="EW47" s="330"/>
      <c r="EX47" s="330"/>
      <c r="EY47" s="330"/>
      <c r="EZ47" s="330"/>
      <c r="FA47" s="330"/>
      <c r="FB47" s="330"/>
      <c r="FC47" s="330"/>
      <c r="FD47" s="330"/>
      <c r="FE47" s="330"/>
      <c r="FF47" s="330"/>
      <c r="FG47" s="330"/>
      <c r="FH47" s="330"/>
      <c r="FI47" s="330"/>
      <c r="FJ47" s="330"/>
      <c r="FK47" s="330"/>
      <c r="FL47" s="330"/>
      <c r="FM47" s="330"/>
      <c r="FN47" s="330"/>
      <c r="FO47" s="330"/>
      <c r="FP47" s="330"/>
      <c r="FQ47" s="330"/>
      <c r="FR47" s="330"/>
      <c r="FS47" s="330"/>
      <c r="FT47" s="330"/>
      <c r="FU47" s="330"/>
      <c r="FV47" s="330"/>
      <c r="FW47" s="330"/>
      <c r="FX47" s="330"/>
      <c r="FY47" s="330"/>
      <c r="FZ47" s="330"/>
      <c r="GA47" s="330"/>
      <c r="GB47" s="330"/>
      <c r="GC47" s="330"/>
      <c r="GD47" s="330"/>
      <c r="GE47" s="330"/>
      <c r="GF47" s="330"/>
      <c r="GG47" s="330"/>
      <c r="GH47" s="330"/>
      <c r="GI47" s="330"/>
      <c r="GJ47" s="330"/>
      <c r="GK47" s="330"/>
      <c r="GL47" s="330"/>
      <c r="GM47" s="330"/>
      <c r="GN47" s="330"/>
      <c r="GO47" s="330"/>
      <c r="GP47" s="330"/>
      <c r="GQ47" s="330"/>
      <c r="GR47" s="330"/>
      <c r="GS47" s="330"/>
      <c r="GT47" s="330"/>
      <c r="GU47" s="330"/>
      <c r="GV47" s="330"/>
      <c r="GW47" s="330"/>
      <c r="GX47" s="330"/>
      <c r="GY47" s="330"/>
      <c r="GZ47" s="330"/>
      <c r="HA47" s="330"/>
      <c r="HB47" s="330"/>
      <c r="HC47" s="330"/>
      <c r="HD47" s="330"/>
      <c r="HE47" s="330"/>
      <c r="HF47" s="330"/>
      <c r="HG47" s="330"/>
      <c r="HH47" s="330"/>
      <c r="HI47" s="330"/>
      <c r="HJ47" s="330"/>
      <c r="HK47" s="330"/>
      <c r="HL47" s="330"/>
      <c r="HM47" s="330"/>
      <c r="HN47" s="330"/>
      <c r="HO47" s="330"/>
      <c r="HP47" s="330"/>
      <c r="HQ47" s="330"/>
      <c r="HR47" s="330"/>
      <c r="HS47" s="330"/>
      <c r="HT47" s="330"/>
      <c r="HU47" s="330"/>
      <c r="HV47" s="330"/>
      <c r="HW47" s="330"/>
      <c r="HX47" s="330"/>
      <c r="HY47" s="330"/>
      <c r="HZ47" s="330"/>
      <c r="IA47" s="330"/>
      <c r="IB47" s="330"/>
      <c r="IC47" s="330"/>
      <c r="ID47" s="330"/>
      <c r="IE47" s="330"/>
      <c r="IF47" s="330"/>
      <c r="IG47" s="330"/>
      <c r="IH47" s="330"/>
      <c r="II47" s="330"/>
      <c r="IJ47" s="330"/>
      <c r="IK47" s="330"/>
      <c r="IL47" s="330"/>
      <c r="IM47" s="330"/>
      <c r="IN47" s="330"/>
      <c r="IO47" s="330"/>
      <c r="IP47" s="330"/>
      <c r="IQ47" s="330"/>
      <c r="IR47" s="330"/>
      <c r="IS47" s="330"/>
      <c r="IT47" s="330"/>
      <c r="IU47" s="330"/>
      <c r="IV47" s="330"/>
      <c r="IW47" s="330"/>
      <c r="IX47" s="330"/>
      <c r="IY47" s="330"/>
      <c r="IZ47" s="330"/>
      <c r="JA47" s="330"/>
      <c r="JB47" s="330"/>
      <c r="JC47" s="330"/>
      <c r="JD47" s="330"/>
      <c r="JE47" s="330"/>
      <c r="JF47" s="330"/>
      <c r="JG47" s="330"/>
      <c r="JH47" s="330"/>
      <c r="JI47" s="330"/>
      <c r="JJ47" s="330"/>
      <c r="JK47" s="330"/>
      <c r="JL47" s="330"/>
      <c r="JM47" s="330"/>
      <c r="JN47" s="330"/>
      <c r="JO47" s="330"/>
      <c r="JP47" s="330"/>
      <c r="JQ47" s="330"/>
      <c r="JR47" s="330"/>
      <c r="JS47" s="330"/>
      <c r="JT47" s="330"/>
      <c r="JU47" s="330"/>
      <c r="JV47" s="330"/>
      <c r="JW47" s="330"/>
      <c r="JX47" s="330"/>
      <c r="JY47" s="330"/>
      <c r="JZ47" s="330"/>
      <c r="KA47" s="330"/>
      <c r="KB47" s="330"/>
      <c r="KC47" s="330"/>
      <c r="KD47" s="330"/>
      <c r="KE47" s="330"/>
      <c r="KF47" s="330"/>
      <c r="KG47" s="330"/>
      <c r="KH47" s="330"/>
      <c r="KI47" s="330"/>
      <c r="KJ47" s="330"/>
      <c r="KK47" s="330"/>
      <c r="KL47" s="330"/>
      <c r="KM47" s="330"/>
      <c r="KN47" s="330"/>
      <c r="KO47" s="330"/>
      <c r="KP47" s="330"/>
      <c r="KQ47" s="330"/>
      <c r="KR47" s="330"/>
      <c r="KS47" s="330"/>
      <c r="KT47" s="330"/>
      <c r="KU47" s="330"/>
      <c r="KV47" s="330"/>
      <c r="KW47" s="330"/>
      <c r="KX47" s="330"/>
      <c r="KY47" s="330"/>
      <c r="KZ47" s="330"/>
      <c r="LA47" s="330"/>
      <c r="LB47" s="330"/>
      <c r="LC47" s="330"/>
      <c r="LD47" s="330"/>
      <c r="LE47" s="330"/>
      <c r="LF47" s="330"/>
      <c r="LG47" s="330"/>
      <c r="LH47" s="330"/>
      <c r="LI47" s="330"/>
      <c r="LJ47" s="330"/>
      <c r="LK47" s="330"/>
      <c r="LL47" s="330"/>
      <c r="LM47" s="330"/>
      <c r="LN47" s="330"/>
      <c r="LO47" s="330"/>
      <c r="LP47" s="330"/>
      <c r="LQ47" s="330"/>
      <c r="LR47" s="330"/>
      <c r="LS47" s="330"/>
      <c r="LT47" s="330"/>
      <c r="LU47" s="330"/>
      <c r="LV47" s="330"/>
      <c r="LW47" s="330"/>
      <c r="LX47" s="330"/>
      <c r="LY47" s="330"/>
      <c r="LZ47" s="330"/>
      <c r="MA47" s="330"/>
      <c r="MB47" s="330"/>
      <c r="MC47" s="330"/>
      <c r="MD47" s="330"/>
      <c r="ME47" s="330"/>
      <c r="MF47" s="330"/>
      <c r="MG47" s="330"/>
      <c r="MH47" s="330"/>
      <c r="MI47" s="330"/>
      <c r="MJ47" s="330"/>
      <c r="MK47" s="330"/>
      <c r="ML47" s="330"/>
      <c r="MM47" s="330"/>
      <c r="MN47" s="330"/>
      <c r="MO47" s="330"/>
      <c r="MP47" s="330"/>
      <c r="MQ47" s="330"/>
      <c r="MR47" s="330"/>
      <c r="MS47" s="330"/>
      <c r="MT47" s="330"/>
      <c r="MU47" s="330"/>
      <c r="MV47" s="330"/>
      <c r="MW47" s="330"/>
      <c r="MX47" s="330"/>
      <c r="MY47" s="330"/>
      <c r="MZ47" s="330"/>
      <c r="NA47" s="330"/>
      <c r="NB47" s="330"/>
      <c r="NC47" s="330"/>
      <c r="ND47" s="330"/>
      <c r="NE47" s="330"/>
      <c r="NF47" s="330"/>
      <c r="NG47" s="330"/>
      <c r="NH47" s="330"/>
      <c r="NI47" s="330"/>
      <c r="NJ47" s="330"/>
      <c r="NK47" s="330"/>
      <c r="NL47" s="330"/>
      <c r="NM47" s="330"/>
      <c r="NN47" s="330"/>
      <c r="NO47" s="330"/>
      <c r="NP47" s="330"/>
      <c r="NQ47" s="330"/>
      <c r="NR47" s="330"/>
      <c r="NS47" s="330"/>
      <c r="NT47" s="330"/>
      <c r="NU47" s="330"/>
      <c r="NV47" s="330"/>
      <c r="NW47" s="330"/>
      <c r="NX47" s="330"/>
      <c r="NY47" s="330"/>
      <c r="NZ47" s="330"/>
      <c r="OA47" s="330"/>
      <c r="OB47" s="330"/>
      <c r="OC47" s="330"/>
      <c r="OD47" s="330"/>
      <c r="OE47" s="330"/>
      <c r="OF47" s="330"/>
      <c r="OG47" s="330"/>
      <c r="OH47" s="330"/>
      <c r="OI47" s="330"/>
      <c r="OJ47" s="330"/>
      <c r="OK47" s="330"/>
      <c r="OL47" s="330"/>
      <c r="OM47" s="330"/>
      <c r="ON47" s="330"/>
      <c r="OO47" s="330"/>
      <c r="OP47" s="330"/>
      <c r="OQ47" s="330"/>
      <c r="OR47" s="330"/>
      <c r="OS47" s="330"/>
      <c r="OT47" s="330"/>
    </row>
    <row r="48" spans="2:410" s="320" customFormat="1">
      <c r="B48" s="270">
        <f t="shared" si="14"/>
        <v>10</v>
      </c>
      <c r="C48" s="329"/>
      <c r="D48" s="329"/>
      <c r="E48" s="329"/>
      <c r="F48" s="329"/>
      <c r="G48" s="329"/>
      <c r="H48" s="329"/>
      <c r="I48" s="329"/>
      <c r="J48" s="329"/>
      <c r="K48" s="329"/>
      <c r="L48" s="329"/>
      <c r="M48" s="328">
        <f>L47*M$36</f>
        <v>269.51787996341869</v>
      </c>
      <c r="N48" s="329"/>
      <c r="O48" s="329"/>
      <c r="P48" s="329"/>
      <c r="Q48" s="329"/>
      <c r="R48" s="329"/>
      <c r="S48" s="329"/>
      <c r="T48" s="329"/>
      <c r="U48" s="329"/>
      <c r="V48" s="329"/>
      <c r="W48" s="329"/>
      <c r="X48" s="330"/>
      <c r="Y48" s="330"/>
      <c r="Z48" s="330"/>
      <c r="AA48" s="330"/>
      <c r="AB48" s="330"/>
      <c r="AC48" s="330"/>
      <c r="AD48" s="330"/>
      <c r="AE48" s="330"/>
      <c r="AF48" s="330"/>
      <c r="AG48" s="330"/>
      <c r="AH48" s="330"/>
      <c r="AI48" s="330"/>
      <c r="AJ48" s="330"/>
      <c r="AK48" s="330"/>
      <c r="AL48" s="330"/>
      <c r="AM48" s="330"/>
      <c r="AN48" s="330"/>
      <c r="AO48" s="330"/>
      <c r="AP48" s="330"/>
      <c r="AQ48" s="330"/>
      <c r="AR48" s="330"/>
      <c r="AS48" s="330"/>
      <c r="AT48" s="330"/>
      <c r="AU48" s="330"/>
      <c r="AV48" s="330"/>
      <c r="AW48" s="330"/>
      <c r="AX48" s="330"/>
      <c r="AY48" s="330"/>
      <c r="AZ48" s="330"/>
      <c r="BA48" s="330"/>
      <c r="BB48" s="330"/>
      <c r="BC48" s="330"/>
      <c r="BD48" s="330"/>
      <c r="BE48" s="330"/>
      <c r="BF48" s="330"/>
      <c r="BG48" s="330"/>
      <c r="BH48" s="330"/>
      <c r="BI48" s="330"/>
      <c r="BJ48" s="330"/>
      <c r="BK48" s="330"/>
      <c r="BL48" s="330"/>
      <c r="BM48" s="330"/>
      <c r="BN48" s="330"/>
      <c r="BO48" s="330"/>
      <c r="BP48" s="330"/>
      <c r="BQ48" s="330"/>
      <c r="BR48" s="330"/>
      <c r="BS48" s="330"/>
      <c r="BT48" s="330"/>
      <c r="BU48" s="330"/>
      <c r="BV48" s="330"/>
      <c r="BW48" s="330"/>
      <c r="BX48" s="330"/>
      <c r="BY48" s="330"/>
      <c r="BZ48" s="330"/>
      <c r="CA48" s="330"/>
      <c r="CB48" s="330"/>
      <c r="CC48" s="330"/>
      <c r="CD48" s="330"/>
      <c r="CE48" s="330"/>
      <c r="CF48" s="330"/>
      <c r="CG48" s="330"/>
      <c r="CH48" s="330"/>
      <c r="CI48" s="330"/>
      <c r="CJ48" s="330"/>
      <c r="CK48" s="330"/>
      <c r="CL48" s="330"/>
      <c r="CM48" s="330"/>
      <c r="CN48" s="330"/>
      <c r="CO48" s="330"/>
      <c r="CP48" s="330"/>
      <c r="CQ48" s="330"/>
      <c r="CR48" s="330"/>
      <c r="CS48" s="330"/>
      <c r="CT48" s="330"/>
      <c r="CU48" s="330"/>
      <c r="CV48" s="330"/>
      <c r="CW48" s="330"/>
      <c r="CX48" s="330"/>
      <c r="CY48" s="330"/>
      <c r="CZ48" s="330"/>
      <c r="DA48" s="330"/>
      <c r="DB48" s="330"/>
      <c r="DC48" s="330"/>
      <c r="DD48" s="330"/>
      <c r="DE48" s="330"/>
      <c r="DF48" s="330"/>
      <c r="DG48" s="330"/>
      <c r="DH48" s="330"/>
      <c r="DI48" s="330"/>
      <c r="DJ48" s="330"/>
      <c r="DK48" s="330"/>
      <c r="DL48" s="330"/>
      <c r="DM48" s="330"/>
      <c r="DN48" s="330"/>
      <c r="DO48" s="330"/>
      <c r="DP48" s="330"/>
      <c r="DQ48" s="330"/>
      <c r="DR48" s="330"/>
      <c r="DS48" s="330"/>
      <c r="DT48" s="330"/>
      <c r="DU48" s="330"/>
      <c r="DV48" s="330"/>
      <c r="DW48" s="330"/>
      <c r="DX48" s="330"/>
      <c r="DY48" s="330"/>
      <c r="DZ48" s="330"/>
      <c r="EA48" s="330"/>
      <c r="EB48" s="330"/>
      <c r="EC48" s="330"/>
      <c r="ED48" s="330"/>
      <c r="EE48" s="330"/>
      <c r="EF48" s="330"/>
      <c r="EG48" s="330"/>
      <c r="EH48" s="330"/>
      <c r="EI48" s="330"/>
      <c r="EJ48" s="330"/>
      <c r="EK48" s="330"/>
      <c r="EL48" s="330"/>
      <c r="EM48" s="330"/>
      <c r="EN48" s="330"/>
      <c r="EO48" s="330"/>
      <c r="EP48" s="330"/>
      <c r="EQ48" s="330"/>
      <c r="ER48" s="330"/>
      <c r="ES48" s="330"/>
      <c r="ET48" s="330"/>
      <c r="EU48" s="330"/>
      <c r="EV48" s="330"/>
      <c r="EW48" s="330"/>
      <c r="EX48" s="330"/>
      <c r="EY48" s="330"/>
      <c r="EZ48" s="330"/>
      <c r="FA48" s="330"/>
      <c r="FB48" s="330"/>
      <c r="FC48" s="330"/>
      <c r="FD48" s="330"/>
      <c r="FE48" s="330"/>
      <c r="FF48" s="330"/>
      <c r="FG48" s="330"/>
      <c r="FH48" s="330"/>
      <c r="FI48" s="330"/>
      <c r="FJ48" s="330"/>
      <c r="FK48" s="330"/>
      <c r="FL48" s="330"/>
      <c r="FM48" s="330"/>
      <c r="FN48" s="330"/>
      <c r="FO48" s="330"/>
      <c r="FP48" s="330"/>
      <c r="FQ48" s="330"/>
      <c r="FR48" s="330"/>
      <c r="FS48" s="330"/>
      <c r="FT48" s="330"/>
      <c r="FU48" s="330"/>
      <c r="FV48" s="330"/>
      <c r="FW48" s="330"/>
      <c r="FX48" s="330"/>
      <c r="FY48" s="330"/>
      <c r="FZ48" s="330"/>
      <c r="GA48" s="330"/>
      <c r="GB48" s="330"/>
      <c r="GC48" s="330"/>
      <c r="GD48" s="330"/>
      <c r="GE48" s="330"/>
      <c r="GF48" s="330"/>
      <c r="GG48" s="330"/>
      <c r="GH48" s="330"/>
      <c r="GI48" s="330"/>
      <c r="GJ48" s="330"/>
      <c r="GK48" s="330"/>
      <c r="GL48" s="330"/>
      <c r="GM48" s="330"/>
      <c r="GN48" s="330"/>
      <c r="GO48" s="330"/>
      <c r="GP48" s="330"/>
      <c r="GQ48" s="330"/>
      <c r="GR48" s="330"/>
      <c r="GS48" s="330"/>
      <c r="GT48" s="330"/>
      <c r="GU48" s="330"/>
      <c r="GV48" s="330"/>
      <c r="GW48" s="330"/>
      <c r="GX48" s="330"/>
      <c r="GY48" s="330"/>
      <c r="GZ48" s="330"/>
      <c r="HA48" s="330"/>
      <c r="HB48" s="330"/>
      <c r="HC48" s="330"/>
      <c r="HD48" s="330"/>
      <c r="HE48" s="330"/>
      <c r="HF48" s="330"/>
      <c r="HG48" s="330"/>
      <c r="HH48" s="330"/>
      <c r="HI48" s="330"/>
      <c r="HJ48" s="330"/>
      <c r="HK48" s="330"/>
      <c r="HL48" s="330"/>
      <c r="HM48" s="330"/>
      <c r="HN48" s="330"/>
      <c r="HO48" s="330"/>
      <c r="HP48" s="330"/>
      <c r="HQ48" s="330"/>
      <c r="HR48" s="330"/>
      <c r="HS48" s="330"/>
      <c r="HT48" s="330"/>
      <c r="HU48" s="330"/>
      <c r="HV48" s="330"/>
      <c r="HW48" s="330"/>
      <c r="HX48" s="330"/>
      <c r="HY48" s="330"/>
      <c r="HZ48" s="330"/>
      <c r="IA48" s="330"/>
      <c r="IB48" s="330"/>
      <c r="IC48" s="330"/>
      <c r="ID48" s="330"/>
      <c r="IE48" s="330"/>
      <c r="IF48" s="330"/>
      <c r="IG48" s="330"/>
      <c r="IH48" s="330"/>
      <c r="II48" s="330"/>
      <c r="IJ48" s="330"/>
      <c r="IK48" s="330"/>
      <c r="IL48" s="330"/>
      <c r="IM48" s="330"/>
      <c r="IN48" s="330"/>
      <c r="IO48" s="330"/>
      <c r="IP48" s="330"/>
      <c r="IQ48" s="330"/>
      <c r="IR48" s="330"/>
      <c r="IS48" s="330"/>
      <c r="IT48" s="330"/>
      <c r="IU48" s="330"/>
      <c r="IV48" s="330"/>
      <c r="IW48" s="330"/>
      <c r="IX48" s="330"/>
      <c r="IY48" s="330"/>
      <c r="IZ48" s="330"/>
      <c r="JA48" s="330"/>
      <c r="JB48" s="330"/>
      <c r="JC48" s="330"/>
      <c r="JD48" s="330"/>
      <c r="JE48" s="330"/>
      <c r="JF48" s="330"/>
      <c r="JG48" s="330"/>
      <c r="JH48" s="330"/>
      <c r="JI48" s="330"/>
      <c r="JJ48" s="330"/>
      <c r="JK48" s="330"/>
      <c r="JL48" s="330"/>
      <c r="JM48" s="330"/>
      <c r="JN48" s="330"/>
      <c r="JO48" s="330"/>
      <c r="JP48" s="330"/>
      <c r="JQ48" s="330"/>
      <c r="JR48" s="330"/>
      <c r="JS48" s="330"/>
      <c r="JT48" s="330"/>
      <c r="JU48" s="330"/>
      <c r="JV48" s="330"/>
      <c r="JW48" s="330"/>
      <c r="JX48" s="330"/>
      <c r="JY48" s="330"/>
      <c r="JZ48" s="330"/>
      <c r="KA48" s="330"/>
      <c r="KB48" s="330"/>
      <c r="KC48" s="330"/>
      <c r="KD48" s="330"/>
      <c r="KE48" s="330"/>
      <c r="KF48" s="330"/>
      <c r="KG48" s="330"/>
      <c r="KH48" s="330"/>
      <c r="KI48" s="330"/>
      <c r="KJ48" s="330"/>
      <c r="KK48" s="330"/>
      <c r="KL48" s="330"/>
      <c r="KM48" s="330"/>
      <c r="KN48" s="330"/>
      <c r="KO48" s="330"/>
      <c r="KP48" s="330"/>
      <c r="KQ48" s="330"/>
      <c r="KR48" s="330"/>
      <c r="KS48" s="330"/>
      <c r="KT48" s="330"/>
      <c r="KU48" s="330"/>
      <c r="KV48" s="330"/>
      <c r="KW48" s="330"/>
      <c r="KX48" s="330"/>
      <c r="KY48" s="330"/>
      <c r="KZ48" s="330"/>
      <c r="LA48" s="330"/>
      <c r="LB48" s="330"/>
      <c r="LC48" s="330"/>
      <c r="LD48" s="330"/>
      <c r="LE48" s="330"/>
      <c r="LF48" s="330"/>
      <c r="LG48" s="330"/>
      <c r="LH48" s="330"/>
      <c r="LI48" s="330"/>
      <c r="LJ48" s="330"/>
      <c r="LK48" s="330"/>
      <c r="LL48" s="330"/>
      <c r="LM48" s="330"/>
      <c r="LN48" s="330"/>
      <c r="LO48" s="330"/>
      <c r="LP48" s="330"/>
      <c r="LQ48" s="330"/>
      <c r="LR48" s="330"/>
      <c r="LS48" s="330"/>
      <c r="LT48" s="330"/>
      <c r="LU48" s="330"/>
      <c r="LV48" s="330"/>
      <c r="LW48" s="330"/>
      <c r="LX48" s="330"/>
      <c r="LY48" s="330"/>
      <c r="LZ48" s="330"/>
      <c r="MA48" s="330"/>
      <c r="MB48" s="330"/>
      <c r="MC48" s="330"/>
      <c r="MD48" s="330"/>
      <c r="ME48" s="330"/>
      <c r="MF48" s="330"/>
      <c r="MG48" s="330"/>
      <c r="MH48" s="330"/>
      <c r="MI48" s="330"/>
      <c r="MJ48" s="330"/>
      <c r="MK48" s="330"/>
      <c r="ML48" s="330"/>
      <c r="MM48" s="330"/>
      <c r="MN48" s="330"/>
      <c r="MO48" s="330"/>
      <c r="MP48" s="330"/>
      <c r="MQ48" s="330"/>
      <c r="MR48" s="330"/>
      <c r="MS48" s="330"/>
      <c r="MT48" s="330"/>
      <c r="MU48" s="330"/>
      <c r="MV48" s="330"/>
      <c r="MW48" s="330"/>
      <c r="MX48" s="330"/>
      <c r="MY48" s="330"/>
      <c r="MZ48" s="330"/>
      <c r="NA48" s="330"/>
      <c r="NB48" s="330"/>
      <c r="NC48" s="330"/>
      <c r="ND48" s="330"/>
      <c r="NE48" s="330"/>
      <c r="NF48" s="330"/>
      <c r="NG48" s="330"/>
      <c r="NH48" s="330"/>
      <c r="NI48" s="330"/>
      <c r="NJ48" s="330"/>
      <c r="NK48" s="330"/>
      <c r="NL48" s="330"/>
      <c r="NM48" s="330"/>
      <c r="NN48" s="330"/>
      <c r="NO48" s="330"/>
      <c r="NP48" s="330"/>
      <c r="NQ48" s="330"/>
      <c r="NR48" s="330"/>
      <c r="NS48" s="330"/>
      <c r="NT48" s="330"/>
      <c r="NU48" s="330"/>
      <c r="NV48" s="330"/>
      <c r="NW48" s="330"/>
      <c r="NX48" s="330"/>
      <c r="NY48" s="330"/>
      <c r="NZ48" s="330"/>
      <c r="OA48" s="330"/>
      <c r="OB48" s="330"/>
      <c r="OC48" s="330"/>
      <c r="OD48" s="330"/>
      <c r="OE48" s="330"/>
      <c r="OF48" s="330"/>
      <c r="OG48" s="330"/>
      <c r="OH48" s="330"/>
      <c r="OI48" s="330"/>
      <c r="OJ48" s="330"/>
      <c r="OK48" s="330"/>
      <c r="OL48" s="330"/>
      <c r="OM48" s="330"/>
      <c r="ON48" s="330"/>
      <c r="OO48" s="330"/>
      <c r="OP48" s="330"/>
      <c r="OQ48" s="330"/>
      <c r="OR48" s="330"/>
      <c r="OS48" s="330"/>
      <c r="OT48" s="330"/>
    </row>
    <row r="49" spans="2:412" s="320" customFormat="1">
      <c r="E49" s="330"/>
      <c r="F49" s="330"/>
      <c r="G49" s="330"/>
      <c r="H49" s="330"/>
      <c r="I49" s="330"/>
      <c r="J49" s="330"/>
      <c r="K49" s="330"/>
      <c r="L49" s="330"/>
      <c r="M49" s="330"/>
      <c r="N49" s="330"/>
      <c r="O49" s="330"/>
      <c r="P49" s="330"/>
      <c r="Q49" s="330"/>
      <c r="R49" s="330"/>
      <c r="S49" s="330"/>
      <c r="T49" s="330"/>
      <c r="U49" s="330"/>
      <c r="V49" s="330"/>
      <c r="W49" s="330"/>
      <c r="X49" s="330"/>
      <c r="Y49" s="330"/>
      <c r="Z49" s="330"/>
      <c r="AA49" s="330"/>
      <c r="AB49" s="330"/>
      <c r="AC49" s="330"/>
      <c r="AD49" s="330"/>
      <c r="AE49" s="330"/>
      <c r="AF49" s="330"/>
      <c r="AG49" s="330"/>
      <c r="AH49" s="330"/>
      <c r="AI49" s="330"/>
      <c r="AJ49" s="330"/>
      <c r="AK49" s="330"/>
      <c r="AL49" s="330"/>
      <c r="AM49" s="330"/>
      <c r="AN49" s="330"/>
      <c r="AO49" s="330"/>
      <c r="AP49" s="330"/>
      <c r="AQ49" s="330"/>
      <c r="AR49" s="330"/>
      <c r="AS49" s="330"/>
      <c r="AT49" s="330"/>
      <c r="AU49" s="330"/>
      <c r="AV49" s="330"/>
      <c r="AW49" s="330"/>
      <c r="AX49" s="331"/>
      <c r="AY49" s="330"/>
      <c r="AZ49" s="330"/>
      <c r="BA49" s="330"/>
      <c r="BB49" s="330"/>
      <c r="BC49" s="330"/>
      <c r="BD49" s="330"/>
      <c r="BE49" s="330"/>
      <c r="BF49" s="330"/>
      <c r="BG49" s="330"/>
      <c r="BH49" s="330"/>
      <c r="BI49" s="330"/>
      <c r="BJ49" s="330"/>
      <c r="BK49" s="330"/>
      <c r="BL49" s="330"/>
      <c r="BM49" s="330"/>
      <c r="BN49" s="330"/>
      <c r="BO49" s="330"/>
      <c r="BP49" s="330"/>
      <c r="BQ49" s="330"/>
      <c r="BR49" s="330"/>
      <c r="BS49" s="330"/>
      <c r="BT49" s="330"/>
      <c r="BU49" s="330"/>
      <c r="BV49" s="330"/>
      <c r="BW49" s="330"/>
      <c r="BX49" s="330"/>
      <c r="BY49" s="330"/>
      <c r="BZ49" s="330"/>
      <c r="CA49" s="330"/>
      <c r="CB49" s="330"/>
      <c r="CC49" s="330"/>
      <c r="CD49" s="330"/>
      <c r="CE49" s="330"/>
      <c r="CF49" s="330"/>
      <c r="CG49" s="330"/>
      <c r="CH49" s="330"/>
      <c r="CI49" s="330"/>
      <c r="CJ49" s="330"/>
      <c r="CK49" s="330"/>
      <c r="CL49" s="330"/>
      <c r="CM49" s="330"/>
      <c r="CN49" s="330"/>
      <c r="CO49" s="330"/>
      <c r="CP49" s="330"/>
      <c r="CQ49" s="330"/>
      <c r="CR49" s="330"/>
      <c r="CS49" s="330"/>
      <c r="CT49" s="330"/>
      <c r="CU49" s="330"/>
      <c r="CV49" s="330"/>
      <c r="CW49" s="330"/>
      <c r="CX49" s="330"/>
      <c r="CY49" s="330"/>
      <c r="CZ49" s="330"/>
      <c r="DA49" s="330"/>
      <c r="DB49" s="330"/>
      <c r="DC49" s="330"/>
      <c r="DD49" s="330"/>
      <c r="DE49" s="330"/>
      <c r="DF49" s="330"/>
      <c r="DG49" s="330"/>
      <c r="DH49" s="330"/>
      <c r="DI49" s="330"/>
      <c r="DJ49" s="330"/>
      <c r="DK49" s="330"/>
      <c r="DL49" s="330"/>
      <c r="DM49" s="330"/>
      <c r="DN49" s="330"/>
      <c r="DO49" s="330"/>
      <c r="DP49" s="330"/>
      <c r="DQ49" s="330"/>
      <c r="DR49" s="330"/>
      <c r="DS49" s="330"/>
      <c r="DT49" s="330"/>
      <c r="DU49" s="330"/>
      <c r="DV49" s="330"/>
      <c r="DW49" s="330"/>
      <c r="DX49" s="330"/>
      <c r="DY49" s="330"/>
      <c r="DZ49" s="330"/>
      <c r="EA49" s="330"/>
      <c r="EB49" s="330"/>
      <c r="EC49" s="330"/>
      <c r="ED49" s="330"/>
      <c r="EE49" s="330"/>
      <c r="EF49" s="330"/>
      <c r="EG49" s="330"/>
      <c r="EH49" s="330"/>
      <c r="EI49" s="330"/>
      <c r="EJ49" s="330"/>
      <c r="EK49" s="330"/>
      <c r="EL49" s="330"/>
      <c r="EM49" s="330"/>
      <c r="EN49" s="330"/>
      <c r="EO49" s="330"/>
      <c r="EP49" s="330"/>
      <c r="EQ49" s="330"/>
      <c r="ER49" s="330"/>
      <c r="ES49" s="330"/>
      <c r="ET49" s="330"/>
      <c r="EU49" s="330"/>
      <c r="EV49" s="330"/>
      <c r="EW49" s="330"/>
      <c r="EX49" s="330"/>
      <c r="EY49" s="330"/>
      <c r="EZ49" s="330"/>
      <c r="FA49" s="330"/>
      <c r="FB49" s="330"/>
      <c r="FC49" s="330"/>
      <c r="FD49" s="330"/>
      <c r="FE49" s="330"/>
      <c r="FF49" s="330"/>
      <c r="FG49" s="330"/>
      <c r="FH49" s="330"/>
      <c r="FI49" s="330"/>
      <c r="FJ49" s="330"/>
      <c r="FK49" s="330"/>
      <c r="FL49" s="330"/>
      <c r="FM49" s="330"/>
      <c r="FN49" s="330"/>
      <c r="FO49" s="330"/>
      <c r="FP49" s="330"/>
      <c r="FQ49" s="330"/>
      <c r="FR49" s="330"/>
      <c r="FS49" s="330"/>
      <c r="FT49" s="330"/>
      <c r="FU49" s="330"/>
      <c r="FV49" s="330"/>
      <c r="JC49" s="330"/>
      <c r="JD49" s="330"/>
      <c r="OT49" s="330"/>
      <c r="OU49" s="330"/>
      <c r="OV49" s="330"/>
    </row>
    <row r="50" spans="2:412" s="320" customFormat="1">
      <c r="E50" s="330"/>
      <c r="F50" s="330"/>
      <c r="G50" s="330"/>
      <c r="H50" s="330"/>
      <c r="I50" s="330"/>
      <c r="J50" s="330"/>
      <c r="K50" s="330"/>
      <c r="L50" s="330"/>
      <c r="M50" s="330"/>
      <c r="N50" s="330"/>
      <c r="O50" s="330"/>
      <c r="P50" s="330"/>
      <c r="Q50" s="330"/>
      <c r="R50" s="330"/>
      <c r="S50" s="330"/>
      <c r="T50" s="330"/>
      <c r="U50" s="330"/>
      <c r="V50" s="330"/>
      <c r="W50" s="330"/>
      <c r="X50" s="330"/>
      <c r="Y50" s="330"/>
      <c r="Z50" s="330"/>
      <c r="AA50" s="330"/>
      <c r="AB50" s="330"/>
      <c r="AC50" s="330"/>
      <c r="AD50" s="330"/>
      <c r="AE50" s="330"/>
      <c r="AF50" s="330"/>
      <c r="AG50" s="330"/>
      <c r="AH50" s="330"/>
      <c r="AI50" s="330"/>
      <c r="AJ50" s="330"/>
      <c r="AK50" s="330"/>
      <c r="AL50" s="330"/>
      <c r="AM50" s="330"/>
      <c r="AN50" s="330"/>
      <c r="AO50" s="330"/>
      <c r="AP50" s="330"/>
      <c r="AQ50" s="330"/>
      <c r="AR50" s="330"/>
      <c r="AS50" s="330"/>
      <c r="AT50" s="330"/>
      <c r="AU50" s="330"/>
      <c r="AV50" s="330"/>
      <c r="AW50" s="330"/>
      <c r="AX50" s="330"/>
      <c r="AY50" s="330"/>
      <c r="AZ50" s="330"/>
      <c r="BA50" s="330"/>
      <c r="BB50" s="330"/>
      <c r="BC50" s="330"/>
      <c r="BD50" s="330"/>
      <c r="BE50" s="330"/>
      <c r="BF50" s="330"/>
      <c r="BG50" s="330"/>
      <c r="BH50" s="330"/>
      <c r="BI50" s="330"/>
      <c r="BJ50" s="330"/>
      <c r="BK50" s="330"/>
      <c r="BL50" s="330"/>
      <c r="BM50" s="330"/>
      <c r="BN50" s="330"/>
      <c r="BO50" s="330"/>
      <c r="BP50" s="330"/>
      <c r="BQ50" s="330"/>
      <c r="BR50" s="330"/>
      <c r="BS50" s="330"/>
      <c r="BT50" s="330"/>
      <c r="BU50" s="330"/>
      <c r="BV50" s="330"/>
      <c r="BW50" s="330"/>
      <c r="BX50" s="330"/>
      <c r="BY50" s="330"/>
      <c r="BZ50" s="330"/>
      <c r="CA50" s="330"/>
      <c r="CB50" s="330"/>
      <c r="CC50" s="330"/>
      <c r="CD50" s="330"/>
      <c r="CE50" s="330"/>
      <c r="CF50" s="330"/>
      <c r="CG50" s="330"/>
      <c r="CH50" s="330"/>
      <c r="CI50" s="330"/>
      <c r="CJ50" s="330"/>
      <c r="CK50" s="330"/>
      <c r="CL50" s="330"/>
      <c r="CM50" s="330"/>
      <c r="CN50" s="330"/>
      <c r="CO50" s="330"/>
      <c r="CP50" s="330"/>
      <c r="CQ50" s="330"/>
      <c r="CR50" s="330"/>
      <c r="CS50" s="330"/>
      <c r="CT50" s="330"/>
      <c r="CU50" s="330"/>
      <c r="CV50" s="330"/>
      <c r="CW50" s="330"/>
      <c r="CX50" s="330"/>
      <c r="CY50" s="330"/>
      <c r="CZ50" s="330"/>
      <c r="DA50" s="330"/>
      <c r="DB50" s="330"/>
      <c r="DC50" s="330"/>
      <c r="DD50" s="330"/>
      <c r="DE50" s="330"/>
      <c r="DF50" s="330"/>
      <c r="DG50" s="330"/>
      <c r="DH50" s="330"/>
      <c r="DI50" s="330"/>
      <c r="DJ50" s="330"/>
      <c r="DK50" s="330"/>
      <c r="DL50" s="330"/>
      <c r="DM50" s="330"/>
      <c r="DN50" s="330"/>
      <c r="DO50" s="330"/>
      <c r="DP50" s="330"/>
      <c r="DQ50" s="330"/>
      <c r="DR50" s="330"/>
      <c r="DS50" s="330"/>
      <c r="DT50" s="330"/>
      <c r="DU50" s="330"/>
      <c r="DV50" s="330"/>
      <c r="DW50" s="330"/>
      <c r="DX50" s="330"/>
      <c r="DY50" s="330"/>
      <c r="DZ50" s="330"/>
      <c r="EA50" s="330"/>
      <c r="EB50" s="330"/>
      <c r="EC50" s="330"/>
      <c r="ED50" s="330"/>
      <c r="EE50" s="330"/>
      <c r="EF50" s="330"/>
      <c r="EG50" s="330"/>
      <c r="EH50" s="330"/>
      <c r="EI50" s="330"/>
      <c r="EJ50" s="330"/>
      <c r="EK50" s="330"/>
      <c r="EL50" s="330"/>
      <c r="EM50" s="330"/>
      <c r="EN50" s="330"/>
      <c r="EO50" s="330"/>
      <c r="EP50" s="330"/>
      <c r="EQ50" s="330"/>
      <c r="ER50" s="330"/>
      <c r="ES50" s="330"/>
      <c r="ET50" s="330"/>
      <c r="EU50" s="330"/>
      <c r="EV50" s="330"/>
      <c r="EW50" s="330"/>
      <c r="EX50" s="330"/>
      <c r="EY50" s="330"/>
      <c r="EZ50" s="330"/>
      <c r="FA50" s="330"/>
      <c r="FB50" s="330"/>
      <c r="FC50" s="330"/>
      <c r="FD50" s="330"/>
      <c r="FE50" s="330"/>
      <c r="FF50" s="330"/>
      <c r="FG50" s="330"/>
      <c r="FH50" s="330"/>
      <c r="FI50" s="330"/>
      <c r="FJ50" s="330"/>
      <c r="FK50" s="330"/>
      <c r="FL50" s="330"/>
      <c r="FM50" s="330"/>
      <c r="FN50" s="330"/>
      <c r="FO50" s="330"/>
      <c r="FP50" s="330"/>
      <c r="FQ50" s="330"/>
      <c r="FR50" s="330"/>
      <c r="FS50" s="330"/>
      <c r="FT50" s="330"/>
      <c r="FU50" s="330"/>
      <c r="FV50" s="330"/>
      <c r="JC50" s="330"/>
      <c r="JD50" s="330"/>
      <c r="OU50" s="330"/>
      <c r="OV50" s="330"/>
    </row>
    <row r="51" spans="2:412">
      <c r="B51" s="276" t="s">
        <v>38</v>
      </c>
      <c r="C51" s="276">
        <v>0</v>
      </c>
      <c r="D51" s="276">
        <f>C51+1</f>
        <v>1</v>
      </c>
      <c r="E51" s="276">
        <f t="shared" ref="E51" si="18">D51+1</f>
        <v>2</v>
      </c>
      <c r="F51" s="276">
        <f t="shared" ref="F51" si="19">E51+1</f>
        <v>3</v>
      </c>
      <c r="G51" s="276">
        <f t="shared" ref="G51" si="20">F51+1</f>
        <v>4</v>
      </c>
      <c r="H51" s="276">
        <f t="shared" ref="H51" si="21">G51+1</f>
        <v>5</v>
      </c>
      <c r="I51" s="276">
        <f t="shared" ref="I51" si="22">H51+1</f>
        <v>6</v>
      </c>
      <c r="J51" s="276">
        <f t="shared" ref="J51" si="23">I51+1</f>
        <v>7</v>
      </c>
      <c r="K51" s="276">
        <f t="shared" ref="K51" si="24">J51+1</f>
        <v>8</v>
      </c>
      <c r="L51" s="276">
        <f t="shared" ref="L51" si="25">K51+1</f>
        <v>9</v>
      </c>
      <c r="M51" s="276">
        <f t="shared" ref="M51" si="26">L51+1</f>
        <v>10</v>
      </c>
    </row>
    <row r="52" spans="2:412">
      <c r="B52" s="208" t="s">
        <v>47</v>
      </c>
      <c r="C52" s="332"/>
      <c r="D52" s="332">
        <f t="shared" ref="D52:M52" si="27">D31</f>
        <v>0.970873786407767</v>
      </c>
      <c r="E52" s="332">
        <f t="shared" si="27"/>
        <v>0.970873786407767</v>
      </c>
      <c r="F52" s="332">
        <f t="shared" si="27"/>
        <v>0.970873786407767</v>
      </c>
      <c r="G52" s="332">
        <f t="shared" si="27"/>
        <v>0.970873786407767</v>
      </c>
      <c r="H52" s="332">
        <f t="shared" si="27"/>
        <v>0.970873786407767</v>
      </c>
      <c r="I52" s="332">
        <f t="shared" si="27"/>
        <v>0.970873786407767</v>
      </c>
      <c r="J52" s="332">
        <f t="shared" si="27"/>
        <v>0.97087378640776689</v>
      </c>
      <c r="K52" s="332">
        <f t="shared" si="27"/>
        <v>0.970873786407767</v>
      </c>
      <c r="L52" s="332">
        <f t="shared" si="27"/>
        <v>0.970873786407767</v>
      </c>
      <c r="M52" s="332">
        <f t="shared" si="27"/>
        <v>0.970873786407767</v>
      </c>
      <c r="N52" s="333"/>
      <c r="O52" s="333"/>
      <c r="P52" s="333"/>
      <c r="Q52" s="333"/>
      <c r="R52" s="333"/>
      <c r="S52" s="333"/>
      <c r="T52" s="333"/>
      <c r="U52" s="333"/>
      <c r="V52" s="333"/>
      <c r="W52" s="333"/>
      <c r="X52" s="334"/>
      <c r="Y52" s="334"/>
      <c r="Z52" s="334"/>
      <c r="AA52" s="334"/>
      <c r="AB52" s="334"/>
      <c r="AC52" s="334"/>
      <c r="AD52" s="334"/>
      <c r="AE52" s="334"/>
      <c r="AF52" s="334"/>
      <c r="AG52" s="334"/>
      <c r="AH52" s="334"/>
      <c r="AI52" s="334"/>
      <c r="AJ52" s="334"/>
      <c r="AK52" s="334"/>
      <c r="AL52" s="334"/>
      <c r="AM52" s="334"/>
      <c r="AN52" s="334"/>
      <c r="AO52" s="334"/>
      <c r="AP52" s="334"/>
      <c r="AQ52" s="334"/>
      <c r="AR52" s="334"/>
      <c r="AS52" s="334"/>
      <c r="AT52" s="334"/>
      <c r="AU52" s="334"/>
      <c r="AV52" s="334"/>
      <c r="AW52" s="334"/>
      <c r="AX52" s="334"/>
      <c r="AY52" s="334"/>
      <c r="AZ52" s="334"/>
      <c r="BA52" s="334"/>
      <c r="BB52" s="334"/>
      <c r="BC52" s="334"/>
      <c r="BD52" s="334"/>
      <c r="BE52" s="334"/>
      <c r="BF52" s="334"/>
      <c r="BG52" s="334"/>
      <c r="BH52" s="334"/>
      <c r="BI52" s="334"/>
      <c r="BJ52" s="334"/>
      <c r="BK52" s="334"/>
      <c r="BL52" s="334"/>
      <c r="BM52" s="334"/>
      <c r="BN52" s="334"/>
      <c r="BO52" s="334"/>
      <c r="BP52" s="334"/>
      <c r="BQ52" s="334"/>
      <c r="BR52" s="334"/>
      <c r="BS52" s="334"/>
      <c r="BT52" s="334"/>
      <c r="BU52" s="334"/>
      <c r="BV52" s="334"/>
      <c r="BW52" s="334"/>
      <c r="BX52" s="334"/>
      <c r="BY52" s="334"/>
      <c r="BZ52" s="334"/>
      <c r="CA52" s="334"/>
      <c r="CB52" s="334"/>
      <c r="CC52" s="334"/>
      <c r="CD52" s="334"/>
      <c r="CE52" s="334"/>
      <c r="CF52" s="334"/>
      <c r="CG52" s="334"/>
      <c r="CH52" s="334"/>
      <c r="CI52" s="334"/>
      <c r="CJ52" s="334"/>
      <c r="CK52" s="334"/>
      <c r="CL52" s="334"/>
      <c r="CM52" s="334"/>
      <c r="CN52" s="334"/>
      <c r="CO52" s="334"/>
      <c r="CP52" s="334"/>
      <c r="CQ52" s="334"/>
      <c r="CR52" s="334"/>
      <c r="CS52" s="334"/>
      <c r="CT52" s="334"/>
      <c r="CU52" s="334"/>
      <c r="CV52" s="334"/>
      <c r="CW52" s="334"/>
      <c r="CX52" s="334"/>
      <c r="CY52" s="334"/>
      <c r="CZ52" s="334"/>
      <c r="DA52" s="334"/>
      <c r="DB52" s="334"/>
      <c r="DC52" s="334"/>
      <c r="DD52" s="334"/>
      <c r="DE52" s="334"/>
      <c r="DF52" s="334"/>
      <c r="DG52" s="334"/>
      <c r="DH52" s="334"/>
      <c r="DI52" s="334"/>
      <c r="DJ52" s="334"/>
      <c r="DK52" s="334"/>
      <c r="DL52" s="334"/>
      <c r="DM52" s="334"/>
      <c r="DN52" s="334"/>
      <c r="DO52" s="334"/>
      <c r="DP52" s="334"/>
      <c r="DQ52" s="334"/>
      <c r="DR52" s="334"/>
      <c r="DS52" s="334"/>
      <c r="DT52" s="334"/>
      <c r="DU52" s="334"/>
      <c r="DV52" s="334"/>
      <c r="DW52" s="334"/>
      <c r="DX52" s="334"/>
      <c r="DY52" s="334"/>
      <c r="DZ52" s="334"/>
      <c r="EA52" s="334"/>
      <c r="EB52" s="334"/>
      <c r="EC52" s="334"/>
      <c r="ED52" s="334"/>
      <c r="EE52" s="334"/>
      <c r="EF52" s="334"/>
      <c r="EG52" s="334"/>
      <c r="EH52" s="334"/>
      <c r="EI52" s="334"/>
      <c r="EJ52" s="334"/>
      <c r="EK52" s="334"/>
      <c r="EL52" s="334"/>
      <c r="EM52" s="334"/>
      <c r="EN52" s="334"/>
      <c r="EO52" s="334"/>
      <c r="EP52" s="334"/>
      <c r="EQ52" s="334"/>
      <c r="ER52" s="334"/>
      <c r="ES52" s="334"/>
      <c r="ET52" s="334"/>
      <c r="EU52" s="334"/>
      <c r="EV52" s="334"/>
      <c r="EW52" s="334"/>
      <c r="EX52" s="334"/>
      <c r="EY52" s="334"/>
      <c r="EZ52" s="334"/>
      <c r="FA52" s="334"/>
      <c r="FB52" s="334"/>
      <c r="FC52" s="334"/>
      <c r="FD52" s="334"/>
      <c r="FE52" s="334"/>
      <c r="FF52" s="334"/>
      <c r="FG52" s="334"/>
      <c r="FH52" s="334"/>
      <c r="FI52" s="334"/>
      <c r="FJ52" s="334"/>
      <c r="FK52" s="334"/>
      <c r="FL52" s="334"/>
      <c r="FM52" s="334"/>
      <c r="FN52" s="334"/>
      <c r="FO52" s="334"/>
      <c r="FP52" s="334"/>
      <c r="FQ52" s="334"/>
      <c r="FR52" s="334"/>
      <c r="FS52" s="334"/>
      <c r="FT52" s="334"/>
      <c r="FU52" s="334"/>
      <c r="FV52" s="334"/>
      <c r="FW52" s="334"/>
      <c r="FX52" s="334"/>
      <c r="FY52" s="334"/>
      <c r="FZ52" s="334"/>
      <c r="GA52" s="334"/>
      <c r="GB52" s="334"/>
      <c r="GC52" s="334"/>
      <c r="GD52" s="334"/>
      <c r="GE52" s="334"/>
      <c r="GF52" s="334"/>
      <c r="GG52" s="334"/>
      <c r="GH52" s="334"/>
      <c r="GI52" s="334"/>
      <c r="GJ52" s="334"/>
      <c r="GK52" s="334"/>
      <c r="GL52" s="334"/>
      <c r="GM52" s="334"/>
      <c r="GN52" s="334"/>
      <c r="GO52" s="334"/>
      <c r="GP52" s="334"/>
      <c r="GQ52" s="334"/>
      <c r="GR52" s="334"/>
      <c r="GS52" s="334"/>
      <c r="GT52" s="334"/>
      <c r="GU52" s="334"/>
      <c r="GV52" s="334"/>
      <c r="GW52" s="334"/>
      <c r="GX52" s="334"/>
      <c r="GY52" s="334"/>
      <c r="GZ52" s="334"/>
      <c r="HA52" s="334"/>
      <c r="HB52" s="334"/>
      <c r="HC52" s="334"/>
      <c r="HD52" s="334"/>
      <c r="HE52" s="334"/>
      <c r="HF52" s="334"/>
      <c r="HG52" s="334"/>
      <c r="HH52" s="334"/>
      <c r="HI52" s="334"/>
      <c r="HJ52" s="334"/>
      <c r="HK52" s="334"/>
      <c r="HL52" s="334"/>
      <c r="HM52" s="334"/>
      <c r="HN52" s="334"/>
      <c r="HO52" s="334"/>
      <c r="HP52" s="334"/>
      <c r="HQ52" s="334"/>
      <c r="HR52" s="334"/>
      <c r="HS52" s="334"/>
      <c r="HT52" s="334"/>
      <c r="HU52" s="334"/>
      <c r="HV52" s="334"/>
      <c r="HW52" s="334"/>
      <c r="HX52" s="334"/>
      <c r="HY52" s="334"/>
      <c r="HZ52" s="334"/>
      <c r="IA52" s="334"/>
      <c r="IB52" s="334"/>
      <c r="IC52" s="334"/>
      <c r="ID52" s="334"/>
      <c r="IE52" s="334"/>
      <c r="IF52" s="334"/>
      <c r="IG52" s="334"/>
      <c r="IH52" s="334"/>
      <c r="II52" s="334"/>
      <c r="IJ52" s="334"/>
      <c r="IK52" s="334"/>
      <c r="IL52" s="334"/>
      <c r="IM52" s="334"/>
      <c r="IN52" s="334"/>
      <c r="IO52" s="334"/>
      <c r="IP52" s="334"/>
      <c r="IQ52" s="334"/>
      <c r="IR52" s="334"/>
      <c r="IS52" s="334"/>
      <c r="IT52" s="334"/>
      <c r="IU52" s="334"/>
      <c r="IV52" s="334"/>
      <c r="IW52" s="334"/>
      <c r="IX52" s="334"/>
      <c r="IY52" s="334"/>
      <c r="IZ52" s="334"/>
      <c r="JA52" s="334"/>
      <c r="JB52" s="334"/>
      <c r="JC52" s="334"/>
      <c r="JD52" s="334"/>
      <c r="JE52" s="334"/>
      <c r="JF52" s="334"/>
      <c r="JG52" s="334"/>
      <c r="JH52" s="334"/>
      <c r="JI52" s="334"/>
      <c r="JJ52" s="334"/>
      <c r="JK52" s="334"/>
      <c r="JL52" s="334"/>
      <c r="JM52" s="334"/>
      <c r="JN52" s="334"/>
      <c r="JO52" s="334"/>
      <c r="JP52" s="334"/>
      <c r="JQ52" s="334"/>
      <c r="JR52" s="334"/>
      <c r="JS52" s="334"/>
      <c r="JT52" s="334"/>
      <c r="JU52" s="334"/>
      <c r="JV52" s="334"/>
      <c r="JW52" s="334"/>
      <c r="JX52" s="334"/>
      <c r="JY52" s="334"/>
      <c r="JZ52" s="334"/>
      <c r="KA52" s="334"/>
      <c r="KB52" s="334"/>
      <c r="KC52" s="334"/>
      <c r="KD52" s="334"/>
      <c r="KE52" s="334"/>
      <c r="KF52" s="334"/>
      <c r="KG52" s="334"/>
      <c r="KH52" s="334"/>
      <c r="KI52" s="334"/>
      <c r="KJ52" s="334"/>
      <c r="KK52" s="334"/>
      <c r="KL52" s="334"/>
      <c r="KM52" s="334"/>
      <c r="KN52" s="334"/>
      <c r="KO52" s="334"/>
      <c r="KP52" s="334"/>
      <c r="KQ52" s="334"/>
      <c r="KR52" s="334"/>
      <c r="KS52" s="334"/>
      <c r="KT52" s="334"/>
      <c r="KU52" s="334"/>
      <c r="KV52" s="334"/>
      <c r="KW52" s="334"/>
      <c r="KX52" s="334"/>
      <c r="KY52" s="334"/>
      <c r="KZ52" s="334"/>
      <c r="LA52" s="334"/>
      <c r="LB52" s="334"/>
      <c r="LC52" s="334"/>
      <c r="LD52" s="334"/>
      <c r="LE52" s="334"/>
      <c r="LF52" s="334"/>
      <c r="LG52" s="334"/>
      <c r="LH52" s="334"/>
      <c r="LI52" s="334"/>
      <c r="LJ52" s="334"/>
      <c r="LK52" s="334"/>
      <c r="LL52" s="334"/>
      <c r="LM52" s="334"/>
      <c r="LN52" s="334"/>
      <c r="LO52" s="334"/>
      <c r="LP52" s="334"/>
      <c r="LQ52" s="334"/>
      <c r="LR52" s="334"/>
      <c r="LS52" s="334"/>
      <c r="LT52" s="334"/>
      <c r="LU52" s="334"/>
      <c r="LV52" s="334"/>
      <c r="LW52" s="334"/>
      <c r="LX52" s="334"/>
      <c r="LY52" s="334"/>
      <c r="LZ52" s="334"/>
      <c r="MA52" s="334"/>
      <c r="MB52" s="334"/>
      <c r="MC52" s="334"/>
      <c r="MD52" s="334"/>
      <c r="ME52" s="334"/>
      <c r="MF52" s="334"/>
      <c r="MG52" s="334"/>
      <c r="MH52" s="334"/>
      <c r="MI52" s="334"/>
      <c r="MJ52" s="334"/>
      <c r="MK52" s="334"/>
      <c r="ML52" s="334"/>
      <c r="MM52" s="334"/>
      <c r="MN52" s="334"/>
      <c r="MO52" s="334"/>
      <c r="MP52" s="334"/>
      <c r="MQ52" s="334"/>
      <c r="MR52" s="334"/>
      <c r="MS52" s="334"/>
      <c r="MT52" s="334"/>
      <c r="MU52" s="334"/>
      <c r="MV52" s="334"/>
      <c r="MW52" s="334"/>
      <c r="MX52" s="334"/>
      <c r="MY52" s="334"/>
      <c r="MZ52" s="334"/>
      <c r="NA52" s="334"/>
      <c r="NB52" s="334"/>
      <c r="NC52" s="334"/>
      <c r="ND52" s="334"/>
      <c r="NE52" s="334"/>
      <c r="NF52" s="334"/>
      <c r="NG52" s="334"/>
      <c r="NH52" s="334"/>
      <c r="NI52" s="334"/>
      <c r="NJ52" s="334"/>
      <c r="NK52" s="334"/>
      <c r="NL52" s="334"/>
      <c r="NM52" s="334"/>
      <c r="NN52" s="334"/>
      <c r="NO52" s="334"/>
      <c r="NP52" s="334"/>
      <c r="NQ52" s="334"/>
      <c r="NR52" s="334"/>
      <c r="NS52" s="334"/>
      <c r="NT52" s="334"/>
      <c r="NU52" s="334"/>
      <c r="NV52" s="334"/>
      <c r="NW52" s="334"/>
      <c r="NX52" s="334"/>
      <c r="NY52" s="334"/>
      <c r="NZ52" s="334"/>
      <c r="OA52" s="334"/>
      <c r="OB52" s="334"/>
      <c r="OC52" s="334"/>
      <c r="OD52" s="334"/>
      <c r="OE52" s="334"/>
      <c r="OF52" s="334"/>
      <c r="OG52" s="334"/>
      <c r="OH52" s="334"/>
      <c r="OI52" s="334"/>
      <c r="OJ52" s="334"/>
      <c r="OK52" s="334"/>
      <c r="OL52" s="334"/>
      <c r="OM52" s="334"/>
      <c r="ON52" s="334"/>
      <c r="OO52" s="334"/>
      <c r="OP52" s="334"/>
      <c r="OQ52" s="334"/>
      <c r="OR52" s="334"/>
      <c r="OS52" s="334"/>
      <c r="OT52" s="334"/>
    </row>
    <row r="53" spans="2:412">
      <c r="B53" s="323" t="s">
        <v>42</v>
      </c>
      <c r="C53" s="332"/>
      <c r="D53" s="332">
        <f t="shared" ref="D53:M53" si="28">D33</f>
        <v>0.40632619006816983</v>
      </c>
      <c r="E53" s="332">
        <f t="shared" si="28"/>
        <v>0.40632619006816983</v>
      </c>
      <c r="F53" s="332">
        <f t="shared" si="28"/>
        <v>0.40632619006816983</v>
      </c>
      <c r="G53" s="332">
        <f t="shared" si="28"/>
        <v>0.40632619006816983</v>
      </c>
      <c r="H53" s="332">
        <f t="shared" si="28"/>
        <v>0.40632619006816983</v>
      </c>
      <c r="I53" s="332">
        <f t="shared" si="28"/>
        <v>0.40632619006816983</v>
      </c>
      <c r="J53" s="332">
        <f t="shared" si="28"/>
        <v>0.40632619006816983</v>
      </c>
      <c r="K53" s="332">
        <f t="shared" si="28"/>
        <v>0.40632619006816983</v>
      </c>
      <c r="L53" s="332">
        <f t="shared" si="28"/>
        <v>0.40632619006816983</v>
      </c>
      <c r="M53" s="332">
        <f t="shared" si="28"/>
        <v>0.40632619006816983</v>
      </c>
      <c r="N53" s="333"/>
      <c r="O53" s="333"/>
      <c r="P53" s="333"/>
      <c r="Q53" s="333"/>
      <c r="R53" s="333"/>
      <c r="S53" s="333"/>
      <c r="T53" s="333"/>
      <c r="U53" s="333"/>
      <c r="V53" s="333"/>
      <c r="W53" s="333"/>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c r="BG53" s="334"/>
      <c r="BH53" s="334"/>
      <c r="BI53" s="334"/>
      <c r="BJ53" s="334"/>
      <c r="BK53" s="334"/>
      <c r="BL53" s="334"/>
      <c r="BM53" s="334"/>
      <c r="BN53" s="334"/>
      <c r="BO53" s="334"/>
      <c r="BP53" s="334"/>
      <c r="BQ53" s="334"/>
      <c r="BR53" s="334"/>
      <c r="BS53" s="334"/>
      <c r="BT53" s="334"/>
      <c r="BU53" s="334"/>
      <c r="BV53" s="334"/>
      <c r="BW53" s="334"/>
      <c r="BX53" s="334"/>
      <c r="BY53" s="334"/>
      <c r="BZ53" s="334"/>
      <c r="CA53" s="334"/>
      <c r="CB53" s="334"/>
      <c r="CC53" s="334"/>
      <c r="CD53" s="334"/>
      <c r="CE53" s="334"/>
      <c r="CF53" s="334"/>
      <c r="CG53" s="334"/>
      <c r="CH53" s="334"/>
      <c r="CI53" s="334"/>
      <c r="CJ53" s="334"/>
      <c r="CK53" s="334"/>
      <c r="CL53" s="334"/>
      <c r="CM53" s="334"/>
      <c r="CN53" s="334"/>
      <c r="CO53" s="334"/>
      <c r="CP53" s="334"/>
      <c r="CQ53" s="334"/>
      <c r="CR53" s="334"/>
      <c r="CS53" s="334"/>
      <c r="CT53" s="334"/>
      <c r="CU53" s="334"/>
      <c r="CV53" s="334"/>
      <c r="CW53" s="334"/>
      <c r="CX53" s="334"/>
      <c r="CY53" s="334"/>
      <c r="CZ53" s="334"/>
      <c r="DA53" s="334"/>
      <c r="DB53" s="334"/>
      <c r="DC53" s="334"/>
      <c r="DD53" s="334"/>
      <c r="DE53" s="334"/>
      <c r="DF53" s="334"/>
      <c r="DG53" s="334"/>
      <c r="DH53" s="334"/>
      <c r="DI53" s="334"/>
      <c r="DJ53" s="334"/>
      <c r="DK53" s="334"/>
      <c r="DL53" s="334"/>
      <c r="DM53" s="334"/>
      <c r="DN53" s="334"/>
      <c r="DO53" s="334"/>
      <c r="DP53" s="334"/>
      <c r="DQ53" s="334"/>
      <c r="DR53" s="334"/>
      <c r="DS53" s="334"/>
      <c r="DT53" s="334"/>
      <c r="DU53" s="334"/>
      <c r="DV53" s="334"/>
      <c r="DW53" s="334"/>
      <c r="DX53" s="334"/>
      <c r="DY53" s="334"/>
      <c r="DZ53" s="334"/>
      <c r="EA53" s="334"/>
      <c r="EB53" s="334"/>
      <c r="EC53" s="334"/>
      <c r="ED53" s="334"/>
      <c r="EE53" s="334"/>
      <c r="EF53" s="334"/>
      <c r="EG53" s="334"/>
      <c r="EH53" s="334"/>
      <c r="EI53" s="334"/>
      <c r="EJ53" s="334"/>
      <c r="EK53" s="334"/>
      <c r="EL53" s="334"/>
      <c r="EM53" s="334"/>
      <c r="EN53" s="334"/>
      <c r="EO53" s="334"/>
      <c r="EP53" s="334"/>
      <c r="EQ53" s="334"/>
      <c r="ER53" s="334"/>
      <c r="ES53" s="334"/>
      <c r="ET53" s="334"/>
      <c r="EU53" s="334"/>
      <c r="EV53" s="334"/>
      <c r="EW53" s="334"/>
      <c r="EX53" s="334"/>
      <c r="EY53" s="334"/>
      <c r="EZ53" s="334"/>
      <c r="FA53" s="334"/>
      <c r="FB53" s="334"/>
      <c r="FC53" s="334"/>
      <c r="FD53" s="334"/>
      <c r="FE53" s="334"/>
      <c r="FF53" s="334"/>
      <c r="FG53" s="334"/>
      <c r="FH53" s="334"/>
      <c r="FI53" s="334"/>
      <c r="FJ53" s="334"/>
      <c r="FK53" s="334"/>
      <c r="FL53" s="334"/>
      <c r="FM53" s="334"/>
      <c r="FN53" s="334"/>
      <c r="FO53" s="334"/>
      <c r="FP53" s="334"/>
      <c r="FQ53" s="334"/>
      <c r="FR53" s="334"/>
      <c r="FS53" s="334"/>
      <c r="FT53" s="334"/>
      <c r="FU53" s="334"/>
      <c r="FV53" s="334"/>
      <c r="FW53" s="334"/>
      <c r="FX53" s="334"/>
      <c r="FY53" s="334"/>
      <c r="FZ53" s="334"/>
      <c r="GA53" s="334"/>
      <c r="GB53" s="334"/>
      <c r="GC53" s="334"/>
      <c r="GD53" s="334"/>
      <c r="GE53" s="334"/>
      <c r="GF53" s="334"/>
      <c r="GG53" s="334"/>
      <c r="GH53" s="334"/>
      <c r="GI53" s="334"/>
      <c r="GJ53" s="334"/>
      <c r="GK53" s="334"/>
      <c r="GL53" s="334"/>
      <c r="GM53" s="334"/>
      <c r="GN53" s="334"/>
      <c r="GO53" s="334"/>
      <c r="GP53" s="334"/>
      <c r="GQ53" s="334"/>
      <c r="GR53" s="334"/>
      <c r="GS53" s="334"/>
      <c r="GT53" s="334"/>
      <c r="GU53" s="334"/>
      <c r="GV53" s="334"/>
      <c r="GW53" s="334"/>
      <c r="GX53" s="334"/>
      <c r="GY53" s="334"/>
      <c r="GZ53" s="334"/>
      <c r="HA53" s="334"/>
      <c r="HB53" s="334"/>
      <c r="HC53" s="334"/>
      <c r="HD53" s="334"/>
      <c r="HE53" s="334"/>
      <c r="HF53" s="334"/>
      <c r="HG53" s="334"/>
      <c r="HH53" s="334"/>
      <c r="HI53" s="334"/>
      <c r="HJ53" s="334"/>
      <c r="HK53" s="334"/>
      <c r="HL53" s="334"/>
      <c r="HM53" s="334"/>
      <c r="HN53" s="334"/>
      <c r="HO53" s="334"/>
      <c r="HP53" s="334"/>
      <c r="HQ53" s="334"/>
      <c r="HR53" s="334"/>
      <c r="HS53" s="334"/>
      <c r="HT53" s="334"/>
      <c r="HU53" s="334"/>
      <c r="HV53" s="334"/>
      <c r="HW53" s="334"/>
      <c r="HX53" s="334"/>
      <c r="HY53" s="334"/>
      <c r="HZ53" s="334"/>
      <c r="IA53" s="334"/>
      <c r="IB53" s="334"/>
      <c r="IC53" s="334"/>
      <c r="ID53" s="334"/>
      <c r="IE53" s="334"/>
      <c r="IF53" s="334"/>
      <c r="IG53" s="334"/>
      <c r="IH53" s="334"/>
      <c r="II53" s="334"/>
      <c r="IJ53" s="334"/>
      <c r="IK53" s="334"/>
      <c r="IL53" s="334"/>
      <c r="IM53" s="334"/>
      <c r="IN53" s="334"/>
      <c r="IO53" s="334"/>
      <c r="IP53" s="334"/>
      <c r="IQ53" s="334"/>
      <c r="IR53" s="334"/>
      <c r="IS53" s="334"/>
      <c r="IT53" s="334"/>
      <c r="IU53" s="334"/>
      <c r="IV53" s="334"/>
      <c r="IW53" s="334"/>
      <c r="IX53" s="334"/>
      <c r="IY53" s="334"/>
      <c r="IZ53" s="334"/>
      <c r="JA53" s="334"/>
      <c r="JB53" s="334"/>
      <c r="JC53" s="334"/>
      <c r="JD53" s="334"/>
      <c r="JE53" s="334"/>
      <c r="JF53" s="334"/>
      <c r="JG53" s="334"/>
      <c r="JH53" s="334"/>
      <c r="JI53" s="334"/>
      <c r="JJ53" s="334"/>
      <c r="JK53" s="334"/>
      <c r="JL53" s="334"/>
      <c r="JM53" s="334"/>
      <c r="JN53" s="334"/>
      <c r="JO53" s="334"/>
      <c r="JP53" s="334"/>
      <c r="JQ53" s="334"/>
      <c r="JR53" s="334"/>
      <c r="JS53" s="334"/>
      <c r="JT53" s="334"/>
      <c r="JU53" s="334"/>
      <c r="JV53" s="334"/>
      <c r="JW53" s="334"/>
      <c r="JX53" s="334"/>
      <c r="JY53" s="334"/>
      <c r="JZ53" s="334"/>
      <c r="KA53" s="334"/>
      <c r="KB53" s="334"/>
      <c r="KC53" s="334"/>
      <c r="KD53" s="334"/>
      <c r="KE53" s="334"/>
      <c r="KF53" s="334"/>
      <c r="KG53" s="334"/>
      <c r="KH53" s="334"/>
      <c r="KI53" s="334"/>
      <c r="KJ53" s="334"/>
      <c r="KK53" s="334"/>
      <c r="KL53" s="334"/>
      <c r="KM53" s="334"/>
      <c r="KN53" s="334"/>
      <c r="KO53" s="334"/>
      <c r="KP53" s="334"/>
      <c r="KQ53" s="334"/>
      <c r="KR53" s="334"/>
      <c r="KS53" s="334"/>
      <c r="KT53" s="334"/>
      <c r="KU53" s="334"/>
      <c r="KV53" s="334"/>
      <c r="KW53" s="334"/>
      <c r="KX53" s="334"/>
      <c r="KY53" s="334"/>
      <c r="KZ53" s="334"/>
      <c r="LA53" s="334"/>
      <c r="LB53" s="334"/>
      <c r="LC53" s="334"/>
      <c r="LD53" s="334"/>
      <c r="LE53" s="334"/>
      <c r="LF53" s="334"/>
      <c r="LG53" s="334"/>
      <c r="LH53" s="334"/>
      <c r="LI53" s="334"/>
      <c r="LJ53" s="334"/>
      <c r="LK53" s="334"/>
      <c r="LL53" s="334"/>
      <c r="LM53" s="334"/>
      <c r="LN53" s="334"/>
      <c r="LO53" s="334"/>
      <c r="LP53" s="334"/>
      <c r="LQ53" s="334"/>
      <c r="LR53" s="334"/>
      <c r="LS53" s="334"/>
      <c r="LT53" s="334"/>
      <c r="LU53" s="334"/>
      <c r="LV53" s="334"/>
      <c r="LW53" s="334"/>
      <c r="LX53" s="334"/>
      <c r="LY53" s="334"/>
      <c r="LZ53" s="334"/>
      <c r="MA53" s="334"/>
      <c r="MB53" s="334"/>
      <c r="MC53" s="334"/>
      <c r="MD53" s="334"/>
      <c r="ME53" s="334"/>
      <c r="MF53" s="334"/>
      <c r="MG53" s="334"/>
      <c r="MH53" s="334"/>
      <c r="MI53" s="334"/>
      <c r="MJ53" s="334"/>
      <c r="MK53" s="334"/>
      <c r="ML53" s="334"/>
      <c r="MM53" s="334"/>
      <c r="MN53" s="334"/>
      <c r="MO53" s="334"/>
      <c r="MP53" s="334"/>
      <c r="MQ53" s="334"/>
      <c r="MR53" s="334"/>
      <c r="MS53" s="334"/>
      <c r="MT53" s="334"/>
      <c r="MU53" s="334"/>
      <c r="MV53" s="334"/>
      <c r="MW53" s="334"/>
      <c r="MX53" s="334"/>
      <c r="MY53" s="334"/>
      <c r="MZ53" s="334"/>
      <c r="NA53" s="334"/>
      <c r="NB53" s="334"/>
      <c r="NC53" s="334"/>
      <c r="ND53" s="334"/>
      <c r="NE53" s="334"/>
      <c r="NF53" s="334"/>
      <c r="NG53" s="334"/>
      <c r="NH53" s="334"/>
      <c r="NI53" s="334"/>
      <c r="NJ53" s="334"/>
      <c r="NK53" s="334"/>
      <c r="NL53" s="334"/>
      <c r="NM53" s="334"/>
      <c r="NN53" s="334"/>
      <c r="NO53" s="334"/>
      <c r="NP53" s="334"/>
      <c r="NQ53" s="334"/>
      <c r="NR53" s="334"/>
      <c r="NS53" s="334"/>
      <c r="NT53" s="334"/>
      <c r="NU53" s="334"/>
      <c r="NV53" s="334"/>
      <c r="NW53" s="334"/>
      <c r="NX53" s="334"/>
      <c r="NY53" s="334"/>
      <c r="NZ53" s="334"/>
      <c r="OA53" s="334"/>
      <c r="OB53" s="334"/>
      <c r="OC53" s="334"/>
      <c r="OD53" s="334"/>
      <c r="OE53" s="334"/>
      <c r="OF53" s="334"/>
      <c r="OG53" s="334"/>
      <c r="OH53" s="334"/>
      <c r="OI53" s="334"/>
      <c r="OJ53" s="334"/>
      <c r="OK53" s="334"/>
      <c r="OL53" s="334"/>
      <c r="OM53" s="334"/>
      <c r="ON53" s="334"/>
      <c r="OO53" s="334"/>
      <c r="OP53" s="334"/>
      <c r="OQ53" s="334"/>
      <c r="OR53" s="334"/>
      <c r="OS53" s="334"/>
      <c r="OT53" s="334"/>
    </row>
    <row r="54" spans="2:412">
      <c r="B54" s="304" t="s">
        <v>48</v>
      </c>
      <c r="C54" s="332"/>
      <c r="D54" s="332"/>
      <c r="E54" s="332"/>
      <c r="F54" s="332"/>
      <c r="G54" s="332"/>
      <c r="H54" s="332"/>
      <c r="I54" s="332"/>
      <c r="J54" s="332"/>
      <c r="K54" s="332"/>
      <c r="L54" s="332"/>
      <c r="M54" s="332"/>
      <c r="N54" s="333"/>
      <c r="O54" s="333"/>
      <c r="P54" s="333"/>
      <c r="Q54" s="333"/>
      <c r="R54" s="333"/>
      <c r="S54" s="333"/>
      <c r="T54" s="333"/>
      <c r="U54" s="333"/>
      <c r="V54" s="333"/>
      <c r="W54" s="333"/>
      <c r="X54" s="334"/>
      <c r="Y54" s="334"/>
      <c r="Z54" s="334"/>
      <c r="AA54" s="334"/>
      <c r="AB54" s="334"/>
      <c r="AC54" s="334"/>
      <c r="AD54" s="334"/>
      <c r="AE54" s="334"/>
      <c r="AF54" s="334"/>
      <c r="AG54" s="334"/>
      <c r="AH54" s="334"/>
      <c r="AI54" s="334"/>
      <c r="AJ54" s="334"/>
      <c r="AK54" s="334"/>
      <c r="AL54" s="334"/>
      <c r="AM54" s="334"/>
      <c r="AN54" s="334"/>
      <c r="AO54" s="334"/>
      <c r="AP54" s="334"/>
      <c r="AQ54" s="334"/>
      <c r="AR54" s="334"/>
      <c r="AS54" s="334"/>
      <c r="AT54" s="334"/>
      <c r="AU54" s="334"/>
      <c r="AV54" s="334"/>
      <c r="AW54" s="334"/>
      <c r="AX54" s="334"/>
      <c r="AY54" s="334"/>
      <c r="AZ54" s="334"/>
      <c r="BA54" s="334"/>
      <c r="BB54" s="334"/>
      <c r="BC54" s="334"/>
      <c r="BD54" s="334"/>
      <c r="BE54" s="334"/>
      <c r="BF54" s="334"/>
      <c r="BG54" s="334"/>
      <c r="BH54" s="334"/>
      <c r="BI54" s="334"/>
      <c r="BJ54" s="334"/>
      <c r="BK54" s="334"/>
      <c r="BL54" s="334"/>
      <c r="BM54" s="334"/>
      <c r="BN54" s="334"/>
      <c r="BO54" s="334"/>
      <c r="BP54" s="334"/>
      <c r="BQ54" s="334"/>
      <c r="BR54" s="334"/>
      <c r="BS54" s="334"/>
      <c r="BT54" s="334"/>
      <c r="BU54" s="334"/>
      <c r="BV54" s="334"/>
      <c r="BW54" s="334"/>
      <c r="BX54" s="334"/>
      <c r="BY54" s="334"/>
      <c r="BZ54" s="334"/>
      <c r="CA54" s="334"/>
      <c r="CB54" s="334"/>
      <c r="CC54" s="334"/>
      <c r="CD54" s="334"/>
      <c r="CE54" s="334"/>
      <c r="CF54" s="334"/>
      <c r="CG54" s="334"/>
      <c r="CH54" s="334"/>
      <c r="CI54" s="334"/>
      <c r="CJ54" s="334"/>
      <c r="CK54" s="334"/>
      <c r="CL54" s="334"/>
      <c r="CM54" s="334"/>
      <c r="CN54" s="334"/>
      <c r="CO54" s="334"/>
      <c r="CP54" s="334"/>
      <c r="CQ54" s="334"/>
      <c r="CR54" s="334"/>
      <c r="CS54" s="334"/>
      <c r="CT54" s="334"/>
      <c r="CU54" s="334"/>
      <c r="CV54" s="334"/>
      <c r="CW54" s="334"/>
      <c r="CX54" s="334"/>
      <c r="CY54" s="334"/>
      <c r="CZ54" s="334"/>
      <c r="DA54" s="334"/>
      <c r="DB54" s="334"/>
      <c r="DC54" s="334"/>
      <c r="DD54" s="334"/>
      <c r="DE54" s="334"/>
      <c r="DF54" s="334"/>
      <c r="DG54" s="334"/>
      <c r="DH54" s="334"/>
      <c r="DI54" s="334"/>
      <c r="DJ54" s="334"/>
      <c r="DK54" s="334"/>
      <c r="DL54" s="334"/>
      <c r="DM54" s="334"/>
      <c r="DN54" s="334"/>
      <c r="DO54" s="334"/>
      <c r="DP54" s="334"/>
      <c r="DQ54" s="334"/>
      <c r="DR54" s="334"/>
      <c r="DS54" s="334"/>
      <c r="DT54" s="334"/>
      <c r="DU54" s="334"/>
      <c r="DV54" s="334"/>
      <c r="DW54" s="334"/>
      <c r="DX54" s="334"/>
      <c r="DY54" s="334"/>
      <c r="DZ54" s="334"/>
      <c r="EA54" s="334"/>
      <c r="EB54" s="334"/>
      <c r="EC54" s="334"/>
      <c r="ED54" s="334"/>
      <c r="EE54" s="334"/>
      <c r="EF54" s="334"/>
      <c r="EG54" s="334"/>
      <c r="EH54" s="334"/>
      <c r="EI54" s="334"/>
      <c r="EJ54" s="334"/>
      <c r="EK54" s="334"/>
      <c r="EL54" s="334"/>
      <c r="EM54" s="334"/>
      <c r="EN54" s="334"/>
      <c r="EO54" s="334"/>
      <c r="EP54" s="334"/>
      <c r="EQ54" s="334"/>
      <c r="ER54" s="334"/>
      <c r="ES54" s="334"/>
      <c r="ET54" s="334"/>
      <c r="EU54" s="334"/>
      <c r="EV54" s="334"/>
      <c r="EW54" s="334"/>
      <c r="EX54" s="334"/>
      <c r="EY54" s="334"/>
      <c r="EZ54" s="334"/>
      <c r="FA54" s="334"/>
      <c r="FB54" s="334"/>
      <c r="FC54" s="334"/>
      <c r="FD54" s="334"/>
      <c r="FE54" s="334"/>
      <c r="FF54" s="334"/>
      <c r="FG54" s="334"/>
      <c r="FH54" s="334"/>
      <c r="FI54" s="334"/>
      <c r="FJ54" s="334"/>
      <c r="FK54" s="334"/>
      <c r="FL54" s="334"/>
      <c r="FM54" s="334"/>
      <c r="FN54" s="334"/>
      <c r="FO54" s="334"/>
      <c r="FP54" s="334"/>
      <c r="FQ54" s="334"/>
      <c r="FR54" s="334"/>
      <c r="FS54" s="334"/>
      <c r="FT54" s="334"/>
      <c r="FU54" s="334"/>
      <c r="FV54" s="334"/>
      <c r="FW54" s="334"/>
      <c r="FX54" s="334"/>
      <c r="FY54" s="334"/>
      <c r="FZ54" s="334"/>
      <c r="GA54" s="334"/>
      <c r="GB54" s="334"/>
      <c r="GC54" s="334"/>
      <c r="GD54" s="334"/>
      <c r="GE54" s="334"/>
      <c r="GF54" s="334"/>
      <c r="GG54" s="334"/>
      <c r="GH54" s="334"/>
      <c r="GI54" s="334"/>
      <c r="GJ54" s="334"/>
      <c r="GK54" s="334"/>
      <c r="GL54" s="334"/>
      <c r="GM54" s="334"/>
      <c r="GN54" s="334"/>
      <c r="GO54" s="334"/>
      <c r="GP54" s="334"/>
      <c r="GQ54" s="334"/>
      <c r="GR54" s="334"/>
      <c r="GS54" s="334"/>
      <c r="GT54" s="334"/>
      <c r="GU54" s="334"/>
      <c r="GV54" s="334"/>
      <c r="GW54" s="334"/>
      <c r="GX54" s="334"/>
      <c r="GY54" s="334"/>
      <c r="GZ54" s="334"/>
      <c r="HA54" s="334"/>
      <c r="HB54" s="334"/>
      <c r="HC54" s="334"/>
      <c r="HD54" s="334"/>
      <c r="HE54" s="334"/>
      <c r="HF54" s="334"/>
      <c r="HG54" s="334"/>
      <c r="HH54" s="334"/>
      <c r="HI54" s="334"/>
      <c r="HJ54" s="334"/>
      <c r="HK54" s="334"/>
      <c r="HL54" s="334"/>
      <c r="HM54" s="334"/>
      <c r="HN54" s="334"/>
      <c r="HO54" s="334"/>
      <c r="HP54" s="334"/>
      <c r="HQ54" s="334"/>
      <c r="HR54" s="334"/>
      <c r="HS54" s="334"/>
      <c r="HT54" s="334"/>
      <c r="HU54" s="334"/>
      <c r="HV54" s="334"/>
      <c r="HW54" s="334"/>
      <c r="HX54" s="334"/>
      <c r="HY54" s="334"/>
      <c r="HZ54" s="334"/>
      <c r="IA54" s="334"/>
      <c r="IB54" s="334"/>
      <c r="IC54" s="334"/>
      <c r="ID54" s="334"/>
      <c r="IE54" s="334"/>
      <c r="IF54" s="334"/>
      <c r="IG54" s="334"/>
      <c r="IH54" s="334"/>
      <c r="II54" s="334"/>
      <c r="IJ54" s="334"/>
      <c r="IK54" s="334"/>
      <c r="IL54" s="334"/>
      <c r="IM54" s="334"/>
      <c r="IN54" s="334"/>
      <c r="IO54" s="334"/>
      <c r="IP54" s="334"/>
      <c r="IQ54" s="334"/>
      <c r="IR54" s="334"/>
      <c r="IS54" s="334"/>
      <c r="IT54" s="334"/>
      <c r="IU54" s="334"/>
      <c r="IV54" s="334"/>
      <c r="IW54" s="334"/>
      <c r="IX54" s="334"/>
      <c r="IY54" s="334"/>
      <c r="IZ54" s="334"/>
      <c r="JA54" s="334"/>
      <c r="JB54" s="334"/>
      <c r="JC54" s="334"/>
      <c r="JD54" s="334"/>
      <c r="JE54" s="334"/>
      <c r="JF54" s="334"/>
      <c r="JG54" s="334"/>
      <c r="JH54" s="334"/>
      <c r="JI54" s="334"/>
      <c r="JJ54" s="334"/>
      <c r="JK54" s="334"/>
      <c r="JL54" s="334"/>
      <c r="JM54" s="334"/>
      <c r="JN54" s="334"/>
      <c r="JO54" s="334"/>
      <c r="JP54" s="334"/>
      <c r="JQ54" s="334"/>
      <c r="JR54" s="334"/>
      <c r="JS54" s="334"/>
      <c r="JT54" s="334"/>
      <c r="JU54" s="334"/>
      <c r="JV54" s="334"/>
      <c r="JW54" s="334"/>
      <c r="JX54" s="334"/>
      <c r="JY54" s="334"/>
      <c r="JZ54" s="334"/>
      <c r="KA54" s="334"/>
      <c r="KB54" s="334"/>
      <c r="KC54" s="334"/>
      <c r="KD54" s="334"/>
      <c r="KE54" s="334"/>
      <c r="KF54" s="334"/>
      <c r="KG54" s="334"/>
      <c r="KH54" s="334"/>
      <c r="KI54" s="334"/>
      <c r="KJ54" s="334"/>
      <c r="KK54" s="334"/>
      <c r="KL54" s="334"/>
      <c r="KM54" s="334"/>
      <c r="KN54" s="334"/>
      <c r="KO54" s="334"/>
      <c r="KP54" s="334"/>
      <c r="KQ54" s="334"/>
      <c r="KR54" s="334"/>
      <c r="KS54" s="334"/>
      <c r="KT54" s="334"/>
      <c r="KU54" s="334"/>
      <c r="KV54" s="334"/>
      <c r="KW54" s="334"/>
      <c r="KX54" s="334"/>
      <c r="KY54" s="334"/>
      <c r="KZ54" s="334"/>
      <c r="LA54" s="334"/>
      <c r="LB54" s="334"/>
      <c r="LC54" s="334"/>
      <c r="LD54" s="334"/>
      <c r="LE54" s="334"/>
      <c r="LF54" s="334"/>
      <c r="LG54" s="334"/>
      <c r="LH54" s="334"/>
      <c r="LI54" s="334"/>
      <c r="LJ54" s="334"/>
      <c r="LK54" s="334"/>
      <c r="LL54" s="334"/>
      <c r="LM54" s="334"/>
      <c r="LN54" s="334"/>
      <c r="LO54" s="334"/>
      <c r="LP54" s="334"/>
      <c r="LQ54" s="334"/>
      <c r="LR54" s="334"/>
      <c r="LS54" s="334"/>
      <c r="LT54" s="334"/>
      <c r="LU54" s="334"/>
      <c r="LV54" s="334"/>
      <c r="LW54" s="334"/>
      <c r="LX54" s="334"/>
      <c r="LY54" s="334"/>
      <c r="LZ54" s="334"/>
      <c r="MA54" s="334"/>
      <c r="MB54" s="334"/>
      <c r="MC54" s="334"/>
      <c r="MD54" s="334"/>
      <c r="ME54" s="334"/>
      <c r="MF54" s="334"/>
      <c r="MG54" s="334"/>
      <c r="MH54" s="334"/>
      <c r="MI54" s="334"/>
      <c r="MJ54" s="334"/>
      <c r="MK54" s="334"/>
      <c r="ML54" s="334"/>
      <c r="MM54" s="334"/>
      <c r="MN54" s="334"/>
      <c r="MO54" s="334"/>
      <c r="MP54" s="334"/>
      <c r="MQ54" s="334"/>
      <c r="MR54" s="334"/>
      <c r="MS54" s="334"/>
      <c r="MT54" s="334"/>
      <c r="MU54" s="334"/>
      <c r="MV54" s="334"/>
      <c r="MW54" s="334"/>
      <c r="MX54" s="334"/>
      <c r="MY54" s="334"/>
      <c r="MZ54" s="334"/>
      <c r="NA54" s="334"/>
      <c r="NB54" s="334"/>
      <c r="NC54" s="334"/>
      <c r="ND54" s="334"/>
      <c r="NE54" s="334"/>
      <c r="NF54" s="334"/>
      <c r="NG54" s="334"/>
      <c r="NH54" s="334"/>
      <c r="NI54" s="334"/>
      <c r="NJ54" s="334"/>
      <c r="NK54" s="334"/>
      <c r="NL54" s="334"/>
      <c r="NM54" s="334"/>
      <c r="NN54" s="334"/>
      <c r="NO54" s="334"/>
      <c r="NP54" s="334"/>
      <c r="NQ54" s="334"/>
      <c r="NR54" s="334"/>
      <c r="NS54" s="334"/>
      <c r="NT54" s="334"/>
      <c r="NU54" s="334"/>
      <c r="NV54" s="334"/>
      <c r="NW54" s="334"/>
      <c r="NX54" s="334"/>
      <c r="NY54" s="334"/>
      <c r="NZ54" s="334"/>
      <c r="OA54" s="334"/>
      <c r="OB54" s="334"/>
      <c r="OC54" s="334"/>
      <c r="OD54" s="334"/>
      <c r="OE54" s="334"/>
      <c r="OF54" s="334"/>
      <c r="OG54" s="334"/>
      <c r="OH54" s="334"/>
      <c r="OI54" s="334"/>
      <c r="OJ54" s="334"/>
      <c r="OK54" s="334"/>
      <c r="OL54" s="334"/>
      <c r="OM54" s="334"/>
      <c r="ON54" s="334"/>
      <c r="OO54" s="334"/>
      <c r="OP54" s="334"/>
      <c r="OQ54" s="334"/>
      <c r="OR54" s="334"/>
      <c r="OS54" s="334"/>
      <c r="OT54" s="334"/>
    </row>
    <row r="55" spans="2:412" s="320" customFormat="1">
      <c r="B55" s="270">
        <v>0</v>
      </c>
      <c r="C55" s="328">
        <f t="shared" ref="C55:M55" si="29">MAX((D$53*D55+(1-D$53)*D56)*D$52,(C38-StrikePrice)*C$27,0)</f>
        <v>23509.800660008925</v>
      </c>
      <c r="D55" s="328">
        <f t="shared" si="29"/>
        <v>43942.280013014242</v>
      </c>
      <c r="E55" s="328">
        <f t="shared" si="29"/>
        <v>80643.878862026919</v>
      </c>
      <c r="F55" s="328">
        <f t="shared" si="29"/>
        <v>145206.85898145533</v>
      </c>
      <c r="G55" s="328">
        <f t="shared" si="29"/>
        <v>256487.49868432246</v>
      </c>
      <c r="H55" s="328">
        <f t="shared" si="29"/>
        <v>444805.46012240177</v>
      </c>
      <c r="I55" s="328">
        <f t="shared" si="29"/>
        <v>758997.12453172298</v>
      </c>
      <c r="J55" s="328">
        <f t="shared" si="29"/>
        <v>1278860.9953800356</v>
      </c>
      <c r="K55" s="328">
        <f t="shared" si="29"/>
        <v>2136796.2058690828</v>
      </c>
      <c r="L55" s="328">
        <f t="shared" si="29"/>
        <v>3552141.5627004849</v>
      </c>
      <c r="M55" s="328">
        <f t="shared" si="29"/>
        <v>5886526.3641030649</v>
      </c>
      <c r="N55" s="329"/>
      <c r="O55" s="329"/>
      <c r="P55" s="329"/>
      <c r="Q55" s="329"/>
      <c r="R55" s="329"/>
      <c r="S55" s="329"/>
      <c r="T55" s="329"/>
      <c r="U55" s="329"/>
      <c r="V55" s="329"/>
      <c r="W55" s="329"/>
      <c r="X55" s="329"/>
      <c r="Y55" s="329"/>
      <c r="Z55" s="329"/>
      <c r="AA55" s="329"/>
      <c r="AB55" s="329"/>
      <c r="AC55" s="329"/>
      <c r="AD55" s="329"/>
      <c r="AE55" s="329"/>
      <c r="AF55" s="329"/>
      <c r="AG55" s="329"/>
      <c r="AH55" s="329"/>
      <c r="AI55" s="329"/>
      <c r="AJ55" s="329"/>
      <c r="AK55" s="329"/>
      <c r="AL55" s="329"/>
      <c r="AM55" s="329"/>
      <c r="AN55" s="329"/>
      <c r="AO55" s="329"/>
      <c r="AP55" s="329"/>
      <c r="AQ55" s="329"/>
      <c r="AR55" s="329"/>
      <c r="AS55" s="329"/>
      <c r="AT55" s="329"/>
      <c r="AU55" s="329"/>
      <c r="AV55" s="329"/>
      <c r="AW55" s="329"/>
      <c r="AX55" s="329"/>
      <c r="AY55" s="329"/>
      <c r="AZ55" s="329"/>
      <c r="BA55" s="329"/>
      <c r="BB55" s="329"/>
      <c r="BC55" s="329"/>
      <c r="BD55" s="329"/>
      <c r="BE55" s="329"/>
      <c r="BF55" s="329"/>
      <c r="BG55" s="329"/>
      <c r="BH55" s="329"/>
      <c r="BI55" s="329"/>
      <c r="BJ55" s="329"/>
      <c r="BK55" s="329"/>
      <c r="BL55" s="329"/>
      <c r="BM55" s="329"/>
      <c r="BN55" s="329"/>
      <c r="BO55" s="329"/>
      <c r="BP55" s="329"/>
      <c r="BQ55" s="329"/>
      <c r="BR55" s="329"/>
      <c r="BS55" s="329"/>
      <c r="BT55" s="329"/>
      <c r="BU55" s="329"/>
      <c r="BV55" s="329"/>
      <c r="BW55" s="329"/>
      <c r="BX55" s="329"/>
      <c r="BY55" s="329"/>
      <c r="BZ55" s="329"/>
      <c r="CA55" s="329"/>
      <c r="CB55" s="329"/>
      <c r="CC55" s="329"/>
      <c r="CD55" s="329"/>
      <c r="CE55" s="329"/>
      <c r="CF55" s="329"/>
      <c r="CG55" s="329"/>
      <c r="CH55" s="329"/>
      <c r="CI55" s="329"/>
      <c r="CJ55" s="329"/>
      <c r="CK55" s="329"/>
      <c r="CL55" s="329"/>
      <c r="CM55" s="329"/>
      <c r="CN55" s="329"/>
      <c r="CO55" s="329"/>
      <c r="CP55" s="329"/>
      <c r="CQ55" s="329"/>
      <c r="CR55" s="329"/>
      <c r="CS55" s="329"/>
      <c r="CT55" s="329"/>
      <c r="CU55" s="329"/>
      <c r="CV55" s="329"/>
      <c r="CW55" s="329"/>
      <c r="CX55" s="329"/>
      <c r="CY55" s="329"/>
      <c r="CZ55" s="329"/>
      <c r="DA55" s="329"/>
      <c r="DB55" s="329"/>
      <c r="DC55" s="329"/>
      <c r="DD55" s="329"/>
      <c r="DE55" s="329"/>
      <c r="DF55" s="329"/>
      <c r="DG55" s="329"/>
      <c r="DH55" s="329"/>
      <c r="DI55" s="329"/>
      <c r="DJ55" s="329"/>
      <c r="DK55" s="329"/>
      <c r="DL55" s="329"/>
      <c r="DM55" s="329"/>
      <c r="DN55" s="329"/>
      <c r="DO55" s="329"/>
      <c r="DP55" s="329"/>
      <c r="DQ55" s="329"/>
      <c r="DR55" s="329"/>
      <c r="DS55" s="329"/>
      <c r="DT55" s="329"/>
      <c r="DU55" s="329"/>
      <c r="DV55" s="329"/>
      <c r="DW55" s="329"/>
      <c r="DX55" s="329"/>
      <c r="DY55" s="329"/>
      <c r="DZ55" s="329"/>
      <c r="EA55" s="329"/>
      <c r="EB55" s="329"/>
      <c r="EC55" s="329"/>
      <c r="ED55" s="329"/>
      <c r="EE55" s="329"/>
      <c r="EF55" s="329"/>
      <c r="EG55" s="329"/>
      <c r="EH55" s="329"/>
      <c r="EI55" s="329"/>
      <c r="EJ55" s="329"/>
      <c r="EK55" s="329"/>
      <c r="EL55" s="329"/>
      <c r="EM55" s="329"/>
      <c r="EN55" s="329"/>
      <c r="EO55" s="329"/>
      <c r="EP55" s="329"/>
      <c r="EQ55" s="329"/>
      <c r="ER55" s="329"/>
      <c r="ES55" s="329"/>
      <c r="ET55" s="329"/>
      <c r="EU55" s="329"/>
      <c r="EV55" s="329"/>
      <c r="EW55" s="329"/>
      <c r="EX55" s="329"/>
      <c r="EY55" s="329"/>
      <c r="EZ55" s="329"/>
      <c r="FA55" s="329"/>
      <c r="FB55" s="329"/>
      <c r="FC55" s="329"/>
      <c r="FD55" s="329"/>
      <c r="FE55" s="329"/>
      <c r="FF55" s="329"/>
      <c r="FG55" s="329"/>
      <c r="FH55" s="329"/>
      <c r="FI55" s="329"/>
      <c r="FJ55" s="329"/>
      <c r="FK55" s="329"/>
      <c r="FL55" s="329"/>
      <c r="FM55" s="329"/>
      <c r="FN55" s="329"/>
      <c r="FO55" s="329"/>
      <c r="FP55" s="329"/>
      <c r="FQ55" s="329"/>
      <c r="FR55" s="329"/>
      <c r="FS55" s="329"/>
      <c r="FT55" s="329"/>
      <c r="FU55" s="329"/>
      <c r="FV55" s="329"/>
      <c r="FW55" s="329"/>
      <c r="FX55" s="329"/>
      <c r="FY55" s="329"/>
      <c r="FZ55" s="329"/>
      <c r="GA55" s="329"/>
      <c r="GB55" s="329"/>
      <c r="GC55" s="329"/>
      <c r="GD55" s="329"/>
      <c r="GE55" s="329"/>
      <c r="GF55" s="329"/>
      <c r="GG55" s="329"/>
      <c r="GH55" s="329"/>
      <c r="GI55" s="329"/>
      <c r="GJ55" s="329"/>
      <c r="GK55" s="329"/>
      <c r="GL55" s="329"/>
      <c r="GM55" s="329"/>
      <c r="GN55" s="329"/>
      <c r="GO55" s="329"/>
      <c r="GP55" s="329"/>
      <c r="GQ55" s="329"/>
      <c r="GR55" s="329"/>
      <c r="GS55" s="329"/>
      <c r="GT55" s="329"/>
      <c r="GU55" s="329"/>
      <c r="GV55" s="329"/>
      <c r="GW55" s="329"/>
      <c r="GX55" s="329"/>
      <c r="GY55" s="329"/>
      <c r="GZ55" s="329"/>
      <c r="HA55" s="329"/>
      <c r="HB55" s="329"/>
      <c r="HC55" s="329"/>
      <c r="HD55" s="329"/>
      <c r="HE55" s="329"/>
      <c r="HF55" s="329"/>
      <c r="HG55" s="329"/>
      <c r="HH55" s="329"/>
      <c r="HI55" s="329"/>
      <c r="HJ55" s="329"/>
      <c r="HK55" s="329"/>
      <c r="HL55" s="329"/>
      <c r="HM55" s="329"/>
      <c r="HN55" s="329"/>
      <c r="HO55" s="329"/>
      <c r="HP55" s="329"/>
      <c r="HQ55" s="329"/>
      <c r="HR55" s="329"/>
      <c r="HS55" s="329"/>
      <c r="HT55" s="329"/>
      <c r="HU55" s="329"/>
      <c r="HV55" s="329"/>
      <c r="HW55" s="329"/>
      <c r="HX55" s="329"/>
      <c r="HY55" s="329"/>
      <c r="HZ55" s="329"/>
      <c r="IA55" s="329"/>
      <c r="IB55" s="329"/>
      <c r="IC55" s="329"/>
      <c r="ID55" s="329"/>
      <c r="IE55" s="329"/>
      <c r="IF55" s="329"/>
      <c r="IG55" s="329"/>
      <c r="IH55" s="329"/>
      <c r="II55" s="329"/>
      <c r="IJ55" s="329"/>
      <c r="IK55" s="329"/>
      <c r="IL55" s="329"/>
      <c r="IM55" s="329"/>
      <c r="IN55" s="329"/>
      <c r="IO55" s="329"/>
      <c r="IP55" s="329"/>
      <c r="IQ55" s="329"/>
      <c r="IR55" s="329"/>
      <c r="IS55" s="329"/>
      <c r="IT55" s="329"/>
      <c r="IU55" s="329"/>
      <c r="IV55" s="329"/>
      <c r="IW55" s="329"/>
      <c r="IX55" s="329"/>
      <c r="IY55" s="329"/>
      <c r="IZ55" s="329"/>
      <c r="JA55" s="329"/>
      <c r="JB55" s="329"/>
      <c r="JC55" s="329"/>
      <c r="JD55" s="329"/>
      <c r="JE55" s="329"/>
      <c r="JF55" s="329"/>
      <c r="JG55" s="329"/>
      <c r="JH55" s="329"/>
      <c r="JI55" s="329"/>
      <c r="JJ55" s="329"/>
      <c r="JK55" s="329"/>
      <c r="JL55" s="329"/>
      <c r="JM55" s="329"/>
      <c r="JN55" s="329"/>
      <c r="JO55" s="329"/>
      <c r="JP55" s="329"/>
      <c r="JQ55" s="329"/>
      <c r="JR55" s="329"/>
      <c r="JS55" s="329"/>
      <c r="JT55" s="329"/>
      <c r="JU55" s="329"/>
      <c r="JV55" s="329"/>
      <c r="JW55" s="329"/>
      <c r="JX55" s="329"/>
      <c r="JY55" s="329"/>
      <c r="JZ55" s="329"/>
      <c r="KA55" s="329"/>
      <c r="KB55" s="329"/>
      <c r="KC55" s="329"/>
      <c r="KD55" s="329"/>
      <c r="KE55" s="329"/>
      <c r="KF55" s="329"/>
      <c r="KG55" s="329"/>
      <c r="KH55" s="329"/>
      <c r="KI55" s="329"/>
      <c r="KJ55" s="329"/>
      <c r="KK55" s="329"/>
      <c r="KL55" s="329"/>
      <c r="KM55" s="329"/>
      <c r="KN55" s="329"/>
      <c r="KO55" s="329"/>
      <c r="KP55" s="329"/>
      <c r="KQ55" s="329"/>
      <c r="KR55" s="329"/>
      <c r="KS55" s="329"/>
      <c r="KT55" s="329"/>
      <c r="KU55" s="329"/>
      <c r="KV55" s="329"/>
      <c r="KW55" s="329"/>
      <c r="KX55" s="329"/>
      <c r="KY55" s="329"/>
      <c r="KZ55" s="329"/>
      <c r="LA55" s="329"/>
      <c r="LB55" s="329"/>
      <c r="LC55" s="329"/>
      <c r="LD55" s="329"/>
      <c r="LE55" s="329"/>
      <c r="LF55" s="329"/>
      <c r="LG55" s="329"/>
      <c r="LH55" s="329"/>
      <c r="LI55" s="329"/>
      <c r="LJ55" s="329"/>
      <c r="LK55" s="329"/>
      <c r="LL55" s="329"/>
      <c r="LM55" s="329"/>
      <c r="LN55" s="329"/>
      <c r="LO55" s="329"/>
      <c r="LP55" s="329"/>
      <c r="LQ55" s="329"/>
      <c r="LR55" s="329"/>
      <c r="LS55" s="329"/>
      <c r="LT55" s="329"/>
      <c r="LU55" s="329"/>
      <c r="LV55" s="329"/>
      <c r="LW55" s="329"/>
      <c r="LX55" s="329"/>
      <c r="LY55" s="329"/>
      <c r="LZ55" s="329"/>
      <c r="MA55" s="329"/>
      <c r="MB55" s="329"/>
      <c r="MC55" s="329"/>
      <c r="MD55" s="329"/>
      <c r="ME55" s="329"/>
      <c r="MF55" s="329"/>
      <c r="MG55" s="329"/>
      <c r="MH55" s="329"/>
      <c r="MI55" s="329"/>
      <c r="MJ55" s="329"/>
      <c r="MK55" s="329"/>
      <c r="ML55" s="329"/>
      <c r="MM55" s="329"/>
      <c r="MN55" s="329"/>
      <c r="MO55" s="329"/>
      <c r="MP55" s="329"/>
      <c r="MQ55" s="329"/>
      <c r="MR55" s="329"/>
      <c r="MS55" s="329"/>
      <c r="MT55" s="329"/>
      <c r="MU55" s="329"/>
      <c r="MV55" s="329"/>
      <c r="MW55" s="329"/>
      <c r="MX55" s="329"/>
      <c r="MY55" s="329"/>
      <c r="MZ55" s="329"/>
      <c r="NA55" s="329"/>
      <c r="NB55" s="329"/>
      <c r="NC55" s="329"/>
      <c r="ND55" s="329"/>
      <c r="NE55" s="329"/>
      <c r="NF55" s="329"/>
      <c r="NG55" s="329"/>
      <c r="NH55" s="329"/>
      <c r="NI55" s="329"/>
      <c r="NJ55" s="329"/>
      <c r="NK55" s="329"/>
      <c r="NL55" s="329"/>
      <c r="NM55" s="329"/>
      <c r="NN55" s="329"/>
      <c r="NO55" s="329"/>
      <c r="NP55" s="329"/>
      <c r="NQ55" s="329"/>
      <c r="NR55" s="329"/>
      <c r="NS55" s="329"/>
      <c r="NT55" s="329"/>
      <c r="NU55" s="329"/>
      <c r="NV55" s="329"/>
      <c r="NW55" s="329"/>
      <c r="NX55" s="329"/>
      <c r="NY55" s="329"/>
      <c r="NZ55" s="329"/>
      <c r="OA55" s="329"/>
      <c r="OB55" s="329"/>
      <c r="OC55" s="329"/>
      <c r="OD55" s="329"/>
      <c r="OE55" s="329"/>
      <c r="OF55" s="329"/>
      <c r="OG55" s="329"/>
      <c r="OH55" s="329"/>
      <c r="OI55" s="329"/>
      <c r="OJ55" s="329"/>
      <c r="OK55" s="329"/>
      <c r="OL55" s="329"/>
      <c r="OM55" s="329"/>
      <c r="ON55" s="329"/>
      <c r="OO55" s="329"/>
      <c r="OP55" s="329"/>
      <c r="OQ55" s="329"/>
      <c r="OR55" s="329"/>
      <c r="OS55" s="329"/>
      <c r="OT55" s="329"/>
    </row>
    <row r="56" spans="2:412" s="320" customFormat="1">
      <c r="B56" s="270">
        <v>1</v>
      </c>
      <c r="C56" s="329"/>
      <c r="D56" s="328">
        <f t="shared" ref="D56:M56" si="30">MAX((E$53*E56+(1-E$53)*E57)*E$52,(D39-StrikePrice)*D$27,0)</f>
        <v>10713.282871519548</v>
      </c>
      <c r="E56" s="328">
        <f t="shared" si="30"/>
        <v>21043.253305233011</v>
      </c>
      <c r="F56" s="328">
        <f t="shared" si="30"/>
        <v>40530.414250461756</v>
      </c>
      <c r="G56" s="328">
        <f t="shared" si="30"/>
        <v>76381.13026341924</v>
      </c>
      <c r="H56" s="328">
        <f t="shared" si="30"/>
        <v>140558.69454874424</v>
      </c>
      <c r="I56" s="328">
        <f t="shared" si="30"/>
        <v>252241.5702649875</v>
      </c>
      <c r="J56" s="328">
        <f t="shared" si="30"/>
        <v>441542.67546048138</v>
      </c>
      <c r="K56" s="328">
        <f t="shared" si="30"/>
        <v>756291.6814708194</v>
      </c>
      <c r="L56" s="328">
        <f t="shared" si="30"/>
        <v>1276074.3890273045</v>
      </c>
      <c r="M56" s="328">
        <f t="shared" si="30"/>
        <v>2133926.0013257698</v>
      </c>
      <c r="N56" s="329"/>
      <c r="O56" s="329"/>
      <c r="P56" s="329"/>
      <c r="Q56" s="329"/>
      <c r="R56" s="329"/>
      <c r="S56" s="329"/>
      <c r="T56" s="329"/>
      <c r="U56" s="329"/>
      <c r="V56" s="329"/>
      <c r="W56" s="329"/>
      <c r="X56" s="329"/>
      <c r="Y56" s="329"/>
      <c r="Z56" s="329"/>
      <c r="AA56" s="329"/>
      <c r="AB56" s="329"/>
      <c r="AC56" s="329"/>
      <c r="AD56" s="329"/>
      <c r="AE56" s="329"/>
      <c r="AF56" s="329"/>
      <c r="AG56" s="329"/>
      <c r="AH56" s="329"/>
      <c r="AI56" s="329"/>
      <c r="AJ56" s="329"/>
      <c r="AK56" s="329"/>
      <c r="AL56" s="329"/>
      <c r="AM56" s="329"/>
      <c r="AN56" s="329"/>
      <c r="AO56" s="329"/>
      <c r="AP56" s="329"/>
      <c r="AQ56" s="329"/>
      <c r="AR56" s="329"/>
      <c r="AS56" s="329"/>
      <c r="AT56" s="329"/>
      <c r="AU56" s="329"/>
      <c r="AV56" s="329"/>
      <c r="AW56" s="329"/>
      <c r="AX56" s="329"/>
      <c r="AY56" s="329"/>
      <c r="AZ56" s="329"/>
      <c r="BA56" s="329"/>
      <c r="BB56" s="329"/>
      <c r="BC56" s="329"/>
      <c r="BD56" s="329"/>
      <c r="BE56" s="329"/>
      <c r="BF56" s="329"/>
      <c r="BG56" s="329"/>
      <c r="BH56" s="329"/>
      <c r="BI56" s="329"/>
      <c r="BJ56" s="329"/>
      <c r="BK56" s="329"/>
      <c r="BL56" s="329"/>
      <c r="BM56" s="329"/>
      <c r="BN56" s="329"/>
      <c r="BO56" s="329"/>
      <c r="BP56" s="329"/>
      <c r="BQ56" s="329"/>
      <c r="BR56" s="329"/>
      <c r="BS56" s="329"/>
      <c r="BT56" s="329"/>
      <c r="BU56" s="329"/>
      <c r="BV56" s="329"/>
      <c r="BW56" s="329"/>
      <c r="BX56" s="329"/>
      <c r="BY56" s="329"/>
      <c r="BZ56" s="329"/>
      <c r="CA56" s="329"/>
      <c r="CB56" s="329"/>
      <c r="CC56" s="329"/>
      <c r="CD56" s="329"/>
      <c r="CE56" s="329"/>
      <c r="CF56" s="329"/>
      <c r="CG56" s="329"/>
      <c r="CH56" s="329"/>
      <c r="CI56" s="329"/>
      <c r="CJ56" s="329"/>
      <c r="CK56" s="329"/>
      <c r="CL56" s="329"/>
      <c r="CM56" s="329"/>
      <c r="CN56" s="329"/>
      <c r="CO56" s="329"/>
      <c r="CP56" s="329"/>
      <c r="CQ56" s="329"/>
      <c r="CR56" s="329"/>
      <c r="CS56" s="329"/>
      <c r="CT56" s="329"/>
      <c r="CU56" s="329"/>
      <c r="CV56" s="329"/>
      <c r="CW56" s="329"/>
      <c r="CX56" s="329"/>
      <c r="CY56" s="329"/>
      <c r="CZ56" s="329"/>
      <c r="DA56" s="329"/>
      <c r="DB56" s="329"/>
      <c r="DC56" s="329"/>
      <c r="DD56" s="329"/>
      <c r="DE56" s="329"/>
      <c r="DF56" s="329"/>
      <c r="DG56" s="329"/>
      <c r="DH56" s="329"/>
      <c r="DI56" s="329"/>
      <c r="DJ56" s="329"/>
      <c r="DK56" s="329"/>
      <c r="DL56" s="329"/>
      <c r="DM56" s="329"/>
      <c r="DN56" s="329"/>
      <c r="DO56" s="329"/>
      <c r="DP56" s="329"/>
      <c r="DQ56" s="329"/>
      <c r="DR56" s="329"/>
      <c r="DS56" s="329"/>
      <c r="DT56" s="329"/>
      <c r="DU56" s="329"/>
      <c r="DV56" s="329"/>
      <c r="DW56" s="329"/>
      <c r="DX56" s="329"/>
      <c r="DY56" s="329"/>
      <c r="DZ56" s="329"/>
      <c r="EA56" s="329"/>
      <c r="EB56" s="329"/>
      <c r="EC56" s="329"/>
      <c r="ED56" s="329"/>
      <c r="EE56" s="329"/>
      <c r="EF56" s="329"/>
      <c r="EG56" s="329"/>
      <c r="EH56" s="329"/>
      <c r="EI56" s="329"/>
      <c r="EJ56" s="329"/>
      <c r="EK56" s="329"/>
      <c r="EL56" s="329"/>
      <c r="EM56" s="329"/>
      <c r="EN56" s="329"/>
      <c r="EO56" s="329"/>
      <c r="EP56" s="329"/>
      <c r="EQ56" s="329"/>
      <c r="ER56" s="329"/>
      <c r="ES56" s="329"/>
      <c r="ET56" s="329"/>
      <c r="EU56" s="329"/>
      <c r="EV56" s="329"/>
      <c r="EW56" s="329"/>
      <c r="EX56" s="329"/>
      <c r="EY56" s="329"/>
      <c r="EZ56" s="329"/>
      <c r="FA56" s="329"/>
      <c r="FB56" s="329"/>
      <c r="FC56" s="329"/>
      <c r="FD56" s="329"/>
      <c r="FE56" s="329"/>
      <c r="FF56" s="329"/>
      <c r="FG56" s="329"/>
      <c r="FH56" s="329"/>
      <c r="FI56" s="329"/>
      <c r="FJ56" s="329"/>
      <c r="FK56" s="329"/>
      <c r="FL56" s="329"/>
      <c r="FM56" s="329"/>
      <c r="FN56" s="329"/>
      <c r="FO56" s="329"/>
      <c r="FP56" s="329"/>
      <c r="FQ56" s="329"/>
      <c r="FR56" s="329"/>
      <c r="FS56" s="329"/>
      <c r="FT56" s="329"/>
      <c r="FU56" s="329"/>
      <c r="FV56" s="329"/>
      <c r="FW56" s="329"/>
      <c r="FX56" s="329"/>
      <c r="FY56" s="329"/>
      <c r="FZ56" s="329"/>
      <c r="GA56" s="329"/>
      <c r="GB56" s="329"/>
      <c r="GC56" s="329"/>
      <c r="GD56" s="329"/>
      <c r="GE56" s="329"/>
      <c r="GF56" s="329"/>
      <c r="GG56" s="329"/>
      <c r="GH56" s="329"/>
      <c r="GI56" s="329"/>
      <c r="GJ56" s="329"/>
      <c r="GK56" s="329"/>
      <c r="GL56" s="329"/>
      <c r="GM56" s="329"/>
      <c r="GN56" s="329"/>
      <c r="GO56" s="329"/>
      <c r="GP56" s="329"/>
      <c r="GQ56" s="329"/>
      <c r="GR56" s="329"/>
      <c r="GS56" s="329"/>
      <c r="GT56" s="329"/>
      <c r="GU56" s="329"/>
      <c r="GV56" s="329"/>
      <c r="GW56" s="329"/>
      <c r="GX56" s="329"/>
      <c r="GY56" s="329"/>
      <c r="GZ56" s="329"/>
      <c r="HA56" s="329"/>
      <c r="HB56" s="329"/>
      <c r="HC56" s="329"/>
      <c r="HD56" s="329"/>
      <c r="HE56" s="329"/>
      <c r="HF56" s="329"/>
      <c r="HG56" s="329"/>
      <c r="HH56" s="329"/>
      <c r="HI56" s="329"/>
      <c r="HJ56" s="329"/>
      <c r="HK56" s="329"/>
      <c r="HL56" s="329"/>
      <c r="HM56" s="329"/>
      <c r="HN56" s="329"/>
      <c r="HO56" s="329"/>
      <c r="HP56" s="329"/>
      <c r="HQ56" s="329"/>
      <c r="HR56" s="329"/>
      <c r="HS56" s="329"/>
      <c r="HT56" s="329"/>
      <c r="HU56" s="329"/>
      <c r="HV56" s="329"/>
      <c r="HW56" s="329"/>
      <c r="HX56" s="329"/>
      <c r="HY56" s="329"/>
      <c r="HZ56" s="329"/>
      <c r="IA56" s="329"/>
      <c r="IB56" s="329"/>
      <c r="IC56" s="329"/>
      <c r="ID56" s="329"/>
      <c r="IE56" s="329"/>
      <c r="IF56" s="329"/>
      <c r="IG56" s="329"/>
      <c r="IH56" s="329"/>
      <c r="II56" s="329"/>
      <c r="IJ56" s="329"/>
      <c r="IK56" s="329"/>
      <c r="IL56" s="329"/>
      <c r="IM56" s="329"/>
      <c r="IN56" s="329"/>
      <c r="IO56" s="329"/>
      <c r="IP56" s="329"/>
      <c r="IQ56" s="329"/>
      <c r="IR56" s="329"/>
      <c r="IS56" s="329"/>
      <c r="IT56" s="329"/>
      <c r="IU56" s="329"/>
      <c r="IV56" s="329"/>
      <c r="IW56" s="329"/>
      <c r="IX56" s="329"/>
      <c r="IY56" s="329"/>
      <c r="IZ56" s="329"/>
      <c r="JA56" s="329"/>
      <c r="JB56" s="329"/>
      <c r="JC56" s="329"/>
      <c r="JD56" s="329"/>
      <c r="JE56" s="329"/>
      <c r="JF56" s="329"/>
      <c r="JG56" s="329"/>
      <c r="JH56" s="329"/>
      <c r="JI56" s="329"/>
      <c r="JJ56" s="329"/>
      <c r="JK56" s="329"/>
      <c r="JL56" s="329"/>
      <c r="JM56" s="329"/>
      <c r="JN56" s="329"/>
      <c r="JO56" s="329"/>
      <c r="JP56" s="329"/>
      <c r="JQ56" s="329"/>
      <c r="JR56" s="329"/>
      <c r="JS56" s="329"/>
      <c r="JT56" s="329"/>
      <c r="JU56" s="329"/>
      <c r="JV56" s="329"/>
      <c r="JW56" s="329"/>
      <c r="JX56" s="329"/>
      <c r="JY56" s="329"/>
      <c r="JZ56" s="329"/>
      <c r="KA56" s="329"/>
      <c r="KB56" s="329"/>
      <c r="KC56" s="329"/>
      <c r="KD56" s="329"/>
      <c r="KE56" s="329"/>
      <c r="KF56" s="329"/>
      <c r="KG56" s="329"/>
      <c r="KH56" s="329"/>
      <c r="KI56" s="329"/>
      <c r="KJ56" s="329"/>
      <c r="KK56" s="329"/>
      <c r="KL56" s="329"/>
      <c r="KM56" s="329"/>
      <c r="KN56" s="329"/>
      <c r="KO56" s="329"/>
      <c r="KP56" s="329"/>
      <c r="KQ56" s="329"/>
      <c r="KR56" s="329"/>
      <c r="KS56" s="329"/>
      <c r="KT56" s="329"/>
      <c r="KU56" s="329"/>
      <c r="KV56" s="329"/>
      <c r="KW56" s="329"/>
      <c r="KX56" s="329"/>
      <c r="KY56" s="329"/>
      <c r="KZ56" s="329"/>
      <c r="LA56" s="329"/>
      <c r="LB56" s="329"/>
      <c r="LC56" s="329"/>
      <c r="LD56" s="329"/>
      <c r="LE56" s="329"/>
      <c r="LF56" s="329"/>
      <c r="LG56" s="329"/>
      <c r="LH56" s="329"/>
      <c r="LI56" s="329"/>
      <c r="LJ56" s="329"/>
      <c r="LK56" s="329"/>
      <c r="LL56" s="329"/>
      <c r="LM56" s="329"/>
      <c r="LN56" s="329"/>
      <c r="LO56" s="329"/>
      <c r="LP56" s="329"/>
      <c r="LQ56" s="329"/>
      <c r="LR56" s="329"/>
      <c r="LS56" s="329"/>
      <c r="LT56" s="329"/>
      <c r="LU56" s="329"/>
      <c r="LV56" s="329"/>
      <c r="LW56" s="329"/>
      <c r="LX56" s="329"/>
      <c r="LY56" s="329"/>
      <c r="LZ56" s="329"/>
      <c r="MA56" s="329"/>
      <c r="MB56" s="329"/>
      <c r="MC56" s="329"/>
      <c r="MD56" s="329"/>
      <c r="ME56" s="329"/>
      <c r="MF56" s="329"/>
      <c r="MG56" s="329"/>
      <c r="MH56" s="329"/>
      <c r="MI56" s="329"/>
      <c r="MJ56" s="329"/>
      <c r="MK56" s="329"/>
      <c r="ML56" s="329"/>
      <c r="MM56" s="329"/>
      <c r="MN56" s="329"/>
      <c r="MO56" s="329"/>
      <c r="MP56" s="329"/>
      <c r="MQ56" s="329"/>
      <c r="MR56" s="329"/>
      <c r="MS56" s="329"/>
      <c r="MT56" s="329"/>
      <c r="MU56" s="329"/>
      <c r="MV56" s="329"/>
      <c r="MW56" s="329"/>
      <c r="MX56" s="329"/>
      <c r="MY56" s="329"/>
      <c r="MZ56" s="329"/>
      <c r="NA56" s="329"/>
      <c r="NB56" s="329"/>
      <c r="NC56" s="329"/>
      <c r="ND56" s="329"/>
      <c r="NE56" s="329"/>
      <c r="NF56" s="329"/>
      <c r="NG56" s="329"/>
      <c r="NH56" s="329"/>
      <c r="NI56" s="329"/>
      <c r="NJ56" s="329"/>
      <c r="NK56" s="329"/>
      <c r="NL56" s="329"/>
      <c r="NM56" s="329"/>
      <c r="NN56" s="329"/>
      <c r="NO56" s="329"/>
      <c r="NP56" s="329"/>
      <c r="NQ56" s="329"/>
      <c r="NR56" s="329"/>
      <c r="NS56" s="329"/>
      <c r="NT56" s="329"/>
      <c r="NU56" s="329"/>
      <c r="NV56" s="329"/>
      <c r="NW56" s="329"/>
      <c r="NX56" s="329"/>
      <c r="NY56" s="329"/>
      <c r="NZ56" s="329"/>
      <c r="OA56" s="329"/>
      <c r="OB56" s="329"/>
      <c r="OC56" s="329"/>
      <c r="OD56" s="329"/>
      <c r="OE56" s="329"/>
      <c r="OF56" s="329"/>
      <c r="OG56" s="329"/>
      <c r="OH56" s="329"/>
      <c r="OI56" s="329"/>
      <c r="OJ56" s="329"/>
      <c r="OK56" s="329"/>
      <c r="OL56" s="329"/>
      <c r="OM56" s="329"/>
      <c r="ON56" s="329"/>
      <c r="OO56" s="329"/>
      <c r="OP56" s="329"/>
      <c r="OQ56" s="329"/>
      <c r="OR56" s="329"/>
      <c r="OS56" s="329"/>
      <c r="OT56" s="329"/>
    </row>
    <row r="57" spans="2:412" s="320" customFormat="1">
      <c r="B57" s="270">
        <f>B56+1</f>
        <v>2</v>
      </c>
      <c r="C57" s="329"/>
      <c r="D57" s="329"/>
      <c r="E57" s="328">
        <f t="shared" ref="E57:M57" si="31">MAX((F$53*F57+(1-F$53)*F58)*F$52,(E40-StrikePrice)*E$27,0)</f>
        <v>4184.5477667199821</v>
      </c>
      <c r="F57" s="328">
        <f t="shared" si="31"/>
        <v>8769.0951041161898</v>
      </c>
      <c r="G57" s="328">
        <f t="shared" si="31"/>
        <v>18041.343319776497</v>
      </c>
      <c r="H57" s="328">
        <f t="shared" si="31"/>
        <v>36316.045905495826</v>
      </c>
      <c r="I57" s="328">
        <f t="shared" si="31"/>
        <v>71222.780010249859</v>
      </c>
      <c r="J57" s="328">
        <f t="shared" si="31"/>
        <v>135425.3176669614</v>
      </c>
      <c r="K57" s="328">
        <f t="shared" si="31"/>
        <v>248432.44850053848</v>
      </c>
      <c r="L57" s="328">
        <f t="shared" si="31"/>
        <v>438756.06910775078</v>
      </c>
      <c r="M57" s="328">
        <f t="shared" si="31"/>
        <v>753421.47692750685</v>
      </c>
      <c r="N57" s="329"/>
      <c r="O57" s="329"/>
      <c r="P57" s="329"/>
      <c r="Q57" s="329"/>
      <c r="R57" s="329"/>
      <c r="S57" s="329"/>
      <c r="T57" s="329"/>
      <c r="U57" s="329"/>
      <c r="V57" s="329"/>
      <c r="W57" s="329"/>
      <c r="X57" s="329"/>
      <c r="Y57" s="329"/>
      <c r="Z57" s="329"/>
      <c r="AA57" s="329"/>
      <c r="AB57" s="329"/>
      <c r="AC57" s="329"/>
      <c r="AD57" s="329"/>
      <c r="AE57" s="329"/>
      <c r="AF57" s="329"/>
      <c r="AG57" s="329"/>
      <c r="AH57" s="329"/>
      <c r="AI57" s="329"/>
      <c r="AJ57" s="329"/>
      <c r="AK57" s="329"/>
      <c r="AL57" s="329"/>
      <c r="AM57" s="329"/>
      <c r="AN57" s="329"/>
      <c r="AO57" s="329"/>
      <c r="AP57" s="329"/>
      <c r="AQ57" s="329"/>
      <c r="AR57" s="329"/>
      <c r="AS57" s="329"/>
      <c r="AT57" s="329"/>
      <c r="AU57" s="329"/>
      <c r="AV57" s="329"/>
      <c r="AW57" s="329"/>
      <c r="AX57" s="329"/>
      <c r="AY57" s="329"/>
      <c r="AZ57" s="329"/>
      <c r="BA57" s="329"/>
      <c r="BB57" s="329"/>
      <c r="BC57" s="329"/>
      <c r="BD57" s="329"/>
      <c r="BE57" s="329"/>
      <c r="BF57" s="329"/>
      <c r="BG57" s="329"/>
      <c r="BH57" s="329"/>
      <c r="BI57" s="329"/>
      <c r="BJ57" s="329"/>
      <c r="BK57" s="329"/>
      <c r="BL57" s="329"/>
      <c r="BM57" s="329"/>
      <c r="BN57" s="329"/>
      <c r="BO57" s="329"/>
      <c r="BP57" s="329"/>
      <c r="BQ57" s="329"/>
      <c r="BR57" s="329"/>
      <c r="BS57" s="329"/>
      <c r="BT57" s="329"/>
      <c r="BU57" s="329"/>
      <c r="BV57" s="329"/>
      <c r="BW57" s="329"/>
      <c r="BX57" s="329"/>
      <c r="BY57" s="329"/>
      <c r="BZ57" s="329"/>
      <c r="CA57" s="329"/>
      <c r="CB57" s="329"/>
      <c r="CC57" s="329"/>
      <c r="CD57" s="329"/>
      <c r="CE57" s="329"/>
      <c r="CF57" s="329"/>
      <c r="CG57" s="329"/>
      <c r="CH57" s="329"/>
      <c r="CI57" s="329"/>
      <c r="CJ57" s="329"/>
      <c r="CK57" s="329"/>
      <c r="CL57" s="329"/>
      <c r="CM57" s="329"/>
      <c r="CN57" s="329"/>
      <c r="CO57" s="329"/>
      <c r="CP57" s="329"/>
      <c r="CQ57" s="329"/>
      <c r="CR57" s="329"/>
      <c r="CS57" s="329"/>
      <c r="CT57" s="329"/>
      <c r="CU57" s="329"/>
      <c r="CV57" s="329"/>
      <c r="CW57" s="329"/>
      <c r="CX57" s="329"/>
      <c r="CY57" s="329"/>
      <c r="CZ57" s="329"/>
      <c r="DA57" s="329"/>
      <c r="DB57" s="329"/>
      <c r="DC57" s="329"/>
      <c r="DD57" s="329"/>
      <c r="DE57" s="329"/>
      <c r="DF57" s="329"/>
      <c r="DG57" s="329"/>
      <c r="DH57" s="329"/>
      <c r="DI57" s="329"/>
      <c r="DJ57" s="329"/>
      <c r="DK57" s="329"/>
      <c r="DL57" s="329"/>
      <c r="DM57" s="329"/>
      <c r="DN57" s="329"/>
      <c r="DO57" s="329"/>
      <c r="DP57" s="329"/>
      <c r="DQ57" s="329"/>
      <c r="DR57" s="329"/>
      <c r="DS57" s="329"/>
      <c r="DT57" s="329"/>
      <c r="DU57" s="329"/>
      <c r="DV57" s="329"/>
      <c r="DW57" s="329"/>
      <c r="DX57" s="329"/>
      <c r="DY57" s="329"/>
      <c r="DZ57" s="329"/>
      <c r="EA57" s="329"/>
      <c r="EB57" s="329"/>
      <c r="EC57" s="329"/>
      <c r="ED57" s="329"/>
      <c r="EE57" s="329"/>
      <c r="EF57" s="329"/>
      <c r="EG57" s="329"/>
      <c r="EH57" s="329"/>
      <c r="EI57" s="329"/>
      <c r="EJ57" s="329"/>
      <c r="EK57" s="329"/>
      <c r="EL57" s="329"/>
      <c r="EM57" s="329"/>
      <c r="EN57" s="329"/>
      <c r="EO57" s="329"/>
      <c r="EP57" s="329"/>
      <c r="EQ57" s="329"/>
      <c r="ER57" s="329"/>
      <c r="ES57" s="329"/>
      <c r="ET57" s="329"/>
      <c r="EU57" s="329"/>
      <c r="EV57" s="329"/>
      <c r="EW57" s="329"/>
      <c r="EX57" s="329"/>
      <c r="EY57" s="329"/>
      <c r="EZ57" s="329"/>
      <c r="FA57" s="329"/>
      <c r="FB57" s="329"/>
      <c r="FC57" s="329"/>
      <c r="FD57" s="329"/>
      <c r="FE57" s="329"/>
      <c r="FF57" s="329"/>
      <c r="FG57" s="329"/>
      <c r="FH57" s="329"/>
      <c r="FI57" s="329"/>
      <c r="FJ57" s="329"/>
      <c r="FK57" s="329"/>
      <c r="FL57" s="329"/>
      <c r="FM57" s="329"/>
      <c r="FN57" s="329"/>
      <c r="FO57" s="329"/>
      <c r="FP57" s="329"/>
      <c r="FQ57" s="329"/>
      <c r="FR57" s="329"/>
      <c r="FS57" s="329"/>
      <c r="FT57" s="329"/>
      <c r="FU57" s="329"/>
      <c r="FV57" s="329"/>
      <c r="FW57" s="329"/>
      <c r="FX57" s="329"/>
      <c r="FY57" s="329"/>
      <c r="FZ57" s="329"/>
      <c r="GA57" s="329"/>
      <c r="GB57" s="329"/>
      <c r="GC57" s="329"/>
      <c r="GD57" s="329"/>
      <c r="GE57" s="329"/>
      <c r="GF57" s="329"/>
      <c r="GG57" s="329"/>
      <c r="GH57" s="329"/>
      <c r="GI57" s="329"/>
      <c r="GJ57" s="329"/>
      <c r="GK57" s="329"/>
      <c r="GL57" s="329"/>
      <c r="GM57" s="329"/>
      <c r="GN57" s="329"/>
      <c r="GO57" s="329"/>
      <c r="GP57" s="329"/>
      <c r="GQ57" s="329"/>
      <c r="GR57" s="329"/>
      <c r="GS57" s="329"/>
      <c r="GT57" s="329"/>
      <c r="GU57" s="329"/>
      <c r="GV57" s="329"/>
      <c r="GW57" s="329"/>
      <c r="GX57" s="329"/>
      <c r="GY57" s="329"/>
      <c r="GZ57" s="329"/>
      <c r="HA57" s="329"/>
      <c r="HB57" s="329"/>
      <c r="HC57" s="329"/>
      <c r="HD57" s="329"/>
      <c r="HE57" s="329"/>
      <c r="HF57" s="329"/>
      <c r="HG57" s="329"/>
      <c r="HH57" s="329"/>
      <c r="HI57" s="329"/>
      <c r="HJ57" s="329"/>
      <c r="HK57" s="329"/>
      <c r="HL57" s="329"/>
      <c r="HM57" s="329"/>
      <c r="HN57" s="329"/>
      <c r="HO57" s="329"/>
      <c r="HP57" s="329"/>
      <c r="HQ57" s="329"/>
      <c r="HR57" s="329"/>
      <c r="HS57" s="329"/>
      <c r="HT57" s="329"/>
      <c r="HU57" s="329"/>
      <c r="HV57" s="329"/>
      <c r="HW57" s="329"/>
      <c r="HX57" s="329"/>
      <c r="HY57" s="329"/>
      <c r="HZ57" s="329"/>
      <c r="IA57" s="329"/>
      <c r="IB57" s="329"/>
      <c r="IC57" s="329"/>
      <c r="ID57" s="329"/>
      <c r="IE57" s="329"/>
      <c r="IF57" s="329"/>
      <c r="IG57" s="329"/>
      <c r="IH57" s="329"/>
      <c r="II57" s="329"/>
      <c r="IJ57" s="329"/>
      <c r="IK57" s="329"/>
      <c r="IL57" s="329"/>
      <c r="IM57" s="329"/>
      <c r="IN57" s="329"/>
      <c r="IO57" s="329"/>
      <c r="IP57" s="329"/>
      <c r="IQ57" s="329"/>
      <c r="IR57" s="329"/>
      <c r="IS57" s="329"/>
      <c r="IT57" s="329"/>
      <c r="IU57" s="329"/>
      <c r="IV57" s="329"/>
      <c r="IW57" s="329"/>
      <c r="IX57" s="329"/>
      <c r="IY57" s="329"/>
      <c r="IZ57" s="329"/>
      <c r="JA57" s="329"/>
      <c r="JB57" s="329"/>
      <c r="JC57" s="329"/>
      <c r="JD57" s="329"/>
      <c r="JE57" s="329"/>
      <c r="JF57" s="329"/>
      <c r="JG57" s="329"/>
      <c r="JH57" s="329"/>
      <c r="JI57" s="329"/>
      <c r="JJ57" s="329"/>
      <c r="JK57" s="329"/>
      <c r="JL57" s="329"/>
      <c r="JM57" s="329"/>
      <c r="JN57" s="329"/>
      <c r="JO57" s="329"/>
      <c r="JP57" s="329"/>
      <c r="JQ57" s="329"/>
      <c r="JR57" s="329"/>
      <c r="JS57" s="329"/>
      <c r="JT57" s="329"/>
      <c r="JU57" s="329"/>
      <c r="JV57" s="329"/>
      <c r="JW57" s="329"/>
      <c r="JX57" s="329"/>
      <c r="JY57" s="329"/>
      <c r="JZ57" s="329"/>
      <c r="KA57" s="329"/>
      <c r="KB57" s="329"/>
      <c r="KC57" s="329"/>
      <c r="KD57" s="329"/>
      <c r="KE57" s="329"/>
      <c r="KF57" s="329"/>
      <c r="KG57" s="329"/>
      <c r="KH57" s="329"/>
      <c r="KI57" s="329"/>
      <c r="KJ57" s="329"/>
      <c r="KK57" s="329"/>
      <c r="KL57" s="329"/>
      <c r="KM57" s="329"/>
      <c r="KN57" s="329"/>
      <c r="KO57" s="329"/>
      <c r="KP57" s="329"/>
      <c r="KQ57" s="329"/>
      <c r="KR57" s="329"/>
      <c r="KS57" s="329"/>
      <c r="KT57" s="329"/>
      <c r="KU57" s="329"/>
      <c r="KV57" s="329"/>
      <c r="KW57" s="329"/>
      <c r="KX57" s="329"/>
      <c r="KY57" s="329"/>
      <c r="KZ57" s="329"/>
      <c r="LA57" s="329"/>
      <c r="LB57" s="329"/>
      <c r="LC57" s="329"/>
      <c r="LD57" s="329"/>
      <c r="LE57" s="329"/>
      <c r="LF57" s="329"/>
      <c r="LG57" s="329"/>
      <c r="LH57" s="329"/>
      <c r="LI57" s="329"/>
      <c r="LJ57" s="329"/>
      <c r="LK57" s="329"/>
      <c r="LL57" s="329"/>
      <c r="LM57" s="329"/>
      <c r="LN57" s="329"/>
      <c r="LO57" s="329"/>
      <c r="LP57" s="329"/>
      <c r="LQ57" s="329"/>
      <c r="LR57" s="329"/>
      <c r="LS57" s="329"/>
      <c r="LT57" s="329"/>
      <c r="LU57" s="329"/>
      <c r="LV57" s="329"/>
      <c r="LW57" s="329"/>
      <c r="LX57" s="329"/>
      <c r="LY57" s="329"/>
      <c r="LZ57" s="329"/>
      <c r="MA57" s="329"/>
      <c r="MB57" s="329"/>
      <c r="MC57" s="329"/>
      <c r="MD57" s="329"/>
      <c r="ME57" s="329"/>
      <c r="MF57" s="329"/>
      <c r="MG57" s="329"/>
      <c r="MH57" s="329"/>
      <c r="MI57" s="329"/>
      <c r="MJ57" s="329"/>
      <c r="MK57" s="329"/>
      <c r="ML57" s="329"/>
      <c r="MM57" s="329"/>
      <c r="MN57" s="329"/>
      <c r="MO57" s="329"/>
      <c r="MP57" s="329"/>
      <c r="MQ57" s="329"/>
      <c r="MR57" s="329"/>
      <c r="MS57" s="329"/>
      <c r="MT57" s="329"/>
      <c r="MU57" s="329"/>
      <c r="MV57" s="329"/>
      <c r="MW57" s="329"/>
      <c r="MX57" s="329"/>
      <c r="MY57" s="329"/>
      <c r="MZ57" s="329"/>
      <c r="NA57" s="329"/>
      <c r="NB57" s="329"/>
      <c r="NC57" s="329"/>
      <c r="ND57" s="329"/>
      <c r="NE57" s="329"/>
      <c r="NF57" s="329"/>
      <c r="NG57" s="329"/>
      <c r="NH57" s="329"/>
      <c r="NI57" s="329"/>
      <c r="NJ57" s="329"/>
      <c r="NK57" s="329"/>
      <c r="NL57" s="329"/>
      <c r="NM57" s="329"/>
      <c r="NN57" s="329"/>
      <c r="NO57" s="329"/>
      <c r="NP57" s="329"/>
      <c r="NQ57" s="329"/>
      <c r="NR57" s="329"/>
      <c r="NS57" s="329"/>
      <c r="NT57" s="329"/>
      <c r="NU57" s="329"/>
      <c r="NV57" s="329"/>
      <c r="NW57" s="329"/>
      <c r="NX57" s="329"/>
      <c r="NY57" s="329"/>
      <c r="NZ57" s="329"/>
      <c r="OA57" s="329"/>
      <c r="OB57" s="329"/>
      <c r="OC57" s="329"/>
      <c r="OD57" s="329"/>
      <c r="OE57" s="329"/>
      <c r="OF57" s="329"/>
      <c r="OG57" s="329"/>
      <c r="OH57" s="329"/>
      <c r="OI57" s="329"/>
      <c r="OJ57" s="329"/>
      <c r="OK57" s="329"/>
      <c r="OL57" s="329"/>
      <c r="OM57" s="329"/>
      <c r="ON57" s="329"/>
      <c r="OO57" s="329"/>
      <c r="OP57" s="329"/>
      <c r="OQ57" s="329"/>
      <c r="OR57" s="329"/>
      <c r="OS57" s="329"/>
      <c r="OT57" s="329"/>
    </row>
    <row r="58" spans="2:412" s="320" customFormat="1">
      <c r="B58" s="270">
        <f t="shared" ref="B58:B65" si="32">B57+1</f>
        <v>3</v>
      </c>
      <c r="C58" s="329"/>
      <c r="D58" s="329"/>
      <c r="E58" s="329"/>
      <c r="F58" s="328">
        <f t="shared" ref="F58:M58" si="33">MAX((G$53*G58+(1-G$53)*G59)*G$52,(F41-StrikePrice)*F$27,0)</f>
        <v>1258.2182053919162</v>
      </c>
      <c r="G58" s="328">
        <f t="shared" si="33"/>
        <v>2866.0480451351596</v>
      </c>
      <c r="H58" s="328">
        <f t="shared" si="33"/>
        <v>6445.3290413607565</v>
      </c>
      <c r="I58" s="328">
        <f t="shared" si="33"/>
        <v>14260.097537407926</v>
      </c>
      <c r="J58" s="328">
        <f t="shared" si="33"/>
        <v>30879.93732833592</v>
      </c>
      <c r="K58" s="328">
        <f t="shared" si="33"/>
        <v>64923.643697311585</v>
      </c>
      <c r="L58" s="328">
        <f t="shared" si="33"/>
        <v>130723.87349313432</v>
      </c>
      <c r="M58" s="328">
        <f t="shared" si="33"/>
        <v>245562.24395722605</v>
      </c>
      <c r="N58" s="329"/>
      <c r="O58" s="329"/>
      <c r="P58" s="329"/>
      <c r="Q58" s="329"/>
      <c r="R58" s="329"/>
      <c r="S58" s="329"/>
      <c r="T58" s="329"/>
      <c r="U58" s="329"/>
      <c r="V58" s="329"/>
      <c r="W58" s="329"/>
      <c r="X58" s="329"/>
      <c r="Y58" s="329"/>
      <c r="Z58" s="329"/>
      <c r="AA58" s="329"/>
      <c r="AB58" s="329"/>
      <c r="AC58" s="329"/>
      <c r="AD58" s="329"/>
      <c r="AE58" s="329"/>
      <c r="AF58" s="329"/>
      <c r="AG58" s="329"/>
      <c r="AH58" s="329"/>
      <c r="AI58" s="329"/>
      <c r="AJ58" s="329"/>
      <c r="AK58" s="329"/>
      <c r="AL58" s="329"/>
      <c r="AM58" s="329"/>
      <c r="AN58" s="329"/>
      <c r="AO58" s="329"/>
      <c r="AP58" s="329"/>
      <c r="AQ58" s="329"/>
      <c r="AR58" s="329"/>
      <c r="AS58" s="329"/>
      <c r="AT58" s="329"/>
      <c r="AU58" s="329"/>
      <c r="AV58" s="329"/>
      <c r="AW58" s="329"/>
      <c r="AX58" s="329"/>
      <c r="AY58" s="329"/>
      <c r="AZ58" s="329"/>
      <c r="BA58" s="329"/>
      <c r="BB58" s="329"/>
      <c r="BC58" s="329"/>
      <c r="BD58" s="329"/>
      <c r="BE58" s="329"/>
      <c r="BF58" s="329"/>
      <c r="BG58" s="329"/>
      <c r="BH58" s="329"/>
      <c r="BI58" s="329"/>
      <c r="BJ58" s="329"/>
      <c r="BK58" s="329"/>
      <c r="BL58" s="329"/>
      <c r="BM58" s="329"/>
      <c r="BN58" s="329"/>
      <c r="BO58" s="329"/>
      <c r="BP58" s="329"/>
      <c r="BQ58" s="329"/>
      <c r="BR58" s="329"/>
      <c r="BS58" s="329"/>
      <c r="BT58" s="329"/>
      <c r="BU58" s="329"/>
      <c r="BV58" s="329"/>
      <c r="BW58" s="329"/>
      <c r="BX58" s="329"/>
      <c r="BY58" s="329"/>
      <c r="BZ58" s="329"/>
      <c r="CA58" s="329"/>
      <c r="CB58" s="329"/>
      <c r="CC58" s="329"/>
      <c r="CD58" s="329"/>
      <c r="CE58" s="329"/>
      <c r="CF58" s="329"/>
      <c r="CG58" s="329"/>
      <c r="CH58" s="329"/>
      <c r="CI58" s="329"/>
      <c r="CJ58" s="329"/>
      <c r="CK58" s="329"/>
      <c r="CL58" s="329"/>
      <c r="CM58" s="329"/>
      <c r="CN58" s="329"/>
      <c r="CO58" s="329"/>
      <c r="CP58" s="329"/>
      <c r="CQ58" s="329"/>
      <c r="CR58" s="329"/>
      <c r="CS58" s="329"/>
      <c r="CT58" s="329"/>
      <c r="CU58" s="329"/>
      <c r="CV58" s="329"/>
      <c r="CW58" s="329"/>
      <c r="CX58" s="329"/>
      <c r="CY58" s="329"/>
      <c r="CZ58" s="329"/>
      <c r="DA58" s="329"/>
      <c r="DB58" s="329"/>
      <c r="DC58" s="329"/>
      <c r="DD58" s="329"/>
      <c r="DE58" s="329"/>
      <c r="DF58" s="329"/>
      <c r="DG58" s="329"/>
      <c r="DH58" s="329"/>
      <c r="DI58" s="329"/>
      <c r="DJ58" s="329"/>
      <c r="DK58" s="329"/>
      <c r="DL58" s="329"/>
      <c r="DM58" s="329"/>
      <c r="DN58" s="329"/>
      <c r="DO58" s="329"/>
      <c r="DP58" s="329"/>
      <c r="DQ58" s="329"/>
      <c r="DR58" s="329"/>
      <c r="DS58" s="329"/>
      <c r="DT58" s="329"/>
      <c r="DU58" s="329"/>
      <c r="DV58" s="329"/>
      <c r="DW58" s="329"/>
      <c r="DX58" s="329"/>
      <c r="DY58" s="329"/>
      <c r="DZ58" s="329"/>
      <c r="EA58" s="329"/>
      <c r="EB58" s="329"/>
      <c r="EC58" s="329"/>
      <c r="ED58" s="329"/>
      <c r="EE58" s="329"/>
      <c r="EF58" s="329"/>
      <c r="EG58" s="329"/>
      <c r="EH58" s="329"/>
      <c r="EI58" s="329"/>
      <c r="EJ58" s="329"/>
      <c r="EK58" s="329"/>
      <c r="EL58" s="329"/>
      <c r="EM58" s="329"/>
      <c r="EN58" s="329"/>
      <c r="EO58" s="329"/>
      <c r="EP58" s="329"/>
      <c r="EQ58" s="329"/>
      <c r="ER58" s="329"/>
      <c r="ES58" s="329"/>
      <c r="ET58" s="329"/>
      <c r="EU58" s="329"/>
      <c r="EV58" s="329"/>
      <c r="EW58" s="329"/>
      <c r="EX58" s="329"/>
      <c r="EY58" s="329"/>
      <c r="EZ58" s="329"/>
      <c r="FA58" s="329"/>
      <c r="FB58" s="329"/>
      <c r="FC58" s="329"/>
      <c r="FD58" s="329"/>
      <c r="FE58" s="329"/>
      <c r="FF58" s="329"/>
      <c r="FG58" s="329"/>
      <c r="FH58" s="329"/>
      <c r="FI58" s="329"/>
      <c r="FJ58" s="329"/>
      <c r="FK58" s="329"/>
      <c r="FL58" s="329"/>
      <c r="FM58" s="329"/>
      <c r="FN58" s="329"/>
      <c r="FO58" s="329"/>
      <c r="FP58" s="329"/>
      <c r="FQ58" s="329"/>
      <c r="FR58" s="329"/>
      <c r="FS58" s="329"/>
      <c r="FT58" s="329"/>
      <c r="FU58" s="329"/>
      <c r="FV58" s="329"/>
      <c r="FW58" s="329"/>
      <c r="FX58" s="329"/>
      <c r="FY58" s="329"/>
      <c r="FZ58" s="329"/>
      <c r="GA58" s="329"/>
      <c r="GB58" s="329"/>
      <c r="GC58" s="329"/>
      <c r="GD58" s="329"/>
      <c r="GE58" s="329"/>
      <c r="GF58" s="329"/>
      <c r="GG58" s="329"/>
      <c r="GH58" s="329"/>
      <c r="GI58" s="329"/>
      <c r="GJ58" s="329"/>
      <c r="GK58" s="329"/>
      <c r="GL58" s="329"/>
      <c r="GM58" s="329"/>
      <c r="GN58" s="329"/>
      <c r="GO58" s="329"/>
      <c r="GP58" s="329"/>
      <c r="GQ58" s="329"/>
      <c r="GR58" s="329"/>
      <c r="GS58" s="329"/>
      <c r="GT58" s="329"/>
      <c r="GU58" s="329"/>
      <c r="GV58" s="329"/>
      <c r="GW58" s="329"/>
      <c r="GX58" s="329"/>
      <c r="GY58" s="329"/>
      <c r="GZ58" s="329"/>
      <c r="HA58" s="329"/>
      <c r="HB58" s="329"/>
      <c r="HC58" s="329"/>
      <c r="HD58" s="329"/>
      <c r="HE58" s="329"/>
      <c r="HF58" s="329"/>
      <c r="HG58" s="329"/>
      <c r="HH58" s="329"/>
      <c r="HI58" s="329"/>
      <c r="HJ58" s="329"/>
      <c r="HK58" s="329"/>
      <c r="HL58" s="329"/>
      <c r="HM58" s="329"/>
      <c r="HN58" s="329"/>
      <c r="HO58" s="329"/>
      <c r="HP58" s="329"/>
      <c r="HQ58" s="329"/>
      <c r="HR58" s="329"/>
      <c r="HS58" s="329"/>
      <c r="HT58" s="329"/>
      <c r="HU58" s="329"/>
      <c r="HV58" s="329"/>
      <c r="HW58" s="329"/>
      <c r="HX58" s="329"/>
      <c r="HY58" s="329"/>
      <c r="HZ58" s="329"/>
      <c r="IA58" s="329"/>
      <c r="IB58" s="329"/>
      <c r="IC58" s="329"/>
      <c r="ID58" s="329"/>
      <c r="IE58" s="329"/>
      <c r="IF58" s="329"/>
      <c r="IG58" s="329"/>
      <c r="IH58" s="329"/>
      <c r="II58" s="329"/>
      <c r="IJ58" s="329"/>
      <c r="IK58" s="329"/>
      <c r="IL58" s="329"/>
      <c r="IM58" s="329"/>
      <c r="IN58" s="329"/>
      <c r="IO58" s="329"/>
      <c r="IP58" s="329"/>
      <c r="IQ58" s="329"/>
      <c r="IR58" s="329"/>
      <c r="IS58" s="329"/>
      <c r="IT58" s="329"/>
      <c r="IU58" s="329"/>
      <c r="IV58" s="329"/>
      <c r="IW58" s="329"/>
      <c r="IX58" s="329"/>
      <c r="IY58" s="329"/>
      <c r="IZ58" s="329"/>
      <c r="JA58" s="329"/>
      <c r="JB58" s="329"/>
      <c r="JC58" s="329"/>
      <c r="JD58" s="329"/>
      <c r="JE58" s="329"/>
      <c r="JF58" s="329"/>
      <c r="JG58" s="329"/>
      <c r="JH58" s="329"/>
      <c r="JI58" s="329"/>
      <c r="JJ58" s="329"/>
      <c r="JK58" s="329"/>
      <c r="JL58" s="329"/>
      <c r="JM58" s="329"/>
      <c r="JN58" s="329"/>
      <c r="JO58" s="329"/>
      <c r="JP58" s="329"/>
      <c r="JQ58" s="329"/>
      <c r="JR58" s="329"/>
      <c r="JS58" s="329"/>
      <c r="JT58" s="329"/>
      <c r="JU58" s="329"/>
      <c r="JV58" s="329"/>
      <c r="JW58" s="329"/>
      <c r="JX58" s="329"/>
      <c r="JY58" s="329"/>
      <c r="JZ58" s="329"/>
      <c r="KA58" s="329"/>
      <c r="KB58" s="329"/>
      <c r="KC58" s="329"/>
      <c r="KD58" s="329"/>
      <c r="KE58" s="329"/>
      <c r="KF58" s="329"/>
      <c r="KG58" s="329"/>
      <c r="KH58" s="329"/>
      <c r="KI58" s="329"/>
      <c r="KJ58" s="329"/>
      <c r="KK58" s="329"/>
      <c r="KL58" s="329"/>
      <c r="KM58" s="329"/>
      <c r="KN58" s="329"/>
      <c r="KO58" s="329"/>
      <c r="KP58" s="329"/>
      <c r="KQ58" s="329"/>
      <c r="KR58" s="329"/>
      <c r="KS58" s="329"/>
      <c r="KT58" s="329"/>
      <c r="KU58" s="329"/>
      <c r="KV58" s="329"/>
      <c r="KW58" s="329"/>
      <c r="KX58" s="329"/>
      <c r="KY58" s="329"/>
      <c r="KZ58" s="329"/>
      <c r="LA58" s="329"/>
      <c r="LB58" s="329"/>
      <c r="LC58" s="329"/>
      <c r="LD58" s="329"/>
      <c r="LE58" s="329"/>
      <c r="LF58" s="329"/>
      <c r="LG58" s="329"/>
      <c r="LH58" s="329"/>
      <c r="LI58" s="329"/>
      <c r="LJ58" s="329"/>
      <c r="LK58" s="329"/>
      <c r="LL58" s="329"/>
      <c r="LM58" s="329"/>
      <c r="LN58" s="329"/>
      <c r="LO58" s="329"/>
      <c r="LP58" s="329"/>
      <c r="LQ58" s="329"/>
      <c r="LR58" s="329"/>
      <c r="LS58" s="329"/>
      <c r="LT58" s="329"/>
      <c r="LU58" s="329"/>
      <c r="LV58" s="329"/>
      <c r="LW58" s="329"/>
      <c r="LX58" s="329"/>
      <c r="LY58" s="329"/>
      <c r="LZ58" s="329"/>
      <c r="MA58" s="329"/>
      <c r="MB58" s="329"/>
      <c r="MC58" s="329"/>
      <c r="MD58" s="329"/>
      <c r="ME58" s="329"/>
      <c r="MF58" s="329"/>
      <c r="MG58" s="329"/>
      <c r="MH58" s="329"/>
      <c r="MI58" s="329"/>
      <c r="MJ58" s="329"/>
      <c r="MK58" s="329"/>
      <c r="ML58" s="329"/>
      <c r="MM58" s="329"/>
      <c r="MN58" s="329"/>
      <c r="MO58" s="329"/>
      <c r="MP58" s="329"/>
      <c r="MQ58" s="329"/>
      <c r="MR58" s="329"/>
      <c r="MS58" s="329"/>
      <c r="MT58" s="329"/>
      <c r="MU58" s="329"/>
      <c r="MV58" s="329"/>
      <c r="MW58" s="329"/>
      <c r="MX58" s="329"/>
      <c r="MY58" s="329"/>
      <c r="MZ58" s="329"/>
      <c r="NA58" s="329"/>
      <c r="NB58" s="329"/>
      <c r="NC58" s="329"/>
      <c r="ND58" s="329"/>
      <c r="NE58" s="329"/>
      <c r="NF58" s="329"/>
      <c r="NG58" s="329"/>
      <c r="NH58" s="329"/>
      <c r="NI58" s="329"/>
      <c r="NJ58" s="329"/>
      <c r="NK58" s="329"/>
      <c r="NL58" s="329"/>
      <c r="NM58" s="329"/>
      <c r="NN58" s="329"/>
      <c r="NO58" s="329"/>
      <c r="NP58" s="329"/>
      <c r="NQ58" s="329"/>
      <c r="NR58" s="329"/>
      <c r="NS58" s="329"/>
      <c r="NT58" s="329"/>
      <c r="NU58" s="329"/>
      <c r="NV58" s="329"/>
      <c r="NW58" s="329"/>
      <c r="NX58" s="329"/>
      <c r="NY58" s="329"/>
      <c r="NZ58" s="329"/>
      <c r="OA58" s="329"/>
      <c r="OB58" s="329"/>
      <c r="OC58" s="329"/>
      <c r="OD58" s="329"/>
      <c r="OE58" s="329"/>
      <c r="OF58" s="329"/>
      <c r="OG58" s="329"/>
      <c r="OH58" s="329"/>
      <c r="OI58" s="329"/>
      <c r="OJ58" s="329"/>
      <c r="OK58" s="329"/>
      <c r="OL58" s="329"/>
      <c r="OM58" s="329"/>
      <c r="ON58" s="329"/>
      <c r="OO58" s="329"/>
      <c r="OP58" s="329"/>
      <c r="OQ58" s="329"/>
      <c r="OR58" s="329"/>
      <c r="OS58" s="329"/>
      <c r="OT58" s="329"/>
    </row>
    <row r="59" spans="2:412" s="320" customFormat="1">
      <c r="B59" s="270">
        <f t="shared" si="32"/>
        <v>4</v>
      </c>
      <c r="C59" s="329"/>
      <c r="D59" s="329"/>
      <c r="E59" s="329"/>
      <c r="F59" s="329"/>
      <c r="G59" s="328">
        <f t="shared" ref="G59:M59" si="34">MAX((H$53*H59+(1-H$53)*H60)*H$52,(G42-StrikePrice)*G$27,0)</f>
        <v>221.35786794547684</v>
      </c>
      <c r="H59" s="328">
        <f t="shared" si="34"/>
        <v>561.12209736121008</v>
      </c>
      <c r="I59" s="328">
        <f t="shared" si="34"/>
        <v>1422.3935705081724</v>
      </c>
      <c r="J59" s="328">
        <f t="shared" si="34"/>
        <v>3605.6385569869913</v>
      </c>
      <c r="K59" s="328">
        <f t="shared" si="34"/>
        <v>9139.9663730106367</v>
      </c>
      <c r="L59" s="328">
        <f t="shared" si="34"/>
        <v>23168.984905013207</v>
      </c>
      <c r="M59" s="328">
        <f t="shared" si="34"/>
        <v>58731.273138361823</v>
      </c>
      <c r="N59" s="329"/>
      <c r="O59" s="329"/>
      <c r="P59" s="329"/>
      <c r="Q59" s="329"/>
      <c r="R59" s="329"/>
      <c r="S59" s="329"/>
      <c r="T59" s="329"/>
      <c r="U59" s="329"/>
      <c r="V59" s="329"/>
      <c r="W59" s="329"/>
      <c r="X59" s="329"/>
      <c r="Y59" s="329"/>
      <c r="Z59" s="329"/>
      <c r="AA59" s="329"/>
      <c r="AB59" s="329"/>
      <c r="AC59" s="329"/>
      <c r="AD59" s="329"/>
      <c r="AE59" s="329"/>
      <c r="AF59" s="329"/>
      <c r="AG59" s="329"/>
      <c r="AH59" s="329"/>
      <c r="AI59" s="329"/>
      <c r="AJ59" s="329"/>
      <c r="AK59" s="329"/>
      <c r="AL59" s="329"/>
      <c r="AM59" s="329"/>
      <c r="AN59" s="329"/>
      <c r="AO59" s="329"/>
      <c r="AP59" s="329"/>
      <c r="AQ59" s="329"/>
      <c r="AR59" s="329"/>
      <c r="AS59" s="329"/>
      <c r="AT59" s="329"/>
      <c r="AU59" s="329"/>
      <c r="AV59" s="329"/>
      <c r="AW59" s="329"/>
      <c r="AX59" s="329"/>
      <c r="AY59" s="329"/>
      <c r="AZ59" s="329"/>
      <c r="BA59" s="329"/>
      <c r="BB59" s="329"/>
      <c r="BC59" s="329"/>
      <c r="BD59" s="329"/>
      <c r="BE59" s="329"/>
      <c r="BF59" s="329"/>
      <c r="BG59" s="329"/>
      <c r="BH59" s="329"/>
      <c r="BI59" s="329"/>
      <c r="BJ59" s="329"/>
      <c r="BK59" s="329"/>
      <c r="BL59" s="329"/>
      <c r="BM59" s="329"/>
      <c r="BN59" s="329"/>
      <c r="BO59" s="329"/>
      <c r="BP59" s="329"/>
      <c r="BQ59" s="329"/>
      <c r="BR59" s="329"/>
      <c r="BS59" s="329"/>
      <c r="BT59" s="329"/>
      <c r="BU59" s="329"/>
      <c r="BV59" s="329"/>
      <c r="BW59" s="329"/>
      <c r="BX59" s="329"/>
      <c r="BY59" s="329"/>
      <c r="BZ59" s="329"/>
      <c r="CA59" s="329"/>
      <c r="CB59" s="329"/>
      <c r="CC59" s="329"/>
      <c r="CD59" s="329"/>
      <c r="CE59" s="329"/>
      <c r="CF59" s="329"/>
      <c r="CG59" s="329"/>
      <c r="CH59" s="329"/>
      <c r="CI59" s="329"/>
      <c r="CJ59" s="329"/>
      <c r="CK59" s="329"/>
      <c r="CL59" s="329"/>
      <c r="CM59" s="329"/>
      <c r="CN59" s="329"/>
      <c r="CO59" s="329"/>
      <c r="CP59" s="329"/>
      <c r="CQ59" s="329"/>
      <c r="CR59" s="329"/>
      <c r="CS59" s="329"/>
      <c r="CT59" s="329"/>
      <c r="CU59" s="329"/>
      <c r="CV59" s="329"/>
      <c r="CW59" s="329"/>
      <c r="CX59" s="329"/>
      <c r="CY59" s="329"/>
      <c r="CZ59" s="329"/>
      <c r="DA59" s="329"/>
      <c r="DB59" s="329"/>
      <c r="DC59" s="329"/>
      <c r="DD59" s="329"/>
      <c r="DE59" s="329"/>
      <c r="DF59" s="329"/>
      <c r="DG59" s="329"/>
      <c r="DH59" s="329"/>
      <c r="DI59" s="329"/>
      <c r="DJ59" s="329"/>
      <c r="DK59" s="329"/>
      <c r="DL59" s="329"/>
      <c r="DM59" s="329"/>
      <c r="DN59" s="329"/>
      <c r="DO59" s="329"/>
      <c r="DP59" s="329"/>
      <c r="DQ59" s="329"/>
      <c r="DR59" s="329"/>
      <c r="DS59" s="329"/>
      <c r="DT59" s="329"/>
      <c r="DU59" s="329"/>
      <c r="DV59" s="329"/>
      <c r="DW59" s="329"/>
      <c r="DX59" s="329"/>
      <c r="DY59" s="329"/>
      <c r="DZ59" s="329"/>
      <c r="EA59" s="329"/>
      <c r="EB59" s="329"/>
      <c r="EC59" s="329"/>
      <c r="ED59" s="329"/>
      <c r="EE59" s="329"/>
      <c r="EF59" s="329"/>
      <c r="EG59" s="329"/>
      <c r="EH59" s="329"/>
      <c r="EI59" s="329"/>
      <c r="EJ59" s="329"/>
      <c r="EK59" s="329"/>
      <c r="EL59" s="329"/>
      <c r="EM59" s="329"/>
      <c r="EN59" s="329"/>
      <c r="EO59" s="329"/>
      <c r="EP59" s="329"/>
      <c r="EQ59" s="329"/>
      <c r="ER59" s="329"/>
      <c r="ES59" s="329"/>
      <c r="ET59" s="329"/>
      <c r="EU59" s="329"/>
      <c r="EV59" s="329"/>
      <c r="EW59" s="329"/>
      <c r="EX59" s="329"/>
      <c r="EY59" s="329"/>
      <c r="EZ59" s="329"/>
      <c r="FA59" s="329"/>
      <c r="FB59" s="329"/>
      <c r="FC59" s="329"/>
      <c r="FD59" s="329"/>
      <c r="FE59" s="329"/>
      <c r="FF59" s="329"/>
      <c r="FG59" s="329"/>
      <c r="FH59" s="329"/>
      <c r="FI59" s="329"/>
      <c r="FJ59" s="329"/>
      <c r="FK59" s="329"/>
      <c r="FL59" s="329"/>
      <c r="FM59" s="329"/>
      <c r="FN59" s="329"/>
      <c r="FO59" s="329"/>
      <c r="FP59" s="329"/>
      <c r="FQ59" s="329"/>
      <c r="FR59" s="329"/>
      <c r="FS59" s="329"/>
      <c r="FT59" s="329"/>
      <c r="FU59" s="329"/>
      <c r="FV59" s="329"/>
      <c r="FW59" s="329"/>
      <c r="FX59" s="329"/>
      <c r="FY59" s="329"/>
      <c r="FZ59" s="329"/>
      <c r="GA59" s="329"/>
      <c r="GB59" s="329"/>
      <c r="GC59" s="329"/>
      <c r="GD59" s="329"/>
      <c r="GE59" s="329"/>
      <c r="GF59" s="329"/>
      <c r="GG59" s="329"/>
      <c r="GH59" s="329"/>
      <c r="GI59" s="329"/>
      <c r="GJ59" s="329"/>
      <c r="GK59" s="329"/>
      <c r="GL59" s="329"/>
      <c r="GM59" s="329"/>
      <c r="GN59" s="329"/>
      <c r="GO59" s="329"/>
      <c r="GP59" s="329"/>
      <c r="GQ59" s="329"/>
      <c r="GR59" s="329"/>
      <c r="GS59" s="329"/>
      <c r="GT59" s="329"/>
      <c r="GU59" s="329"/>
      <c r="GV59" s="329"/>
      <c r="GW59" s="329"/>
      <c r="GX59" s="329"/>
      <c r="GY59" s="329"/>
      <c r="GZ59" s="329"/>
      <c r="HA59" s="329"/>
      <c r="HB59" s="329"/>
      <c r="HC59" s="329"/>
      <c r="HD59" s="329"/>
      <c r="HE59" s="329"/>
      <c r="HF59" s="329"/>
      <c r="HG59" s="329"/>
      <c r="HH59" s="329"/>
      <c r="HI59" s="329"/>
      <c r="HJ59" s="329"/>
      <c r="HK59" s="329"/>
      <c r="HL59" s="329"/>
      <c r="HM59" s="329"/>
      <c r="HN59" s="329"/>
      <c r="HO59" s="329"/>
      <c r="HP59" s="329"/>
      <c r="HQ59" s="329"/>
      <c r="HR59" s="329"/>
      <c r="HS59" s="329"/>
      <c r="HT59" s="329"/>
      <c r="HU59" s="329"/>
      <c r="HV59" s="329"/>
      <c r="HW59" s="329"/>
      <c r="HX59" s="329"/>
      <c r="HY59" s="329"/>
      <c r="HZ59" s="329"/>
      <c r="IA59" s="329"/>
      <c r="IB59" s="329"/>
      <c r="IC59" s="329"/>
      <c r="ID59" s="329"/>
      <c r="IE59" s="329"/>
      <c r="IF59" s="329"/>
      <c r="IG59" s="329"/>
      <c r="IH59" s="329"/>
      <c r="II59" s="329"/>
      <c r="IJ59" s="329"/>
      <c r="IK59" s="329"/>
      <c r="IL59" s="329"/>
      <c r="IM59" s="329"/>
      <c r="IN59" s="329"/>
      <c r="IO59" s="329"/>
      <c r="IP59" s="329"/>
      <c r="IQ59" s="329"/>
      <c r="IR59" s="329"/>
      <c r="IS59" s="329"/>
      <c r="IT59" s="329"/>
      <c r="IU59" s="329"/>
      <c r="IV59" s="329"/>
      <c r="IW59" s="329"/>
      <c r="IX59" s="329"/>
      <c r="IY59" s="329"/>
      <c r="IZ59" s="329"/>
      <c r="JA59" s="329"/>
      <c r="JB59" s="329"/>
      <c r="JC59" s="329"/>
      <c r="JD59" s="329"/>
      <c r="JE59" s="329"/>
      <c r="JF59" s="329"/>
      <c r="JG59" s="329"/>
      <c r="JH59" s="329"/>
      <c r="JI59" s="329"/>
      <c r="JJ59" s="329"/>
      <c r="JK59" s="329"/>
      <c r="JL59" s="329"/>
      <c r="JM59" s="329"/>
      <c r="JN59" s="329"/>
      <c r="JO59" s="329"/>
      <c r="JP59" s="329"/>
      <c r="JQ59" s="329"/>
      <c r="JR59" s="329"/>
      <c r="JS59" s="329"/>
      <c r="JT59" s="329"/>
      <c r="JU59" s="329"/>
      <c r="JV59" s="329"/>
      <c r="JW59" s="329"/>
      <c r="JX59" s="329"/>
      <c r="JY59" s="329"/>
      <c r="JZ59" s="329"/>
      <c r="KA59" s="329"/>
      <c r="KB59" s="329"/>
      <c r="KC59" s="329"/>
      <c r="KD59" s="329"/>
      <c r="KE59" s="329"/>
      <c r="KF59" s="329"/>
      <c r="KG59" s="329"/>
      <c r="KH59" s="329"/>
      <c r="KI59" s="329"/>
      <c r="KJ59" s="329"/>
      <c r="KK59" s="329"/>
      <c r="KL59" s="329"/>
      <c r="KM59" s="329"/>
      <c r="KN59" s="329"/>
      <c r="KO59" s="329"/>
      <c r="KP59" s="329"/>
      <c r="KQ59" s="329"/>
      <c r="KR59" s="329"/>
      <c r="KS59" s="329"/>
      <c r="KT59" s="329"/>
      <c r="KU59" s="329"/>
      <c r="KV59" s="329"/>
      <c r="KW59" s="329"/>
      <c r="KX59" s="329"/>
      <c r="KY59" s="329"/>
      <c r="KZ59" s="329"/>
      <c r="LA59" s="329"/>
      <c r="LB59" s="329"/>
      <c r="LC59" s="329"/>
      <c r="LD59" s="329"/>
      <c r="LE59" s="329"/>
      <c r="LF59" s="329"/>
      <c r="LG59" s="329"/>
      <c r="LH59" s="329"/>
      <c r="LI59" s="329"/>
      <c r="LJ59" s="329"/>
      <c r="LK59" s="329"/>
      <c r="LL59" s="329"/>
      <c r="LM59" s="329"/>
      <c r="LN59" s="329"/>
      <c r="LO59" s="329"/>
      <c r="LP59" s="329"/>
      <c r="LQ59" s="329"/>
      <c r="LR59" s="329"/>
      <c r="LS59" s="329"/>
      <c r="LT59" s="329"/>
      <c r="LU59" s="329"/>
      <c r="LV59" s="329"/>
      <c r="LW59" s="329"/>
      <c r="LX59" s="329"/>
      <c r="LY59" s="329"/>
      <c r="LZ59" s="329"/>
      <c r="MA59" s="329"/>
      <c r="MB59" s="329"/>
      <c r="MC59" s="329"/>
      <c r="MD59" s="329"/>
      <c r="ME59" s="329"/>
      <c r="MF59" s="329"/>
      <c r="MG59" s="329"/>
      <c r="MH59" s="329"/>
      <c r="MI59" s="329"/>
      <c r="MJ59" s="329"/>
      <c r="MK59" s="329"/>
      <c r="ML59" s="329"/>
      <c r="MM59" s="329"/>
      <c r="MN59" s="329"/>
      <c r="MO59" s="329"/>
      <c r="MP59" s="329"/>
      <c r="MQ59" s="329"/>
      <c r="MR59" s="329"/>
      <c r="MS59" s="329"/>
      <c r="MT59" s="329"/>
      <c r="MU59" s="329"/>
      <c r="MV59" s="329"/>
      <c r="MW59" s="329"/>
      <c r="MX59" s="329"/>
      <c r="MY59" s="329"/>
      <c r="MZ59" s="329"/>
      <c r="NA59" s="329"/>
      <c r="NB59" s="329"/>
      <c r="NC59" s="329"/>
      <c r="ND59" s="329"/>
      <c r="NE59" s="329"/>
      <c r="NF59" s="329"/>
      <c r="NG59" s="329"/>
      <c r="NH59" s="329"/>
      <c r="NI59" s="329"/>
      <c r="NJ59" s="329"/>
      <c r="NK59" s="329"/>
      <c r="NL59" s="329"/>
      <c r="NM59" s="329"/>
      <c r="NN59" s="329"/>
      <c r="NO59" s="329"/>
      <c r="NP59" s="329"/>
      <c r="NQ59" s="329"/>
      <c r="NR59" s="329"/>
      <c r="NS59" s="329"/>
      <c r="NT59" s="329"/>
      <c r="NU59" s="329"/>
      <c r="NV59" s="329"/>
      <c r="NW59" s="329"/>
      <c r="NX59" s="329"/>
      <c r="NY59" s="329"/>
      <c r="NZ59" s="329"/>
      <c r="OA59" s="329"/>
      <c r="OB59" s="329"/>
      <c r="OC59" s="329"/>
      <c r="OD59" s="329"/>
      <c r="OE59" s="329"/>
      <c r="OF59" s="329"/>
      <c r="OG59" s="329"/>
      <c r="OH59" s="329"/>
      <c r="OI59" s="329"/>
      <c r="OJ59" s="329"/>
      <c r="OK59" s="329"/>
      <c r="OL59" s="329"/>
      <c r="OM59" s="329"/>
      <c r="ON59" s="329"/>
      <c r="OO59" s="329"/>
      <c r="OP59" s="329"/>
      <c r="OQ59" s="329"/>
      <c r="OR59" s="329"/>
      <c r="OS59" s="329"/>
      <c r="OT59" s="329"/>
    </row>
    <row r="60" spans="2:412" s="320" customFormat="1">
      <c r="B60" s="270">
        <f t="shared" si="32"/>
        <v>5</v>
      </c>
      <c r="C60" s="329"/>
      <c r="D60" s="329"/>
      <c r="E60" s="329"/>
      <c r="F60" s="329"/>
      <c r="G60" s="329"/>
      <c r="H60" s="328">
        <f t="shared" ref="H60:M60" si="35">MAX((I$53*I60+(1-I$53)*I61)*I$52,(H43-StrikePrice)*H$27,0)</f>
        <v>0</v>
      </c>
      <c r="I60" s="328">
        <f t="shared" si="35"/>
        <v>0</v>
      </c>
      <c r="J60" s="328">
        <f t="shared" si="35"/>
        <v>0</v>
      </c>
      <c r="K60" s="328">
        <f t="shared" si="35"/>
        <v>0</v>
      </c>
      <c r="L60" s="328">
        <f t="shared" si="35"/>
        <v>0</v>
      </c>
      <c r="M60" s="328">
        <f t="shared" si="35"/>
        <v>0</v>
      </c>
      <c r="N60" s="329"/>
      <c r="O60" s="329"/>
      <c r="P60" s="329"/>
      <c r="Q60" s="329"/>
      <c r="R60" s="329"/>
      <c r="S60" s="329"/>
      <c r="T60" s="329"/>
      <c r="U60" s="329"/>
      <c r="V60" s="329"/>
      <c r="W60" s="329"/>
      <c r="X60" s="329"/>
      <c r="Y60" s="329"/>
      <c r="Z60" s="329"/>
      <c r="AA60" s="329"/>
      <c r="AB60" s="329"/>
      <c r="AC60" s="329"/>
      <c r="AD60" s="329"/>
      <c r="AE60" s="329"/>
      <c r="AF60" s="329"/>
      <c r="AG60" s="329"/>
      <c r="AH60" s="329"/>
      <c r="AI60" s="329"/>
      <c r="AJ60" s="329"/>
      <c r="AK60" s="329"/>
      <c r="AL60" s="329"/>
      <c r="AM60" s="329"/>
      <c r="AN60" s="329"/>
      <c r="AO60" s="329"/>
      <c r="AP60" s="329"/>
      <c r="AQ60" s="329"/>
      <c r="AR60" s="329"/>
      <c r="AS60" s="329"/>
      <c r="AT60" s="329"/>
      <c r="AU60" s="329"/>
      <c r="AV60" s="329"/>
      <c r="AW60" s="329"/>
      <c r="AX60" s="329"/>
      <c r="AY60" s="329"/>
      <c r="AZ60" s="329"/>
      <c r="BA60" s="329"/>
      <c r="BB60" s="329"/>
      <c r="BC60" s="329"/>
      <c r="BD60" s="329"/>
      <c r="BE60" s="329"/>
      <c r="BF60" s="329"/>
      <c r="BG60" s="329"/>
      <c r="BH60" s="329"/>
      <c r="BI60" s="329"/>
      <c r="BJ60" s="329"/>
      <c r="BK60" s="329"/>
      <c r="BL60" s="329"/>
      <c r="BM60" s="329"/>
      <c r="BN60" s="329"/>
      <c r="BO60" s="329"/>
      <c r="BP60" s="329"/>
      <c r="BQ60" s="329"/>
      <c r="BR60" s="329"/>
      <c r="BS60" s="329"/>
      <c r="BT60" s="329"/>
      <c r="BU60" s="329"/>
      <c r="BV60" s="329"/>
      <c r="BW60" s="329"/>
      <c r="BX60" s="329"/>
      <c r="BY60" s="329"/>
      <c r="BZ60" s="329"/>
      <c r="CA60" s="329"/>
      <c r="CB60" s="329"/>
      <c r="CC60" s="329"/>
      <c r="CD60" s="329"/>
      <c r="CE60" s="329"/>
      <c r="CF60" s="329"/>
      <c r="CG60" s="329"/>
      <c r="CH60" s="329"/>
      <c r="CI60" s="329"/>
      <c r="CJ60" s="329"/>
      <c r="CK60" s="329"/>
      <c r="CL60" s="329"/>
      <c r="CM60" s="329"/>
      <c r="CN60" s="329"/>
      <c r="CO60" s="329"/>
      <c r="CP60" s="329"/>
      <c r="CQ60" s="329"/>
      <c r="CR60" s="329"/>
      <c r="CS60" s="329"/>
      <c r="CT60" s="329"/>
      <c r="CU60" s="329"/>
      <c r="CV60" s="329"/>
      <c r="CW60" s="329"/>
      <c r="CX60" s="329"/>
      <c r="CY60" s="329"/>
      <c r="CZ60" s="329"/>
      <c r="DA60" s="329"/>
      <c r="DB60" s="329"/>
      <c r="DC60" s="329"/>
      <c r="DD60" s="329"/>
      <c r="DE60" s="329"/>
      <c r="DF60" s="329"/>
      <c r="DG60" s="329"/>
      <c r="DH60" s="329"/>
      <c r="DI60" s="329"/>
      <c r="DJ60" s="329"/>
      <c r="DK60" s="329"/>
      <c r="DL60" s="329"/>
      <c r="DM60" s="329"/>
      <c r="DN60" s="329"/>
      <c r="DO60" s="329"/>
      <c r="DP60" s="329"/>
      <c r="DQ60" s="329"/>
      <c r="DR60" s="329"/>
      <c r="DS60" s="329"/>
      <c r="DT60" s="329"/>
      <c r="DU60" s="329"/>
      <c r="DV60" s="329"/>
      <c r="DW60" s="329"/>
      <c r="DX60" s="329"/>
      <c r="DY60" s="329"/>
      <c r="DZ60" s="329"/>
      <c r="EA60" s="329"/>
      <c r="EB60" s="329"/>
      <c r="EC60" s="329"/>
      <c r="ED60" s="329"/>
      <c r="EE60" s="329"/>
      <c r="EF60" s="329"/>
      <c r="EG60" s="329"/>
      <c r="EH60" s="329"/>
      <c r="EI60" s="329"/>
      <c r="EJ60" s="329"/>
      <c r="EK60" s="329"/>
      <c r="EL60" s="329"/>
      <c r="EM60" s="329"/>
      <c r="EN60" s="329"/>
      <c r="EO60" s="329"/>
      <c r="EP60" s="329"/>
      <c r="EQ60" s="329"/>
      <c r="ER60" s="329"/>
      <c r="ES60" s="329"/>
      <c r="ET60" s="329"/>
      <c r="EU60" s="329"/>
      <c r="EV60" s="329"/>
      <c r="EW60" s="329"/>
      <c r="EX60" s="329"/>
      <c r="EY60" s="329"/>
      <c r="EZ60" s="329"/>
      <c r="FA60" s="329"/>
      <c r="FB60" s="329"/>
      <c r="FC60" s="329"/>
      <c r="FD60" s="329"/>
      <c r="FE60" s="329"/>
      <c r="FF60" s="329"/>
      <c r="FG60" s="329"/>
      <c r="FH60" s="329"/>
      <c r="FI60" s="329"/>
      <c r="FJ60" s="329"/>
      <c r="FK60" s="329"/>
      <c r="FL60" s="329"/>
      <c r="FM60" s="329"/>
      <c r="FN60" s="329"/>
      <c r="FO60" s="329"/>
      <c r="FP60" s="329"/>
      <c r="FQ60" s="329"/>
      <c r="FR60" s="329"/>
      <c r="FS60" s="329"/>
      <c r="FT60" s="329"/>
      <c r="FU60" s="329"/>
      <c r="FV60" s="329"/>
      <c r="FW60" s="329"/>
      <c r="FX60" s="329"/>
      <c r="FY60" s="329"/>
      <c r="FZ60" s="329"/>
      <c r="GA60" s="329"/>
      <c r="GB60" s="329"/>
      <c r="GC60" s="329"/>
      <c r="GD60" s="329"/>
      <c r="GE60" s="329"/>
      <c r="GF60" s="329"/>
      <c r="GG60" s="329"/>
      <c r="GH60" s="329"/>
      <c r="GI60" s="329"/>
      <c r="GJ60" s="329"/>
      <c r="GK60" s="329"/>
      <c r="GL60" s="329"/>
      <c r="GM60" s="329"/>
      <c r="GN60" s="329"/>
      <c r="GO60" s="329"/>
      <c r="GP60" s="329"/>
      <c r="GQ60" s="329"/>
      <c r="GR60" s="329"/>
      <c r="GS60" s="329"/>
      <c r="GT60" s="329"/>
      <c r="GU60" s="329"/>
      <c r="GV60" s="329"/>
      <c r="GW60" s="329"/>
      <c r="GX60" s="329"/>
      <c r="GY60" s="329"/>
      <c r="GZ60" s="329"/>
      <c r="HA60" s="329"/>
      <c r="HB60" s="329"/>
      <c r="HC60" s="329"/>
      <c r="HD60" s="329"/>
      <c r="HE60" s="329"/>
      <c r="HF60" s="329"/>
      <c r="HG60" s="329"/>
      <c r="HH60" s="329"/>
      <c r="HI60" s="329"/>
      <c r="HJ60" s="329"/>
      <c r="HK60" s="329"/>
      <c r="HL60" s="329"/>
      <c r="HM60" s="329"/>
      <c r="HN60" s="329"/>
      <c r="HO60" s="329"/>
      <c r="HP60" s="329"/>
      <c r="HQ60" s="329"/>
      <c r="HR60" s="329"/>
      <c r="HS60" s="329"/>
      <c r="HT60" s="329"/>
      <c r="HU60" s="329"/>
      <c r="HV60" s="329"/>
      <c r="HW60" s="329"/>
      <c r="HX60" s="329"/>
      <c r="HY60" s="329"/>
      <c r="HZ60" s="329"/>
      <c r="IA60" s="329"/>
      <c r="IB60" s="329"/>
      <c r="IC60" s="329"/>
      <c r="ID60" s="329"/>
      <c r="IE60" s="329"/>
      <c r="IF60" s="329"/>
      <c r="IG60" s="329"/>
      <c r="IH60" s="329"/>
      <c r="II60" s="329"/>
      <c r="IJ60" s="329"/>
      <c r="IK60" s="329"/>
      <c r="IL60" s="329"/>
      <c r="IM60" s="329"/>
      <c r="IN60" s="329"/>
      <c r="IO60" s="329"/>
      <c r="IP60" s="329"/>
      <c r="IQ60" s="329"/>
      <c r="IR60" s="329"/>
      <c r="IS60" s="329"/>
      <c r="IT60" s="329"/>
      <c r="IU60" s="329"/>
      <c r="IV60" s="329"/>
      <c r="IW60" s="329"/>
      <c r="IX60" s="329"/>
      <c r="IY60" s="329"/>
      <c r="IZ60" s="329"/>
      <c r="JA60" s="329"/>
      <c r="JB60" s="329"/>
      <c r="JC60" s="329"/>
      <c r="JD60" s="329"/>
      <c r="JE60" s="329"/>
      <c r="JF60" s="329"/>
      <c r="JG60" s="329"/>
      <c r="JH60" s="329"/>
      <c r="JI60" s="329"/>
      <c r="JJ60" s="329"/>
      <c r="JK60" s="329"/>
      <c r="JL60" s="329"/>
      <c r="JM60" s="329"/>
      <c r="JN60" s="329"/>
      <c r="JO60" s="329"/>
      <c r="JP60" s="329"/>
      <c r="JQ60" s="329"/>
      <c r="JR60" s="329"/>
      <c r="JS60" s="329"/>
      <c r="JT60" s="329"/>
      <c r="JU60" s="329"/>
      <c r="JV60" s="329"/>
      <c r="JW60" s="329"/>
      <c r="JX60" s="329"/>
      <c r="JY60" s="329"/>
      <c r="JZ60" s="329"/>
      <c r="KA60" s="329"/>
      <c r="KB60" s="329"/>
      <c r="KC60" s="329"/>
      <c r="KD60" s="329"/>
      <c r="KE60" s="329"/>
      <c r="KF60" s="329"/>
      <c r="KG60" s="329"/>
      <c r="KH60" s="329"/>
      <c r="KI60" s="329"/>
      <c r="KJ60" s="329"/>
      <c r="KK60" s="329"/>
      <c r="KL60" s="329"/>
      <c r="KM60" s="329"/>
      <c r="KN60" s="329"/>
      <c r="KO60" s="329"/>
      <c r="KP60" s="329"/>
      <c r="KQ60" s="329"/>
      <c r="KR60" s="329"/>
      <c r="KS60" s="329"/>
      <c r="KT60" s="329"/>
      <c r="KU60" s="329"/>
      <c r="KV60" s="329"/>
      <c r="KW60" s="329"/>
      <c r="KX60" s="329"/>
      <c r="KY60" s="329"/>
      <c r="KZ60" s="329"/>
      <c r="LA60" s="329"/>
      <c r="LB60" s="329"/>
      <c r="LC60" s="329"/>
      <c r="LD60" s="329"/>
      <c r="LE60" s="329"/>
      <c r="LF60" s="329"/>
      <c r="LG60" s="329"/>
      <c r="LH60" s="329"/>
      <c r="LI60" s="329"/>
      <c r="LJ60" s="329"/>
      <c r="LK60" s="329"/>
      <c r="LL60" s="329"/>
      <c r="LM60" s="329"/>
      <c r="LN60" s="329"/>
      <c r="LO60" s="329"/>
      <c r="LP60" s="329"/>
      <c r="LQ60" s="329"/>
      <c r="LR60" s="329"/>
      <c r="LS60" s="329"/>
      <c r="LT60" s="329"/>
      <c r="LU60" s="329"/>
      <c r="LV60" s="329"/>
      <c r="LW60" s="329"/>
      <c r="LX60" s="329"/>
      <c r="LY60" s="329"/>
      <c r="LZ60" s="329"/>
      <c r="MA60" s="329"/>
      <c r="MB60" s="329"/>
      <c r="MC60" s="329"/>
      <c r="MD60" s="329"/>
      <c r="ME60" s="329"/>
      <c r="MF60" s="329"/>
      <c r="MG60" s="329"/>
      <c r="MH60" s="329"/>
      <c r="MI60" s="329"/>
      <c r="MJ60" s="329"/>
      <c r="MK60" s="329"/>
      <c r="ML60" s="329"/>
      <c r="MM60" s="329"/>
      <c r="MN60" s="329"/>
      <c r="MO60" s="329"/>
      <c r="MP60" s="329"/>
      <c r="MQ60" s="329"/>
      <c r="MR60" s="329"/>
      <c r="MS60" s="329"/>
      <c r="MT60" s="329"/>
      <c r="MU60" s="329"/>
      <c r="MV60" s="329"/>
      <c r="MW60" s="329"/>
      <c r="MX60" s="329"/>
      <c r="MY60" s="329"/>
      <c r="MZ60" s="329"/>
      <c r="NA60" s="329"/>
      <c r="NB60" s="329"/>
      <c r="NC60" s="329"/>
      <c r="ND60" s="329"/>
      <c r="NE60" s="329"/>
      <c r="NF60" s="329"/>
      <c r="NG60" s="329"/>
      <c r="NH60" s="329"/>
      <c r="NI60" s="329"/>
      <c r="NJ60" s="329"/>
      <c r="NK60" s="329"/>
      <c r="NL60" s="329"/>
      <c r="NM60" s="329"/>
      <c r="NN60" s="329"/>
      <c r="NO60" s="329"/>
      <c r="NP60" s="329"/>
      <c r="NQ60" s="329"/>
      <c r="NR60" s="329"/>
      <c r="NS60" s="329"/>
      <c r="NT60" s="329"/>
      <c r="NU60" s="329"/>
      <c r="NV60" s="329"/>
      <c r="NW60" s="329"/>
      <c r="NX60" s="329"/>
      <c r="NY60" s="329"/>
      <c r="NZ60" s="329"/>
      <c r="OA60" s="329"/>
      <c r="OB60" s="329"/>
      <c r="OC60" s="329"/>
      <c r="OD60" s="329"/>
      <c r="OE60" s="329"/>
      <c r="OF60" s="329"/>
      <c r="OG60" s="329"/>
      <c r="OH60" s="329"/>
      <c r="OI60" s="329"/>
      <c r="OJ60" s="329"/>
      <c r="OK60" s="329"/>
      <c r="OL60" s="329"/>
      <c r="OM60" s="329"/>
      <c r="ON60" s="329"/>
      <c r="OO60" s="329"/>
      <c r="OP60" s="329"/>
      <c r="OQ60" s="329"/>
      <c r="OR60" s="329"/>
      <c r="OS60" s="329"/>
      <c r="OT60" s="329"/>
    </row>
    <row r="61" spans="2:412" s="320" customFormat="1">
      <c r="B61" s="270">
        <f t="shared" si="32"/>
        <v>6</v>
      </c>
      <c r="C61" s="329"/>
      <c r="D61" s="329"/>
      <c r="E61" s="329"/>
      <c r="F61" s="329"/>
      <c r="G61" s="329"/>
      <c r="H61" s="329"/>
      <c r="I61" s="328">
        <f>MAX((J$53*J61+(1-J$53)*J62)*J$52,(I44-StrikePrice)*I$27,0)</f>
        <v>0</v>
      </c>
      <c r="J61" s="328">
        <f>MAX((K$53*K61+(1-K$53)*K62)*K$52,(J44-StrikePrice)*J$27,0)</f>
        <v>0</v>
      </c>
      <c r="K61" s="328">
        <f>MAX((L$53*L61+(1-L$53)*L62)*L$52,(K44-StrikePrice)*K$27,0)</f>
        <v>0</v>
      </c>
      <c r="L61" s="328">
        <f>MAX((M$53*M61+(1-M$53)*M62)*M$52,(L44-StrikePrice)*L$27,0)</f>
        <v>0</v>
      </c>
      <c r="M61" s="328">
        <f>MAX((N$53*N61+(1-N$53)*N62)*N$52,(M44-StrikePrice)*M$27,0)</f>
        <v>0</v>
      </c>
      <c r="N61" s="329"/>
      <c r="O61" s="329"/>
      <c r="P61" s="329"/>
      <c r="Q61" s="329"/>
      <c r="R61" s="329"/>
      <c r="S61" s="329"/>
      <c r="T61" s="329"/>
      <c r="U61" s="329"/>
      <c r="V61" s="329"/>
      <c r="W61" s="329"/>
      <c r="X61" s="329"/>
      <c r="Y61" s="329"/>
      <c r="Z61" s="329"/>
      <c r="AA61" s="329"/>
      <c r="AB61" s="329"/>
      <c r="AC61" s="329"/>
      <c r="AD61" s="329"/>
      <c r="AE61" s="329"/>
      <c r="AF61" s="329"/>
      <c r="AG61" s="329"/>
      <c r="AH61" s="329"/>
      <c r="AI61" s="329"/>
      <c r="AJ61" s="329"/>
      <c r="AK61" s="329"/>
      <c r="AL61" s="329"/>
      <c r="AM61" s="329"/>
      <c r="AN61" s="329"/>
      <c r="AO61" s="329"/>
      <c r="AP61" s="329"/>
      <c r="AQ61" s="329"/>
      <c r="AR61" s="329"/>
      <c r="AS61" s="329"/>
      <c r="AT61" s="329"/>
      <c r="AU61" s="329"/>
      <c r="AV61" s="329"/>
      <c r="AW61" s="329"/>
      <c r="AX61" s="329"/>
      <c r="AY61" s="329"/>
      <c r="AZ61" s="329"/>
      <c r="BA61" s="329"/>
      <c r="BB61" s="329"/>
      <c r="BC61" s="329"/>
      <c r="BD61" s="329"/>
      <c r="BE61" s="329"/>
      <c r="BF61" s="329"/>
      <c r="BG61" s="329"/>
      <c r="BH61" s="329"/>
      <c r="BI61" s="329"/>
      <c r="BJ61" s="329"/>
      <c r="BK61" s="329"/>
      <c r="BL61" s="329"/>
      <c r="BM61" s="329"/>
      <c r="BN61" s="329"/>
      <c r="BO61" s="329"/>
      <c r="BP61" s="329"/>
      <c r="BQ61" s="329"/>
      <c r="BR61" s="329"/>
      <c r="BS61" s="329"/>
      <c r="BT61" s="329"/>
      <c r="BU61" s="329"/>
      <c r="BV61" s="329"/>
      <c r="BW61" s="329"/>
      <c r="BX61" s="329"/>
      <c r="BY61" s="329"/>
      <c r="BZ61" s="329"/>
      <c r="CA61" s="329"/>
      <c r="CB61" s="329"/>
      <c r="CC61" s="329"/>
      <c r="CD61" s="329"/>
      <c r="CE61" s="329"/>
      <c r="CF61" s="329"/>
      <c r="CG61" s="329"/>
      <c r="CH61" s="329"/>
      <c r="CI61" s="329"/>
      <c r="CJ61" s="329"/>
      <c r="CK61" s="329"/>
      <c r="CL61" s="329"/>
      <c r="CM61" s="329"/>
      <c r="CN61" s="329"/>
      <c r="CO61" s="329"/>
      <c r="CP61" s="329"/>
      <c r="CQ61" s="329"/>
      <c r="CR61" s="329"/>
      <c r="CS61" s="329"/>
      <c r="CT61" s="329"/>
      <c r="CU61" s="329"/>
      <c r="CV61" s="329"/>
      <c r="CW61" s="329"/>
      <c r="CX61" s="329"/>
      <c r="CY61" s="329"/>
      <c r="CZ61" s="329"/>
      <c r="DA61" s="329"/>
      <c r="DB61" s="329"/>
      <c r="DC61" s="329"/>
      <c r="DD61" s="329"/>
      <c r="DE61" s="329"/>
      <c r="DF61" s="329"/>
      <c r="DG61" s="329"/>
      <c r="DH61" s="329"/>
      <c r="DI61" s="329"/>
      <c r="DJ61" s="329"/>
      <c r="DK61" s="329"/>
      <c r="DL61" s="329"/>
      <c r="DM61" s="329"/>
      <c r="DN61" s="329"/>
      <c r="DO61" s="329"/>
      <c r="DP61" s="329"/>
      <c r="DQ61" s="329"/>
      <c r="DR61" s="329"/>
      <c r="DS61" s="329"/>
      <c r="DT61" s="329"/>
      <c r="DU61" s="329"/>
      <c r="DV61" s="329"/>
      <c r="DW61" s="329"/>
      <c r="DX61" s="329"/>
      <c r="DY61" s="329"/>
      <c r="DZ61" s="329"/>
      <c r="EA61" s="329"/>
      <c r="EB61" s="329"/>
      <c r="EC61" s="329"/>
      <c r="ED61" s="329"/>
      <c r="EE61" s="329"/>
      <c r="EF61" s="329"/>
      <c r="EG61" s="329"/>
      <c r="EH61" s="329"/>
      <c r="EI61" s="329"/>
      <c r="EJ61" s="329"/>
      <c r="EK61" s="329"/>
      <c r="EL61" s="329"/>
      <c r="EM61" s="329"/>
      <c r="EN61" s="329"/>
      <c r="EO61" s="329"/>
      <c r="EP61" s="329"/>
      <c r="EQ61" s="329"/>
      <c r="ER61" s="329"/>
      <c r="ES61" s="329"/>
      <c r="ET61" s="329"/>
      <c r="EU61" s="329"/>
      <c r="EV61" s="329"/>
      <c r="EW61" s="329"/>
      <c r="EX61" s="329"/>
      <c r="EY61" s="329"/>
      <c r="EZ61" s="329"/>
      <c r="FA61" s="329"/>
      <c r="FB61" s="329"/>
      <c r="FC61" s="329"/>
      <c r="FD61" s="329"/>
      <c r="FE61" s="329"/>
      <c r="FF61" s="329"/>
      <c r="FG61" s="329"/>
      <c r="FH61" s="329"/>
      <c r="FI61" s="329"/>
      <c r="FJ61" s="329"/>
      <c r="FK61" s="329"/>
      <c r="FL61" s="329"/>
      <c r="FM61" s="329"/>
      <c r="FN61" s="329"/>
      <c r="FO61" s="329"/>
      <c r="FP61" s="329"/>
      <c r="FQ61" s="329"/>
      <c r="FR61" s="329"/>
      <c r="FS61" s="329"/>
      <c r="FT61" s="329"/>
      <c r="FU61" s="329"/>
      <c r="FV61" s="329"/>
      <c r="FW61" s="329"/>
      <c r="FX61" s="329"/>
      <c r="FY61" s="329"/>
      <c r="FZ61" s="329"/>
      <c r="GA61" s="329"/>
      <c r="GB61" s="329"/>
      <c r="GC61" s="329"/>
      <c r="GD61" s="329"/>
      <c r="GE61" s="329"/>
      <c r="GF61" s="329"/>
      <c r="GG61" s="329"/>
      <c r="GH61" s="329"/>
      <c r="GI61" s="329"/>
      <c r="GJ61" s="329"/>
      <c r="GK61" s="329"/>
      <c r="GL61" s="329"/>
      <c r="GM61" s="329"/>
      <c r="GN61" s="329"/>
      <c r="GO61" s="329"/>
      <c r="GP61" s="329"/>
      <c r="GQ61" s="329"/>
      <c r="GR61" s="329"/>
      <c r="GS61" s="329"/>
      <c r="GT61" s="329"/>
      <c r="GU61" s="329"/>
      <c r="GV61" s="329"/>
      <c r="GW61" s="329"/>
      <c r="GX61" s="329"/>
      <c r="GY61" s="329"/>
      <c r="GZ61" s="329"/>
      <c r="HA61" s="329"/>
      <c r="HB61" s="329"/>
      <c r="HC61" s="329"/>
      <c r="HD61" s="329"/>
      <c r="HE61" s="329"/>
      <c r="HF61" s="329"/>
      <c r="HG61" s="329"/>
      <c r="HH61" s="329"/>
      <c r="HI61" s="329"/>
      <c r="HJ61" s="329"/>
      <c r="HK61" s="329"/>
      <c r="HL61" s="329"/>
      <c r="HM61" s="329"/>
      <c r="HN61" s="329"/>
      <c r="HO61" s="329"/>
      <c r="HP61" s="329"/>
      <c r="HQ61" s="329"/>
      <c r="HR61" s="329"/>
      <c r="HS61" s="329"/>
      <c r="HT61" s="329"/>
      <c r="HU61" s="329"/>
      <c r="HV61" s="329"/>
      <c r="HW61" s="329"/>
      <c r="HX61" s="329"/>
      <c r="HY61" s="329"/>
      <c r="HZ61" s="329"/>
      <c r="IA61" s="329"/>
      <c r="IB61" s="329"/>
      <c r="IC61" s="329"/>
      <c r="ID61" s="329"/>
      <c r="IE61" s="329"/>
      <c r="IF61" s="329"/>
      <c r="IG61" s="329"/>
      <c r="IH61" s="329"/>
      <c r="II61" s="329"/>
      <c r="IJ61" s="329"/>
      <c r="IK61" s="329"/>
      <c r="IL61" s="329"/>
      <c r="IM61" s="329"/>
      <c r="IN61" s="329"/>
      <c r="IO61" s="329"/>
      <c r="IP61" s="329"/>
      <c r="IQ61" s="329"/>
      <c r="IR61" s="329"/>
      <c r="IS61" s="329"/>
      <c r="IT61" s="329"/>
      <c r="IU61" s="329"/>
      <c r="IV61" s="329"/>
      <c r="IW61" s="329"/>
      <c r="IX61" s="329"/>
      <c r="IY61" s="329"/>
      <c r="IZ61" s="329"/>
      <c r="JA61" s="329"/>
      <c r="JB61" s="329"/>
      <c r="JC61" s="329"/>
      <c r="JD61" s="329"/>
      <c r="JE61" s="329"/>
      <c r="JF61" s="329"/>
      <c r="JG61" s="329"/>
      <c r="JH61" s="329"/>
      <c r="JI61" s="329"/>
      <c r="JJ61" s="329"/>
      <c r="JK61" s="329"/>
      <c r="JL61" s="329"/>
      <c r="JM61" s="329"/>
      <c r="JN61" s="329"/>
      <c r="JO61" s="329"/>
      <c r="JP61" s="329"/>
      <c r="JQ61" s="329"/>
      <c r="JR61" s="329"/>
      <c r="JS61" s="329"/>
      <c r="JT61" s="329"/>
      <c r="JU61" s="329"/>
      <c r="JV61" s="329"/>
      <c r="JW61" s="329"/>
      <c r="JX61" s="329"/>
      <c r="JY61" s="329"/>
      <c r="JZ61" s="329"/>
      <c r="KA61" s="329"/>
      <c r="KB61" s="329"/>
      <c r="KC61" s="329"/>
      <c r="KD61" s="329"/>
      <c r="KE61" s="329"/>
      <c r="KF61" s="329"/>
      <c r="KG61" s="329"/>
      <c r="KH61" s="329"/>
      <c r="KI61" s="329"/>
      <c r="KJ61" s="329"/>
      <c r="KK61" s="329"/>
      <c r="KL61" s="329"/>
      <c r="KM61" s="329"/>
      <c r="KN61" s="329"/>
      <c r="KO61" s="329"/>
      <c r="KP61" s="329"/>
      <c r="KQ61" s="329"/>
      <c r="KR61" s="329"/>
      <c r="KS61" s="329"/>
      <c r="KT61" s="329"/>
      <c r="KU61" s="329"/>
      <c r="KV61" s="329"/>
      <c r="KW61" s="329"/>
      <c r="KX61" s="329"/>
      <c r="KY61" s="329"/>
      <c r="KZ61" s="329"/>
      <c r="LA61" s="329"/>
      <c r="LB61" s="329"/>
      <c r="LC61" s="329"/>
      <c r="LD61" s="329"/>
      <c r="LE61" s="329"/>
      <c r="LF61" s="329"/>
      <c r="LG61" s="329"/>
      <c r="LH61" s="329"/>
      <c r="LI61" s="329"/>
      <c r="LJ61" s="329"/>
      <c r="LK61" s="329"/>
      <c r="LL61" s="329"/>
      <c r="LM61" s="329"/>
      <c r="LN61" s="329"/>
      <c r="LO61" s="329"/>
      <c r="LP61" s="329"/>
      <c r="LQ61" s="329"/>
      <c r="LR61" s="329"/>
      <c r="LS61" s="329"/>
      <c r="LT61" s="329"/>
      <c r="LU61" s="329"/>
      <c r="LV61" s="329"/>
      <c r="LW61" s="329"/>
      <c r="LX61" s="329"/>
      <c r="LY61" s="329"/>
      <c r="LZ61" s="329"/>
      <c r="MA61" s="329"/>
      <c r="MB61" s="329"/>
      <c r="MC61" s="329"/>
      <c r="MD61" s="329"/>
      <c r="ME61" s="329"/>
      <c r="MF61" s="329"/>
      <c r="MG61" s="329"/>
      <c r="MH61" s="329"/>
      <c r="MI61" s="329"/>
      <c r="MJ61" s="329"/>
      <c r="MK61" s="329"/>
      <c r="ML61" s="329"/>
      <c r="MM61" s="329"/>
      <c r="MN61" s="329"/>
      <c r="MO61" s="329"/>
      <c r="MP61" s="329"/>
      <c r="MQ61" s="329"/>
      <c r="MR61" s="329"/>
      <c r="MS61" s="329"/>
      <c r="MT61" s="329"/>
      <c r="MU61" s="329"/>
      <c r="MV61" s="329"/>
      <c r="MW61" s="329"/>
      <c r="MX61" s="329"/>
      <c r="MY61" s="329"/>
      <c r="MZ61" s="329"/>
      <c r="NA61" s="329"/>
      <c r="NB61" s="329"/>
      <c r="NC61" s="329"/>
      <c r="ND61" s="329"/>
      <c r="NE61" s="329"/>
      <c r="NF61" s="329"/>
      <c r="NG61" s="329"/>
      <c r="NH61" s="329"/>
      <c r="NI61" s="329"/>
      <c r="NJ61" s="329"/>
      <c r="NK61" s="329"/>
      <c r="NL61" s="329"/>
      <c r="NM61" s="329"/>
      <c r="NN61" s="329"/>
      <c r="NO61" s="329"/>
      <c r="NP61" s="329"/>
      <c r="NQ61" s="329"/>
      <c r="NR61" s="329"/>
      <c r="NS61" s="329"/>
      <c r="NT61" s="329"/>
      <c r="NU61" s="329"/>
      <c r="NV61" s="329"/>
      <c r="NW61" s="329"/>
      <c r="NX61" s="329"/>
      <c r="NY61" s="329"/>
      <c r="NZ61" s="329"/>
      <c r="OA61" s="329"/>
      <c r="OB61" s="329"/>
      <c r="OC61" s="329"/>
      <c r="OD61" s="329"/>
      <c r="OE61" s="329"/>
      <c r="OF61" s="329"/>
      <c r="OG61" s="329"/>
      <c r="OH61" s="329"/>
      <c r="OI61" s="329"/>
      <c r="OJ61" s="329"/>
      <c r="OK61" s="329"/>
      <c r="OL61" s="329"/>
      <c r="OM61" s="329"/>
      <c r="ON61" s="329"/>
      <c r="OO61" s="329"/>
      <c r="OP61" s="329"/>
      <c r="OQ61" s="329"/>
      <c r="OR61" s="329"/>
      <c r="OS61" s="329"/>
      <c r="OT61" s="329"/>
    </row>
    <row r="62" spans="2:412" s="320" customFormat="1">
      <c r="B62" s="270">
        <f t="shared" si="32"/>
        <v>7</v>
      </c>
      <c r="C62" s="329"/>
      <c r="D62" s="329"/>
      <c r="E62" s="329"/>
      <c r="F62" s="329"/>
      <c r="G62" s="329"/>
      <c r="H62" s="329"/>
      <c r="I62" s="329"/>
      <c r="J62" s="328">
        <f>MAX((K$53*K62+(1-K$53)*K63)*K$52,(J45-StrikePrice)*J$27,0)</f>
        <v>0</v>
      </c>
      <c r="K62" s="328">
        <f>MAX((L$53*L62+(1-L$53)*L63)*L$52,(K45-StrikePrice)*K$27,0)</f>
        <v>0</v>
      </c>
      <c r="L62" s="328">
        <f>MAX((M$53*M62+(1-M$53)*M63)*M$52,(L45-StrikePrice)*L$27,0)</f>
        <v>0</v>
      </c>
      <c r="M62" s="328">
        <f>MAX((N$53*N62+(1-N$53)*N63)*N$52,(M45-StrikePrice)*M$27,0)</f>
        <v>0</v>
      </c>
      <c r="N62" s="329"/>
      <c r="O62" s="329"/>
      <c r="P62" s="329"/>
      <c r="Q62" s="329"/>
      <c r="R62" s="329"/>
      <c r="S62" s="329"/>
      <c r="T62" s="329"/>
      <c r="U62" s="329"/>
      <c r="V62" s="329"/>
      <c r="W62" s="329"/>
      <c r="X62" s="329"/>
      <c r="Y62" s="329"/>
      <c r="Z62" s="329"/>
      <c r="AA62" s="329"/>
      <c r="AB62" s="329"/>
      <c r="AC62" s="329"/>
      <c r="AD62" s="329"/>
      <c r="AE62" s="329"/>
      <c r="AF62" s="329"/>
      <c r="AG62" s="329"/>
      <c r="AH62" s="329"/>
      <c r="AI62" s="329"/>
      <c r="AJ62" s="329"/>
      <c r="AK62" s="329"/>
      <c r="AL62" s="329"/>
      <c r="AM62" s="329"/>
      <c r="AN62" s="329"/>
      <c r="AO62" s="329"/>
      <c r="AP62" s="329"/>
      <c r="AQ62" s="329"/>
      <c r="AR62" s="329"/>
      <c r="AS62" s="329"/>
      <c r="AT62" s="329"/>
      <c r="AU62" s="329"/>
      <c r="AV62" s="329"/>
      <c r="AW62" s="329"/>
      <c r="AX62" s="329"/>
      <c r="AY62" s="329"/>
      <c r="AZ62" s="329"/>
      <c r="BA62" s="329"/>
      <c r="BB62" s="329"/>
      <c r="BC62" s="329"/>
      <c r="BD62" s="329"/>
      <c r="BE62" s="329"/>
      <c r="BF62" s="329"/>
      <c r="BG62" s="329"/>
      <c r="BH62" s="329"/>
      <c r="BI62" s="329"/>
      <c r="BJ62" s="329"/>
      <c r="BK62" s="329"/>
      <c r="BL62" s="329"/>
      <c r="BM62" s="329"/>
      <c r="BN62" s="329"/>
      <c r="BO62" s="329"/>
      <c r="BP62" s="329"/>
      <c r="BQ62" s="329"/>
      <c r="BR62" s="329"/>
      <c r="BS62" s="329"/>
      <c r="BT62" s="329"/>
      <c r="BU62" s="329"/>
      <c r="BV62" s="329"/>
      <c r="BW62" s="329"/>
      <c r="BX62" s="329"/>
      <c r="BY62" s="329"/>
      <c r="BZ62" s="329"/>
      <c r="CA62" s="329"/>
      <c r="CB62" s="329"/>
      <c r="CC62" s="329"/>
      <c r="CD62" s="329"/>
      <c r="CE62" s="329"/>
      <c r="CF62" s="329"/>
      <c r="CG62" s="329"/>
      <c r="CH62" s="329"/>
      <c r="CI62" s="329"/>
      <c r="CJ62" s="329"/>
      <c r="CK62" s="329"/>
      <c r="CL62" s="329"/>
      <c r="CM62" s="329"/>
      <c r="CN62" s="329"/>
      <c r="CO62" s="329"/>
      <c r="CP62" s="329"/>
      <c r="CQ62" s="329"/>
      <c r="CR62" s="329"/>
      <c r="CS62" s="329"/>
      <c r="CT62" s="329"/>
      <c r="CU62" s="329"/>
      <c r="CV62" s="329"/>
      <c r="CW62" s="329"/>
      <c r="CX62" s="329"/>
      <c r="CY62" s="329"/>
      <c r="CZ62" s="329"/>
      <c r="DA62" s="329"/>
      <c r="DB62" s="329"/>
      <c r="DC62" s="329"/>
      <c r="DD62" s="329"/>
      <c r="DE62" s="329"/>
      <c r="DF62" s="329"/>
      <c r="DG62" s="329"/>
      <c r="DH62" s="329"/>
      <c r="DI62" s="329"/>
      <c r="DJ62" s="329"/>
      <c r="DK62" s="329"/>
      <c r="DL62" s="329"/>
      <c r="DM62" s="329"/>
      <c r="DN62" s="329"/>
      <c r="DO62" s="329"/>
      <c r="DP62" s="329"/>
      <c r="DQ62" s="329"/>
      <c r="DR62" s="329"/>
      <c r="DS62" s="329"/>
      <c r="DT62" s="329"/>
      <c r="DU62" s="329"/>
      <c r="DV62" s="329"/>
      <c r="DW62" s="329"/>
      <c r="DX62" s="329"/>
      <c r="DY62" s="329"/>
      <c r="DZ62" s="329"/>
      <c r="EA62" s="329"/>
      <c r="EB62" s="329"/>
      <c r="EC62" s="329"/>
      <c r="ED62" s="329"/>
      <c r="EE62" s="329"/>
      <c r="EF62" s="329"/>
      <c r="EG62" s="329"/>
      <c r="EH62" s="329"/>
      <c r="EI62" s="329"/>
      <c r="EJ62" s="329"/>
      <c r="EK62" s="329"/>
      <c r="EL62" s="329"/>
      <c r="EM62" s="329"/>
      <c r="EN62" s="329"/>
      <c r="EO62" s="329"/>
      <c r="EP62" s="329"/>
      <c r="EQ62" s="329"/>
      <c r="ER62" s="329"/>
      <c r="ES62" s="329"/>
      <c r="ET62" s="329"/>
      <c r="EU62" s="329"/>
      <c r="EV62" s="329"/>
      <c r="EW62" s="329"/>
      <c r="EX62" s="329"/>
      <c r="EY62" s="329"/>
      <c r="EZ62" s="329"/>
      <c r="FA62" s="329"/>
      <c r="FB62" s="329"/>
      <c r="FC62" s="329"/>
      <c r="FD62" s="329"/>
      <c r="FE62" s="329"/>
      <c r="FF62" s="329"/>
      <c r="FG62" s="329"/>
      <c r="FH62" s="329"/>
      <c r="FI62" s="329"/>
      <c r="FJ62" s="329"/>
      <c r="FK62" s="329"/>
      <c r="FL62" s="329"/>
      <c r="FM62" s="329"/>
      <c r="FN62" s="329"/>
      <c r="FO62" s="329"/>
      <c r="FP62" s="329"/>
      <c r="FQ62" s="329"/>
      <c r="FR62" s="329"/>
      <c r="FS62" s="329"/>
      <c r="FT62" s="329"/>
      <c r="FU62" s="329"/>
      <c r="FV62" s="329"/>
      <c r="FW62" s="329"/>
      <c r="FX62" s="329"/>
      <c r="FY62" s="329"/>
      <c r="FZ62" s="329"/>
      <c r="GA62" s="329"/>
      <c r="GB62" s="329"/>
      <c r="GC62" s="329"/>
      <c r="GD62" s="329"/>
      <c r="GE62" s="329"/>
      <c r="GF62" s="329"/>
      <c r="GG62" s="329"/>
      <c r="GH62" s="329"/>
      <c r="GI62" s="329"/>
      <c r="GJ62" s="329"/>
      <c r="GK62" s="329"/>
      <c r="GL62" s="329"/>
      <c r="GM62" s="329"/>
      <c r="GN62" s="329"/>
      <c r="GO62" s="329"/>
      <c r="GP62" s="329"/>
      <c r="GQ62" s="329"/>
      <c r="GR62" s="329"/>
      <c r="GS62" s="329"/>
      <c r="GT62" s="329"/>
      <c r="GU62" s="329"/>
      <c r="GV62" s="329"/>
      <c r="GW62" s="329"/>
      <c r="GX62" s="329"/>
      <c r="GY62" s="329"/>
      <c r="GZ62" s="329"/>
      <c r="HA62" s="329"/>
      <c r="HB62" s="329"/>
      <c r="HC62" s="329"/>
      <c r="HD62" s="329"/>
      <c r="HE62" s="329"/>
      <c r="HF62" s="329"/>
      <c r="HG62" s="329"/>
      <c r="HH62" s="329"/>
      <c r="HI62" s="329"/>
      <c r="HJ62" s="329"/>
      <c r="HK62" s="329"/>
      <c r="HL62" s="329"/>
      <c r="HM62" s="329"/>
      <c r="HN62" s="329"/>
      <c r="HO62" s="329"/>
      <c r="HP62" s="329"/>
      <c r="HQ62" s="329"/>
      <c r="HR62" s="329"/>
      <c r="HS62" s="329"/>
      <c r="HT62" s="329"/>
      <c r="HU62" s="329"/>
      <c r="HV62" s="329"/>
      <c r="HW62" s="329"/>
      <c r="HX62" s="329"/>
      <c r="HY62" s="329"/>
      <c r="HZ62" s="329"/>
      <c r="IA62" s="329"/>
      <c r="IB62" s="329"/>
      <c r="IC62" s="329"/>
      <c r="ID62" s="329"/>
      <c r="IE62" s="329"/>
      <c r="IF62" s="329"/>
      <c r="IG62" s="329"/>
      <c r="IH62" s="329"/>
      <c r="II62" s="329"/>
      <c r="IJ62" s="329"/>
      <c r="IK62" s="329"/>
      <c r="IL62" s="329"/>
      <c r="IM62" s="329"/>
      <c r="IN62" s="329"/>
      <c r="IO62" s="329"/>
      <c r="IP62" s="329"/>
      <c r="IQ62" s="329"/>
      <c r="IR62" s="329"/>
      <c r="IS62" s="329"/>
      <c r="IT62" s="329"/>
      <c r="IU62" s="329"/>
      <c r="IV62" s="329"/>
      <c r="IW62" s="329"/>
      <c r="IX62" s="329"/>
      <c r="IY62" s="329"/>
      <c r="IZ62" s="329"/>
      <c r="JA62" s="329"/>
      <c r="JB62" s="329"/>
      <c r="JC62" s="329"/>
      <c r="JD62" s="329"/>
      <c r="JE62" s="329"/>
      <c r="JF62" s="329"/>
      <c r="JG62" s="329"/>
      <c r="JH62" s="329"/>
      <c r="JI62" s="329"/>
      <c r="JJ62" s="329"/>
      <c r="JK62" s="329"/>
      <c r="JL62" s="329"/>
      <c r="JM62" s="329"/>
      <c r="JN62" s="329"/>
      <c r="JO62" s="329"/>
      <c r="JP62" s="329"/>
      <c r="JQ62" s="329"/>
      <c r="JR62" s="329"/>
      <c r="JS62" s="329"/>
      <c r="JT62" s="329"/>
      <c r="JU62" s="329"/>
      <c r="JV62" s="329"/>
      <c r="JW62" s="329"/>
      <c r="JX62" s="329"/>
      <c r="JY62" s="329"/>
      <c r="JZ62" s="329"/>
      <c r="KA62" s="329"/>
      <c r="KB62" s="329"/>
      <c r="KC62" s="329"/>
      <c r="KD62" s="329"/>
      <c r="KE62" s="329"/>
      <c r="KF62" s="329"/>
      <c r="KG62" s="329"/>
      <c r="KH62" s="329"/>
      <c r="KI62" s="329"/>
      <c r="KJ62" s="329"/>
      <c r="KK62" s="329"/>
      <c r="KL62" s="329"/>
      <c r="KM62" s="329"/>
      <c r="KN62" s="329"/>
      <c r="KO62" s="329"/>
      <c r="KP62" s="329"/>
      <c r="KQ62" s="329"/>
      <c r="KR62" s="329"/>
      <c r="KS62" s="329"/>
      <c r="KT62" s="329"/>
      <c r="KU62" s="329"/>
      <c r="KV62" s="329"/>
      <c r="KW62" s="329"/>
      <c r="KX62" s="329"/>
      <c r="KY62" s="329"/>
      <c r="KZ62" s="329"/>
      <c r="LA62" s="329"/>
      <c r="LB62" s="329"/>
      <c r="LC62" s="329"/>
      <c r="LD62" s="329"/>
      <c r="LE62" s="329"/>
      <c r="LF62" s="329"/>
      <c r="LG62" s="329"/>
      <c r="LH62" s="329"/>
      <c r="LI62" s="329"/>
      <c r="LJ62" s="329"/>
      <c r="LK62" s="329"/>
      <c r="LL62" s="329"/>
      <c r="LM62" s="329"/>
      <c r="LN62" s="329"/>
      <c r="LO62" s="329"/>
      <c r="LP62" s="329"/>
      <c r="LQ62" s="329"/>
      <c r="LR62" s="329"/>
      <c r="LS62" s="329"/>
      <c r="LT62" s="329"/>
      <c r="LU62" s="329"/>
      <c r="LV62" s="329"/>
      <c r="LW62" s="329"/>
      <c r="LX62" s="329"/>
      <c r="LY62" s="329"/>
      <c r="LZ62" s="329"/>
      <c r="MA62" s="329"/>
      <c r="MB62" s="329"/>
      <c r="MC62" s="329"/>
      <c r="MD62" s="329"/>
      <c r="ME62" s="329"/>
      <c r="MF62" s="329"/>
      <c r="MG62" s="329"/>
      <c r="MH62" s="329"/>
      <c r="MI62" s="329"/>
      <c r="MJ62" s="329"/>
      <c r="MK62" s="329"/>
      <c r="ML62" s="329"/>
      <c r="MM62" s="329"/>
      <c r="MN62" s="329"/>
      <c r="MO62" s="329"/>
      <c r="MP62" s="329"/>
      <c r="MQ62" s="329"/>
      <c r="MR62" s="329"/>
      <c r="MS62" s="329"/>
      <c r="MT62" s="329"/>
      <c r="MU62" s="329"/>
      <c r="MV62" s="329"/>
      <c r="MW62" s="329"/>
      <c r="MX62" s="329"/>
      <c r="MY62" s="329"/>
      <c r="MZ62" s="329"/>
      <c r="NA62" s="329"/>
      <c r="NB62" s="329"/>
      <c r="NC62" s="329"/>
      <c r="ND62" s="329"/>
      <c r="NE62" s="329"/>
      <c r="NF62" s="329"/>
      <c r="NG62" s="329"/>
      <c r="NH62" s="329"/>
      <c r="NI62" s="329"/>
      <c r="NJ62" s="329"/>
      <c r="NK62" s="329"/>
      <c r="NL62" s="329"/>
      <c r="NM62" s="329"/>
      <c r="NN62" s="329"/>
      <c r="NO62" s="329"/>
      <c r="NP62" s="329"/>
      <c r="NQ62" s="329"/>
      <c r="NR62" s="329"/>
      <c r="NS62" s="329"/>
      <c r="NT62" s="329"/>
      <c r="NU62" s="329"/>
      <c r="NV62" s="329"/>
      <c r="NW62" s="329"/>
      <c r="NX62" s="329"/>
      <c r="NY62" s="329"/>
      <c r="NZ62" s="329"/>
      <c r="OA62" s="329"/>
      <c r="OB62" s="329"/>
      <c r="OC62" s="329"/>
      <c r="OD62" s="329"/>
      <c r="OE62" s="329"/>
      <c r="OF62" s="329"/>
      <c r="OG62" s="329"/>
      <c r="OH62" s="329"/>
      <c r="OI62" s="329"/>
      <c r="OJ62" s="329"/>
      <c r="OK62" s="329"/>
      <c r="OL62" s="329"/>
      <c r="OM62" s="329"/>
      <c r="ON62" s="329"/>
      <c r="OO62" s="329"/>
      <c r="OP62" s="329"/>
      <c r="OQ62" s="329"/>
      <c r="OR62" s="329"/>
      <c r="OS62" s="329"/>
      <c r="OT62" s="329"/>
    </row>
    <row r="63" spans="2:412" s="320" customFormat="1">
      <c r="B63" s="270">
        <f t="shared" si="32"/>
        <v>8</v>
      </c>
      <c r="C63" s="329"/>
      <c r="D63" s="329"/>
      <c r="E63" s="329"/>
      <c r="F63" s="329"/>
      <c r="G63" s="329"/>
      <c r="H63" s="329"/>
      <c r="I63" s="329"/>
      <c r="J63" s="329"/>
      <c r="K63" s="328">
        <f>MAX((L$53*L63+(1-L$53)*L64)*L$52,(K46-StrikePrice)*K$27,0)</f>
        <v>0</v>
      </c>
      <c r="L63" s="328">
        <f>MAX((M$53*M63+(1-M$53)*M64)*M$52,(L46-StrikePrice)*L$27,0)</f>
        <v>0</v>
      </c>
      <c r="M63" s="328">
        <f>MAX((N$53*N63+(1-N$53)*N64)*N$52,(M46-StrikePrice)*M$27,0)</f>
        <v>0</v>
      </c>
      <c r="N63" s="329"/>
      <c r="O63" s="329"/>
      <c r="P63" s="329"/>
      <c r="Q63" s="329"/>
      <c r="R63" s="329"/>
      <c r="S63" s="329"/>
      <c r="T63" s="329"/>
      <c r="U63" s="329"/>
      <c r="V63" s="329"/>
      <c r="W63" s="329"/>
      <c r="X63" s="329"/>
      <c r="Y63" s="329"/>
      <c r="Z63" s="329"/>
      <c r="AA63" s="329"/>
      <c r="AB63" s="329"/>
      <c r="AC63" s="329"/>
      <c r="AD63" s="329"/>
      <c r="AE63" s="329"/>
      <c r="AF63" s="329"/>
      <c r="AG63" s="329"/>
      <c r="AH63" s="329"/>
      <c r="AI63" s="329"/>
      <c r="AJ63" s="329"/>
      <c r="AK63" s="329"/>
      <c r="AL63" s="329"/>
      <c r="AM63" s="329"/>
      <c r="AN63" s="329"/>
      <c r="AO63" s="329"/>
      <c r="AP63" s="329"/>
      <c r="AQ63" s="329"/>
      <c r="AR63" s="329"/>
      <c r="AS63" s="329"/>
      <c r="AT63" s="329"/>
      <c r="AU63" s="329"/>
      <c r="AV63" s="329"/>
      <c r="AW63" s="329"/>
      <c r="AX63" s="329"/>
      <c r="AY63" s="329"/>
      <c r="AZ63" s="329"/>
      <c r="BA63" s="329"/>
      <c r="BB63" s="329"/>
      <c r="BC63" s="329"/>
      <c r="BD63" s="329"/>
      <c r="BE63" s="329"/>
      <c r="BF63" s="329"/>
      <c r="BG63" s="329"/>
      <c r="BH63" s="329"/>
      <c r="BI63" s="329"/>
      <c r="BJ63" s="329"/>
      <c r="BK63" s="329"/>
      <c r="BL63" s="329"/>
      <c r="BM63" s="329"/>
      <c r="BN63" s="329"/>
      <c r="BO63" s="329"/>
      <c r="BP63" s="329"/>
      <c r="BQ63" s="329"/>
      <c r="BR63" s="329"/>
      <c r="BS63" s="329"/>
      <c r="BT63" s="329"/>
      <c r="BU63" s="329"/>
      <c r="BV63" s="329"/>
      <c r="BW63" s="329"/>
      <c r="BX63" s="329"/>
      <c r="BY63" s="329"/>
      <c r="BZ63" s="329"/>
      <c r="CA63" s="329"/>
      <c r="CB63" s="329"/>
      <c r="CC63" s="329"/>
      <c r="CD63" s="329"/>
      <c r="CE63" s="329"/>
      <c r="CF63" s="329"/>
      <c r="CG63" s="329"/>
      <c r="CH63" s="329"/>
      <c r="CI63" s="329"/>
      <c r="CJ63" s="329"/>
      <c r="CK63" s="329"/>
      <c r="CL63" s="329"/>
      <c r="CM63" s="329"/>
      <c r="CN63" s="329"/>
      <c r="CO63" s="329"/>
      <c r="CP63" s="329"/>
      <c r="CQ63" s="329"/>
      <c r="CR63" s="329"/>
      <c r="CS63" s="329"/>
      <c r="CT63" s="329"/>
      <c r="CU63" s="329"/>
      <c r="CV63" s="329"/>
      <c r="CW63" s="329"/>
      <c r="CX63" s="329"/>
      <c r="CY63" s="329"/>
      <c r="CZ63" s="329"/>
      <c r="DA63" s="329"/>
      <c r="DB63" s="329"/>
      <c r="DC63" s="329"/>
      <c r="DD63" s="329"/>
      <c r="DE63" s="329"/>
      <c r="DF63" s="329"/>
      <c r="DG63" s="329"/>
      <c r="DH63" s="329"/>
      <c r="DI63" s="329"/>
      <c r="DJ63" s="329"/>
      <c r="DK63" s="329"/>
      <c r="DL63" s="329"/>
      <c r="DM63" s="329"/>
      <c r="DN63" s="329"/>
      <c r="DO63" s="329"/>
      <c r="DP63" s="329"/>
      <c r="DQ63" s="329"/>
      <c r="DR63" s="329"/>
      <c r="DS63" s="329"/>
      <c r="DT63" s="329"/>
      <c r="DU63" s="329"/>
      <c r="DV63" s="329"/>
      <c r="DW63" s="329"/>
      <c r="DX63" s="329"/>
      <c r="DY63" s="329"/>
      <c r="DZ63" s="329"/>
      <c r="EA63" s="329"/>
      <c r="EB63" s="329"/>
      <c r="EC63" s="329"/>
      <c r="ED63" s="329"/>
      <c r="EE63" s="329"/>
      <c r="EF63" s="329"/>
      <c r="EG63" s="329"/>
      <c r="EH63" s="329"/>
      <c r="EI63" s="329"/>
      <c r="EJ63" s="329"/>
      <c r="EK63" s="329"/>
      <c r="EL63" s="329"/>
      <c r="EM63" s="329"/>
      <c r="EN63" s="329"/>
      <c r="EO63" s="329"/>
      <c r="EP63" s="329"/>
      <c r="EQ63" s="329"/>
      <c r="ER63" s="329"/>
      <c r="ES63" s="329"/>
      <c r="ET63" s="329"/>
      <c r="EU63" s="329"/>
      <c r="EV63" s="329"/>
      <c r="EW63" s="329"/>
      <c r="EX63" s="329"/>
      <c r="EY63" s="329"/>
      <c r="EZ63" s="329"/>
      <c r="FA63" s="329"/>
      <c r="FB63" s="329"/>
      <c r="FC63" s="329"/>
      <c r="FD63" s="329"/>
      <c r="FE63" s="329"/>
      <c r="FF63" s="329"/>
      <c r="FG63" s="329"/>
      <c r="FH63" s="329"/>
      <c r="FI63" s="329"/>
      <c r="FJ63" s="329"/>
      <c r="FK63" s="329"/>
      <c r="FL63" s="329"/>
      <c r="FM63" s="329"/>
      <c r="FN63" s="329"/>
      <c r="FO63" s="329"/>
      <c r="FP63" s="329"/>
      <c r="FQ63" s="329"/>
      <c r="FR63" s="329"/>
      <c r="FS63" s="329"/>
      <c r="FT63" s="329"/>
      <c r="FU63" s="329"/>
      <c r="FV63" s="329"/>
      <c r="FW63" s="329"/>
      <c r="FX63" s="329"/>
      <c r="FY63" s="329"/>
      <c r="FZ63" s="329"/>
      <c r="GA63" s="329"/>
      <c r="GB63" s="329"/>
      <c r="GC63" s="329"/>
      <c r="GD63" s="329"/>
      <c r="GE63" s="329"/>
      <c r="GF63" s="329"/>
      <c r="GG63" s="329"/>
      <c r="GH63" s="329"/>
      <c r="GI63" s="329"/>
      <c r="GJ63" s="329"/>
      <c r="GK63" s="329"/>
      <c r="GL63" s="329"/>
      <c r="GM63" s="329"/>
      <c r="GN63" s="329"/>
      <c r="GO63" s="329"/>
      <c r="GP63" s="329"/>
      <c r="GQ63" s="329"/>
      <c r="GR63" s="329"/>
      <c r="GS63" s="329"/>
      <c r="GT63" s="329"/>
      <c r="GU63" s="329"/>
      <c r="GV63" s="329"/>
      <c r="GW63" s="329"/>
      <c r="GX63" s="329"/>
      <c r="GY63" s="329"/>
      <c r="GZ63" s="329"/>
      <c r="HA63" s="329"/>
      <c r="HB63" s="329"/>
      <c r="HC63" s="329"/>
      <c r="HD63" s="329"/>
      <c r="HE63" s="329"/>
      <c r="HF63" s="329"/>
      <c r="HG63" s="329"/>
      <c r="HH63" s="329"/>
      <c r="HI63" s="329"/>
      <c r="HJ63" s="329"/>
      <c r="HK63" s="329"/>
      <c r="HL63" s="329"/>
      <c r="HM63" s="329"/>
      <c r="HN63" s="329"/>
      <c r="HO63" s="329"/>
      <c r="HP63" s="329"/>
      <c r="HQ63" s="329"/>
      <c r="HR63" s="329"/>
      <c r="HS63" s="329"/>
      <c r="HT63" s="329"/>
      <c r="HU63" s="329"/>
      <c r="HV63" s="329"/>
      <c r="HW63" s="329"/>
      <c r="HX63" s="329"/>
      <c r="HY63" s="329"/>
      <c r="HZ63" s="329"/>
      <c r="IA63" s="329"/>
      <c r="IB63" s="329"/>
      <c r="IC63" s="329"/>
      <c r="ID63" s="329"/>
      <c r="IE63" s="329"/>
      <c r="IF63" s="329"/>
      <c r="IG63" s="329"/>
      <c r="IH63" s="329"/>
      <c r="II63" s="329"/>
      <c r="IJ63" s="329"/>
      <c r="IK63" s="329"/>
      <c r="IL63" s="329"/>
      <c r="IM63" s="329"/>
      <c r="IN63" s="329"/>
      <c r="IO63" s="329"/>
      <c r="IP63" s="329"/>
      <c r="IQ63" s="329"/>
      <c r="IR63" s="329"/>
      <c r="IS63" s="329"/>
      <c r="IT63" s="329"/>
      <c r="IU63" s="329"/>
      <c r="IV63" s="329"/>
      <c r="IW63" s="329"/>
      <c r="IX63" s="329"/>
      <c r="IY63" s="329"/>
      <c r="IZ63" s="329"/>
      <c r="JA63" s="329"/>
      <c r="JB63" s="329"/>
      <c r="JC63" s="329"/>
      <c r="JD63" s="329"/>
      <c r="JE63" s="329"/>
      <c r="JF63" s="329"/>
      <c r="JG63" s="329"/>
      <c r="JH63" s="329"/>
      <c r="JI63" s="329"/>
      <c r="JJ63" s="329"/>
      <c r="JK63" s="329"/>
      <c r="JL63" s="329"/>
      <c r="JM63" s="329"/>
      <c r="JN63" s="329"/>
      <c r="JO63" s="329"/>
      <c r="JP63" s="329"/>
      <c r="JQ63" s="329"/>
      <c r="JR63" s="329"/>
      <c r="JS63" s="329"/>
      <c r="JT63" s="329"/>
      <c r="JU63" s="329"/>
      <c r="JV63" s="329"/>
      <c r="JW63" s="329"/>
      <c r="JX63" s="329"/>
      <c r="JY63" s="329"/>
      <c r="JZ63" s="329"/>
      <c r="KA63" s="329"/>
      <c r="KB63" s="329"/>
      <c r="KC63" s="329"/>
      <c r="KD63" s="329"/>
      <c r="KE63" s="329"/>
      <c r="KF63" s="329"/>
      <c r="KG63" s="329"/>
      <c r="KH63" s="329"/>
      <c r="KI63" s="329"/>
      <c r="KJ63" s="329"/>
      <c r="KK63" s="329"/>
      <c r="KL63" s="329"/>
      <c r="KM63" s="329"/>
      <c r="KN63" s="329"/>
      <c r="KO63" s="329"/>
      <c r="KP63" s="329"/>
      <c r="KQ63" s="329"/>
      <c r="KR63" s="329"/>
      <c r="KS63" s="329"/>
      <c r="KT63" s="329"/>
      <c r="KU63" s="329"/>
      <c r="KV63" s="329"/>
      <c r="KW63" s="329"/>
      <c r="KX63" s="329"/>
      <c r="KY63" s="329"/>
      <c r="KZ63" s="329"/>
      <c r="LA63" s="329"/>
      <c r="LB63" s="329"/>
      <c r="LC63" s="329"/>
      <c r="LD63" s="329"/>
      <c r="LE63" s="329"/>
      <c r="LF63" s="329"/>
      <c r="LG63" s="329"/>
      <c r="LH63" s="329"/>
      <c r="LI63" s="329"/>
      <c r="LJ63" s="329"/>
      <c r="LK63" s="329"/>
      <c r="LL63" s="329"/>
      <c r="LM63" s="329"/>
      <c r="LN63" s="329"/>
      <c r="LO63" s="329"/>
      <c r="LP63" s="329"/>
      <c r="LQ63" s="329"/>
      <c r="LR63" s="329"/>
      <c r="LS63" s="329"/>
      <c r="LT63" s="329"/>
      <c r="LU63" s="329"/>
      <c r="LV63" s="329"/>
      <c r="LW63" s="329"/>
      <c r="LX63" s="329"/>
      <c r="LY63" s="329"/>
      <c r="LZ63" s="329"/>
      <c r="MA63" s="329"/>
      <c r="MB63" s="329"/>
      <c r="MC63" s="329"/>
      <c r="MD63" s="329"/>
      <c r="ME63" s="329"/>
      <c r="MF63" s="329"/>
      <c r="MG63" s="329"/>
      <c r="MH63" s="329"/>
      <c r="MI63" s="329"/>
      <c r="MJ63" s="329"/>
      <c r="MK63" s="329"/>
      <c r="ML63" s="329"/>
      <c r="MM63" s="329"/>
      <c r="MN63" s="329"/>
      <c r="MO63" s="329"/>
      <c r="MP63" s="329"/>
      <c r="MQ63" s="329"/>
      <c r="MR63" s="329"/>
      <c r="MS63" s="329"/>
      <c r="MT63" s="329"/>
      <c r="MU63" s="329"/>
      <c r="MV63" s="329"/>
      <c r="MW63" s="329"/>
      <c r="MX63" s="329"/>
      <c r="MY63" s="329"/>
      <c r="MZ63" s="329"/>
      <c r="NA63" s="329"/>
      <c r="NB63" s="329"/>
      <c r="NC63" s="329"/>
      <c r="ND63" s="329"/>
      <c r="NE63" s="329"/>
      <c r="NF63" s="329"/>
      <c r="NG63" s="329"/>
      <c r="NH63" s="329"/>
      <c r="NI63" s="329"/>
      <c r="NJ63" s="329"/>
      <c r="NK63" s="329"/>
      <c r="NL63" s="329"/>
      <c r="NM63" s="329"/>
      <c r="NN63" s="329"/>
      <c r="NO63" s="329"/>
      <c r="NP63" s="329"/>
      <c r="NQ63" s="329"/>
      <c r="NR63" s="329"/>
      <c r="NS63" s="329"/>
      <c r="NT63" s="329"/>
      <c r="NU63" s="329"/>
      <c r="NV63" s="329"/>
      <c r="NW63" s="329"/>
      <c r="NX63" s="329"/>
      <c r="NY63" s="329"/>
      <c r="NZ63" s="329"/>
      <c r="OA63" s="329"/>
      <c r="OB63" s="329"/>
      <c r="OC63" s="329"/>
      <c r="OD63" s="329"/>
      <c r="OE63" s="329"/>
      <c r="OF63" s="329"/>
      <c r="OG63" s="329"/>
      <c r="OH63" s="329"/>
      <c r="OI63" s="329"/>
      <c r="OJ63" s="329"/>
      <c r="OK63" s="329"/>
      <c r="OL63" s="329"/>
      <c r="OM63" s="329"/>
      <c r="ON63" s="329"/>
      <c r="OO63" s="329"/>
      <c r="OP63" s="329"/>
      <c r="OQ63" s="329"/>
      <c r="OR63" s="329"/>
      <c r="OS63" s="329"/>
      <c r="OT63" s="329"/>
    </row>
    <row r="64" spans="2:412" s="320" customFormat="1">
      <c r="B64" s="270">
        <f t="shared" si="32"/>
        <v>9</v>
      </c>
      <c r="C64" s="329"/>
      <c r="D64" s="329"/>
      <c r="E64" s="329"/>
      <c r="F64" s="329"/>
      <c r="G64" s="329"/>
      <c r="H64" s="329"/>
      <c r="I64" s="329"/>
      <c r="J64" s="329"/>
      <c r="K64" s="329"/>
      <c r="L64" s="328">
        <f>MAX((M$53*M64+(1-M$53)*M65)*M$52,(L47-StrikePrice)*L$27,0)</f>
        <v>0</v>
      </c>
      <c r="M64" s="328">
        <f>MAX((N$53*N64+(1-N$53)*N65)*N$52,(M47-StrikePrice)*M$27,0)</f>
        <v>0</v>
      </c>
      <c r="N64" s="329"/>
      <c r="O64" s="329"/>
      <c r="P64" s="329"/>
      <c r="Q64" s="329"/>
      <c r="R64" s="329"/>
      <c r="S64" s="329"/>
      <c r="T64" s="329"/>
      <c r="U64" s="329"/>
      <c r="V64" s="329"/>
      <c r="W64" s="329"/>
      <c r="X64" s="329"/>
      <c r="Y64" s="329"/>
      <c r="Z64" s="329"/>
      <c r="AA64" s="329"/>
      <c r="AB64" s="329"/>
      <c r="AC64" s="329"/>
      <c r="AD64" s="329"/>
      <c r="AE64" s="329"/>
      <c r="AF64" s="329"/>
      <c r="AG64" s="329"/>
      <c r="AH64" s="329"/>
      <c r="AI64" s="329"/>
      <c r="AJ64" s="329"/>
      <c r="AK64" s="329"/>
      <c r="AL64" s="329"/>
      <c r="AM64" s="329"/>
      <c r="AN64" s="329"/>
      <c r="AO64" s="329"/>
      <c r="AP64" s="329"/>
      <c r="AQ64" s="329"/>
      <c r="AR64" s="329"/>
      <c r="AS64" s="329"/>
      <c r="AT64" s="329"/>
      <c r="AU64" s="329"/>
      <c r="AV64" s="329"/>
      <c r="AW64" s="329"/>
      <c r="AX64" s="329"/>
      <c r="AY64" s="329"/>
      <c r="AZ64" s="329"/>
      <c r="BA64" s="329"/>
      <c r="BB64" s="329"/>
      <c r="BC64" s="329"/>
      <c r="BD64" s="329"/>
      <c r="BE64" s="329"/>
      <c r="BF64" s="329"/>
      <c r="BG64" s="329"/>
      <c r="BH64" s="329"/>
      <c r="BI64" s="329"/>
      <c r="BJ64" s="329"/>
      <c r="BK64" s="329"/>
      <c r="BL64" s="329"/>
      <c r="BM64" s="329"/>
      <c r="BN64" s="329"/>
      <c r="BO64" s="329"/>
      <c r="BP64" s="329"/>
      <c r="BQ64" s="329"/>
      <c r="BR64" s="329"/>
      <c r="BS64" s="329"/>
      <c r="BT64" s="329"/>
      <c r="BU64" s="329"/>
      <c r="BV64" s="329"/>
      <c r="BW64" s="329"/>
      <c r="BX64" s="329"/>
      <c r="BY64" s="329"/>
      <c r="BZ64" s="329"/>
      <c r="CA64" s="329"/>
      <c r="CB64" s="329"/>
      <c r="CC64" s="329"/>
      <c r="CD64" s="329"/>
      <c r="CE64" s="329"/>
      <c r="CF64" s="329"/>
      <c r="CG64" s="329"/>
      <c r="CH64" s="329"/>
      <c r="CI64" s="329"/>
      <c r="CJ64" s="329"/>
      <c r="CK64" s="329"/>
      <c r="CL64" s="329"/>
      <c r="CM64" s="329"/>
      <c r="CN64" s="329"/>
      <c r="CO64" s="329"/>
      <c r="CP64" s="329"/>
      <c r="CQ64" s="329"/>
      <c r="CR64" s="329"/>
      <c r="CS64" s="329"/>
      <c r="CT64" s="329"/>
      <c r="CU64" s="329"/>
      <c r="CV64" s="329"/>
      <c r="CW64" s="329"/>
      <c r="CX64" s="329"/>
      <c r="CY64" s="329"/>
      <c r="CZ64" s="329"/>
      <c r="DA64" s="329"/>
      <c r="DB64" s="329"/>
      <c r="DC64" s="329"/>
      <c r="DD64" s="329"/>
      <c r="DE64" s="329"/>
      <c r="DF64" s="329"/>
      <c r="DG64" s="329"/>
      <c r="DH64" s="329"/>
      <c r="DI64" s="329"/>
      <c r="DJ64" s="329"/>
      <c r="DK64" s="329"/>
      <c r="DL64" s="329"/>
      <c r="DM64" s="329"/>
      <c r="DN64" s="329"/>
      <c r="DO64" s="329"/>
      <c r="DP64" s="329"/>
      <c r="DQ64" s="329"/>
      <c r="DR64" s="329"/>
      <c r="DS64" s="329"/>
      <c r="DT64" s="329"/>
      <c r="DU64" s="329"/>
      <c r="DV64" s="329"/>
      <c r="DW64" s="329"/>
      <c r="DX64" s="329"/>
      <c r="DY64" s="329"/>
      <c r="DZ64" s="329"/>
      <c r="EA64" s="329"/>
      <c r="EB64" s="329"/>
      <c r="EC64" s="329"/>
      <c r="ED64" s="329"/>
      <c r="EE64" s="329"/>
      <c r="EF64" s="329"/>
      <c r="EG64" s="329"/>
      <c r="EH64" s="329"/>
      <c r="EI64" s="329"/>
      <c r="EJ64" s="329"/>
      <c r="EK64" s="329"/>
      <c r="EL64" s="329"/>
      <c r="EM64" s="329"/>
      <c r="EN64" s="329"/>
      <c r="EO64" s="329"/>
      <c r="EP64" s="329"/>
      <c r="EQ64" s="329"/>
      <c r="ER64" s="329"/>
      <c r="ES64" s="329"/>
      <c r="ET64" s="329"/>
      <c r="EU64" s="329"/>
      <c r="EV64" s="329"/>
      <c r="EW64" s="329"/>
      <c r="EX64" s="329"/>
      <c r="EY64" s="329"/>
      <c r="EZ64" s="329"/>
      <c r="FA64" s="329"/>
      <c r="FB64" s="329"/>
      <c r="FC64" s="329"/>
      <c r="FD64" s="329"/>
      <c r="FE64" s="329"/>
      <c r="FF64" s="329"/>
      <c r="FG64" s="329"/>
      <c r="FH64" s="329"/>
      <c r="FI64" s="329"/>
      <c r="FJ64" s="329"/>
      <c r="FK64" s="329"/>
      <c r="FL64" s="329"/>
      <c r="FM64" s="329"/>
      <c r="FN64" s="329"/>
      <c r="FO64" s="329"/>
      <c r="FP64" s="329"/>
      <c r="FQ64" s="329"/>
      <c r="FR64" s="329"/>
      <c r="FS64" s="329"/>
      <c r="FT64" s="329"/>
      <c r="FU64" s="329"/>
      <c r="FV64" s="329"/>
      <c r="FW64" s="329"/>
      <c r="FX64" s="329"/>
      <c r="FY64" s="329"/>
      <c r="FZ64" s="329"/>
      <c r="GA64" s="329"/>
      <c r="GB64" s="329"/>
      <c r="GC64" s="329"/>
      <c r="GD64" s="329"/>
      <c r="GE64" s="329"/>
      <c r="GF64" s="329"/>
      <c r="GG64" s="329"/>
      <c r="GH64" s="329"/>
      <c r="GI64" s="329"/>
      <c r="GJ64" s="329"/>
      <c r="GK64" s="329"/>
      <c r="GL64" s="329"/>
      <c r="GM64" s="329"/>
      <c r="GN64" s="329"/>
      <c r="GO64" s="329"/>
      <c r="GP64" s="329"/>
      <c r="GQ64" s="329"/>
      <c r="GR64" s="329"/>
      <c r="GS64" s="329"/>
      <c r="GT64" s="329"/>
      <c r="GU64" s="329"/>
      <c r="GV64" s="329"/>
      <c r="GW64" s="329"/>
      <c r="GX64" s="329"/>
      <c r="GY64" s="329"/>
      <c r="GZ64" s="329"/>
      <c r="HA64" s="329"/>
      <c r="HB64" s="329"/>
      <c r="HC64" s="329"/>
      <c r="HD64" s="329"/>
      <c r="HE64" s="329"/>
      <c r="HF64" s="329"/>
      <c r="HG64" s="329"/>
      <c r="HH64" s="329"/>
      <c r="HI64" s="329"/>
      <c r="HJ64" s="329"/>
      <c r="HK64" s="329"/>
      <c r="HL64" s="329"/>
      <c r="HM64" s="329"/>
      <c r="HN64" s="329"/>
      <c r="HO64" s="329"/>
      <c r="HP64" s="329"/>
      <c r="HQ64" s="329"/>
      <c r="HR64" s="329"/>
      <c r="HS64" s="329"/>
      <c r="HT64" s="329"/>
      <c r="HU64" s="329"/>
      <c r="HV64" s="329"/>
      <c r="HW64" s="329"/>
      <c r="HX64" s="329"/>
      <c r="HY64" s="329"/>
      <c r="HZ64" s="329"/>
      <c r="IA64" s="329"/>
      <c r="IB64" s="329"/>
      <c r="IC64" s="329"/>
      <c r="ID64" s="329"/>
      <c r="IE64" s="329"/>
      <c r="IF64" s="329"/>
      <c r="IG64" s="329"/>
      <c r="IH64" s="329"/>
      <c r="II64" s="329"/>
      <c r="IJ64" s="329"/>
      <c r="IK64" s="329"/>
      <c r="IL64" s="329"/>
      <c r="IM64" s="329"/>
      <c r="IN64" s="329"/>
      <c r="IO64" s="329"/>
      <c r="IP64" s="329"/>
      <c r="IQ64" s="329"/>
      <c r="IR64" s="329"/>
      <c r="IS64" s="329"/>
      <c r="IT64" s="329"/>
      <c r="IU64" s="329"/>
      <c r="IV64" s="329"/>
      <c r="IW64" s="329"/>
      <c r="IX64" s="329"/>
      <c r="IY64" s="329"/>
      <c r="IZ64" s="329"/>
      <c r="JA64" s="329"/>
      <c r="JB64" s="329"/>
      <c r="JC64" s="329"/>
      <c r="JD64" s="329"/>
      <c r="JE64" s="329"/>
      <c r="JF64" s="329"/>
      <c r="JG64" s="329"/>
      <c r="JH64" s="329"/>
      <c r="JI64" s="329"/>
      <c r="JJ64" s="329"/>
      <c r="JK64" s="329"/>
      <c r="JL64" s="329"/>
      <c r="JM64" s="329"/>
      <c r="JN64" s="329"/>
      <c r="JO64" s="329"/>
      <c r="JP64" s="329"/>
      <c r="JQ64" s="329"/>
      <c r="JR64" s="329"/>
      <c r="JS64" s="329"/>
      <c r="JT64" s="329"/>
      <c r="JU64" s="329"/>
      <c r="JV64" s="329"/>
      <c r="JW64" s="329"/>
      <c r="JX64" s="329"/>
      <c r="JY64" s="329"/>
      <c r="JZ64" s="329"/>
      <c r="KA64" s="329"/>
      <c r="KB64" s="329"/>
      <c r="KC64" s="329"/>
      <c r="KD64" s="329"/>
      <c r="KE64" s="329"/>
      <c r="KF64" s="329"/>
      <c r="KG64" s="329"/>
      <c r="KH64" s="329"/>
      <c r="KI64" s="329"/>
      <c r="KJ64" s="329"/>
      <c r="KK64" s="329"/>
      <c r="KL64" s="329"/>
      <c r="KM64" s="329"/>
      <c r="KN64" s="329"/>
      <c r="KO64" s="329"/>
      <c r="KP64" s="329"/>
      <c r="KQ64" s="329"/>
      <c r="KR64" s="329"/>
      <c r="KS64" s="329"/>
      <c r="KT64" s="329"/>
      <c r="KU64" s="329"/>
      <c r="KV64" s="329"/>
      <c r="KW64" s="329"/>
      <c r="KX64" s="329"/>
      <c r="KY64" s="329"/>
      <c r="KZ64" s="329"/>
      <c r="LA64" s="329"/>
      <c r="LB64" s="329"/>
      <c r="LC64" s="329"/>
      <c r="LD64" s="329"/>
      <c r="LE64" s="329"/>
      <c r="LF64" s="329"/>
      <c r="LG64" s="329"/>
      <c r="LH64" s="329"/>
      <c r="LI64" s="329"/>
      <c r="LJ64" s="329"/>
      <c r="LK64" s="329"/>
      <c r="LL64" s="329"/>
      <c r="LM64" s="329"/>
      <c r="LN64" s="329"/>
      <c r="LO64" s="329"/>
      <c r="LP64" s="329"/>
      <c r="LQ64" s="329"/>
      <c r="LR64" s="329"/>
      <c r="LS64" s="329"/>
      <c r="LT64" s="329"/>
      <c r="LU64" s="329"/>
      <c r="LV64" s="329"/>
      <c r="LW64" s="329"/>
      <c r="LX64" s="329"/>
      <c r="LY64" s="329"/>
      <c r="LZ64" s="329"/>
      <c r="MA64" s="329"/>
      <c r="MB64" s="329"/>
      <c r="MC64" s="329"/>
      <c r="MD64" s="329"/>
      <c r="ME64" s="329"/>
      <c r="MF64" s="329"/>
      <c r="MG64" s="329"/>
      <c r="MH64" s="329"/>
      <c r="MI64" s="329"/>
      <c r="MJ64" s="329"/>
      <c r="MK64" s="329"/>
      <c r="ML64" s="329"/>
      <c r="MM64" s="329"/>
      <c r="MN64" s="329"/>
      <c r="MO64" s="329"/>
      <c r="MP64" s="329"/>
      <c r="MQ64" s="329"/>
      <c r="MR64" s="329"/>
      <c r="MS64" s="329"/>
      <c r="MT64" s="329"/>
      <c r="MU64" s="329"/>
      <c r="MV64" s="329"/>
      <c r="MW64" s="329"/>
      <c r="MX64" s="329"/>
      <c r="MY64" s="329"/>
      <c r="MZ64" s="329"/>
      <c r="NA64" s="329"/>
      <c r="NB64" s="329"/>
      <c r="NC64" s="329"/>
      <c r="ND64" s="329"/>
      <c r="NE64" s="329"/>
      <c r="NF64" s="329"/>
      <c r="NG64" s="329"/>
      <c r="NH64" s="329"/>
      <c r="NI64" s="329"/>
      <c r="NJ64" s="329"/>
      <c r="NK64" s="329"/>
      <c r="NL64" s="329"/>
      <c r="NM64" s="329"/>
      <c r="NN64" s="329"/>
      <c r="NO64" s="329"/>
      <c r="NP64" s="329"/>
      <c r="NQ64" s="329"/>
      <c r="NR64" s="329"/>
      <c r="NS64" s="329"/>
      <c r="NT64" s="329"/>
      <c r="NU64" s="329"/>
      <c r="NV64" s="329"/>
      <c r="NW64" s="329"/>
      <c r="NX64" s="329"/>
      <c r="NY64" s="329"/>
      <c r="NZ64" s="329"/>
      <c r="OA64" s="329"/>
      <c r="OB64" s="329"/>
      <c r="OC64" s="329"/>
      <c r="OD64" s="329"/>
      <c r="OE64" s="329"/>
      <c r="OF64" s="329"/>
      <c r="OG64" s="329"/>
      <c r="OH64" s="329"/>
      <c r="OI64" s="329"/>
      <c r="OJ64" s="329"/>
      <c r="OK64" s="329"/>
      <c r="OL64" s="329"/>
      <c r="OM64" s="329"/>
      <c r="ON64" s="329"/>
      <c r="OO64" s="329"/>
      <c r="OP64" s="329"/>
      <c r="OQ64" s="329"/>
      <c r="OR64" s="329"/>
      <c r="OS64" s="329"/>
      <c r="OT64" s="329"/>
    </row>
    <row r="65" spans="2:430" s="320" customFormat="1">
      <c r="B65" s="270">
        <f t="shared" si="32"/>
        <v>10</v>
      </c>
      <c r="C65" s="329"/>
      <c r="D65" s="329"/>
      <c r="E65" s="329"/>
      <c r="F65" s="329"/>
      <c r="G65" s="329"/>
      <c r="H65" s="329"/>
      <c r="I65" s="329"/>
      <c r="J65" s="329"/>
      <c r="K65" s="329"/>
      <c r="L65" s="329"/>
      <c r="M65" s="328">
        <f>MAX((N$53*N65+(1-N$53)*N66)*N$52,(M48-StrikePrice)*M$27,0)</f>
        <v>0</v>
      </c>
      <c r="N65" s="329"/>
      <c r="O65" s="329"/>
      <c r="P65" s="329"/>
      <c r="Q65" s="329"/>
      <c r="R65" s="329"/>
      <c r="S65" s="329"/>
      <c r="T65" s="329"/>
      <c r="U65" s="329"/>
      <c r="V65" s="329"/>
      <c r="W65" s="329"/>
      <c r="X65" s="329"/>
      <c r="Y65" s="329"/>
      <c r="Z65" s="329"/>
      <c r="AA65" s="329"/>
      <c r="AB65" s="329"/>
      <c r="AC65" s="329"/>
      <c r="AD65" s="329"/>
      <c r="AE65" s="329"/>
      <c r="AF65" s="329"/>
      <c r="AG65" s="329"/>
      <c r="AH65" s="329"/>
      <c r="AI65" s="329"/>
      <c r="AJ65" s="329"/>
      <c r="AK65" s="329"/>
      <c r="AL65" s="329"/>
      <c r="AM65" s="329"/>
      <c r="AN65" s="329"/>
      <c r="AO65" s="329"/>
      <c r="AP65" s="329"/>
      <c r="AQ65" s="329"/>
      <c r="AR65" s="329"/>
      <c r="AS65" s="329"/>
      <c r="AT65" s="329"/>
      <c r="AU65" s="329"/>
      <c r="AV65" s="329"/>
      <c r="AW65" s="329"/>
      <c r="AX65" s="329"/>
      <c r="AY65" s="329"/>
      <c r="AZ65" s="329"/>
      <c r="BA65" s="329"/>
      <c r="BB65" s="329"/>
      <c r="BC65" s="329"/>
      <c r="BD65" s="329"/>
      <c r="BE65" s="329"/>
      <c r="BF65" s="329"/>
      <c r="BG65" s="329"/>
      <c r="BH65" s="329"/>
      <c r="BI65" s="329"/>
      <c r="BJ65" s="329"/>
      <c r="BK65" s="329"/>
      <c r="BL65" s="329"/>
      <c r="BM65" s="329"/>
      <c r="BN65" s="329"/>
      <c r="BO65" s="329"/>
      <c r="BP65" s="329"/>
      <c r="BQ65" s="329"/>
      <c r="BR65" s="329"/>
      <c r="BS65" s="329"/>
      <c r="BT65" s="329"/>
      <c r="BU65" s="329"/>
      <c r="BV65" s="329"/>
      <c r="BW65" s="329"/>
      <c r="BX65" s="329"/>
      <c r="BY65" s="329"/>
      <c r="BZ65" s="329"/>
      <c r="CA65" s="329"/>
      <c r="CB65" s="329"/>
      <c r="CC65" s="329"/>
      <c r="CD65" s="329"/>
      <c r="CE65" s="329"/>
      <c r="CF65" s="329"/>
      <c r="CG65" s="329"/>
      <c r="CH65" s="329"/>
      <c r="CI65" s="329"/>
      <c r="CJ65" s="329"/>
      <c r="CK65" s="329"/>
      <c r="CL65" s="329"/>
      <c r="CM65" s="329"/>
      <c r="CN65" s="329"/>
      <c r="CO65" s="329"/>
      <c r="CP65" s="329"/>
      <c r="CQ65" s="329"/>
      <c r="CR65" s="329"/>
      <c r="CS65" s="329"/>
      <c r="CT65" s="329"/>
      <c r="CU65" s="329"/>
      <c r="CV65" s="329"/>
      <c r="CW65" s="329"/>
      <c r="CX65" s="329"/>
      <c r="CY65" s="329"/>
      <c r="CZ65" s="329"/>
      <c r="DA65" s="329"/>
      <c r="DB65" s="329"/>
      <c r="DC65" s="329"/>
      <c r="DD65" s="329"/>
      <c r="DE65" s="329"/>
      <c r="DF65" s="329"/>
      <c r="DG65" s="329"/>
      <c r="DH65" s="329"/>
      <c r="DI65" s="329"/>
      <c r="DJ65" s="329"/>
      <c r="DK65" s="329"/>
      <c r="DL65" s="329"/>
      <c r="DM65" s="329"/>
      <c r="DN65" s="329"/>
      <c r="DO65" s="329"/>
      <c r="DP65" s="329"/>
      <c r="DQ65" s="329"/>
      <c r="DR65" s="329"/>
      <c r="DS65" s="329"/>
      <c r="DT65" s="329"/>
      <c r="DU65" s="329"/>
      <c r="DV65" s="329"/>
      <c r="DW65" s="329"/>
      <c r="DX65" s="329"/>
      <c r="DY65" s="329"/>
      <c r="DZ65" s="329"/>
      <c r="EA65" s="329"/>
      <c r="EB65" s="329"/>
      <c r="EC65" s="329"/>
      <c r="ED65" s="329"/>
      <c r="EE65" s="329"/>
      <c r="EF65" s="329"/>
      <c r="EG65" s="329"/>
      <c r="EH65" s="329"/>
      <c r="EI65" s="329"/>
      <c r="EJ65" s="329"/>
      <c r="EK65" s="329"/>
      <c r="EL65" s="329"/>
      <c r="EM65" s="329"/>
      <c r="EN65" s="329"/>
      <c r="EO65" s="329"/>
      <c r="EP65" s="329"/>
      <c r="EQ65" s="329"/>
      <c r="ER65" s="329"/>
      <c r="ES65" s="329"/>
      <c r="ET65" s="329"/>
      <c r="EU65" s="329"/>
      <c r="EV65" s="329"/>
      <c r="EW65" s="329"/>
      <c r="EX65" s="329"/>
      <c r="EY65" s="329"/>
      <c r="EZ65" s="329"/>
      <c r="FA65" s="329"/>
      <c r="FB65" s="329"/>
      <c r="FC65" s="329"/>
      <c r="FD65" s="329"/>
      <c r="FE65" s="329"/>
      <c r="FF65" s="329"/>
      <c r="FG65" s="329"/>
      <c r="FH65" s="329"/>
      <c r="FI65" s="329"/>
      <c r="FJ65" s="329"/>
      <c r="FK65" s="329"/>
      <c r="FL65" s="329"/>
      <c r="FM65" s="329"/>
      <c r="FN65" s="329"/>
      <c r="FO65" s="329"/>
      <c r="FP65" s="329"/>
      <c r="FQ65" s="329"/>
      <c r="FR65" s="329"/>
      <c r="FS65" s="329"/>
      <c r="FT65" s="329"/>
      <c r="FU65" s="329"/>
      <c r="FV65" s="329"/>
      <c r="FW65" s="329"/>
      <c r="FX65" s="329"/>
      <c r="FY65" s="329"/>
      <c r="FZ65" s="329"/>
      <c r="GA65" s="329"/>
      <c r="GB65" s="329"/>
      <c r="GC65" s="329"/>
      <c r="GD65" s="329"/>
      <c r="GE65" s="329"/>
      <c r="GF65" s="329"/>
      <c r="GG65" s="329"/>
      <c r="GH65" s="329"/>
      <c r="GI65" s="329"/>
      <c r="GJ65" s="329"/>
      <c r="GK65" s="329"/>
      <c r="GL65" s="329"/>
      <c r="GM65" s="329"/>
      <c r="GN65" s="329"/>
      <c r="GO65" s="329"/>
      <c r="GP65" s="329"/>
      <c r="GQ65" s="329"/>
      <c r="GR65" s="329"/>
      <c r="GS65" s="329"/>
      <c r="GT65" s="329"/>
      <c r="GU65" s="329"/>
      <c r="GV65" s="329"/>
      <c r="GW65" s="329"/>
      <c r="GX65" s="329"/>
      <c r="GY65" s="329"/>
      <c r="GZ65" s="329"/>
      <c r="HA65" s="329"/>
      <c r="HB65" s="329"/>
      <c r="HC65" s="329"/>
      <c r="HD65" s="329"/>
      <c r="HE65" s="329"/>
      <c r="HF65" s="329"/>
      <c r="HG65" s="329"/>
      <c r="HH65" s="329"/>
      <c r="HI65" s="329"/>
      <c r="HJ65" s="329"/>
      <c r="HK65" s="329"/>
      <c r="HL65" s="329"/>
      <c r="HM65" s="329"/>
      <c r="HN65" s="329"/>
      <c r="HO65" s="329"/>
      <c r="HP65" s="329"/>
      <c r="HQ65" s="329"/>
      <c r="HR65" s="329"/>
      <c r="HS65" s="329"/>
      <c r="HT65" s="329"/>
      <c r="HU65" s="329"/>
      <c r="HV65" s="329"/>
      <c r="HW65" s="329"/>
      <c r="HX65" s="329"/>
      <c r="HY65" s="329"/>
      <c r="HZ65" s="329"/>
      <c r="IA65" s="329"/>
      <c r="IB65" s="329"/>
      <c r="IC65" s="329"/>
      <c r="ID65" s="329"/>
      <c r="IE65" s="329"/>
      <c r="IF65" s="329"/>
      <c r="IG65" s="329"/>
      <c r="IH65" s="329"/>
      <c r="II65" s="329"/>
      <c r="IJ65" s="329"/>
      <c r="IK65" s="329"/>
      <c r="IL65" s="329"/>
      <c r="IM65" s="329"/>
      <c r="IN65" s="329"/>
      <c r="IO65" s="329"/>
      <c r="IP65" s="329"/>
      <c r="IQ65" s="329"/>
      <c r="IR65" s="329"/>
      <c r="IS65" s="329"/>
      <c r="IT65" s="329"/>
      <c r="IU65" s="329"/>
      <c r="IV65" s="329"/>
      <c r="IW65" s="329"/>
      <c r="IX65" s="329"/>
      <c r="IY65" s="329"/>
      <c r="IZ65" s="329"/>
      <c r="JA65" s="329"/>
      <c r="JB65" s="329"/>
      <c r="JC65" s="329"/>
      <c r="JD65" s="329"/>
      <c r="JE65" s="329"/>
      <c r="JF65" s="329"/>
      <c r="JG65" s="329"/>
      <c r="JH65" s="329"/>
      <c r="JI65" s="329"/>
      <c r="JJ65" s="329"/>
      <c r="JK65" s="329"/>
      <c r="JL65" s="329"/>
      <c r="JM65" s="329"/>
      <c r="JN65" s="329"/>
      <c r="JO65" s="329"/>
      <c r="JP65" s="329"/>
      <c r="JQ65" s="329"/>
      <c r="JR65" s="329"/>
      <c r="JS65" s="329"/>
      <c r="JT65" s="329"/>
      <c r="JU65" s="329"/>
      <c r="JV65" s="329"/>
      <c r="JW65" s="329"/>
      <c r="JX65" s="329"/>
      <c r="JY65" s="329"/>
      <c r="JZ65" s="329"/>
      <c r="KA65" s="329"/>
      <c r="KB65" s="329"/>
      <c r="KC65" s="329"/>
      <c r="KD65" s="329"/>
      <c r="KE65" s="329"/>
      <c r="KF65" s="329"/>
      <c r="KG65" s="329"/>
      <c r="KH65" s="329"/>
      <c r="KI65" s="329"/>
      <c r="KJ65" s="329"/>
      <c r="KK65" s="329"/>
      <c r="KL65" s="329"/>
      <c r="KM65" s="329"/>
      <c r="KN65" s="329"/>
      <c r="KO65" s="329"/>
      <c r="KP65" s="329"/>
      <c r="KQ65" s="329"/>
      <c r="KR65" s="329"/>
      <c r="KS65" s="329"/>
      <c r="KT65" s="329"/>
      <c r="KU65" s="329"/>
      <c r="KV65" s="329"/>
      <c r="KW65" s="329"/>
      <c r="KX65" s="329"/>
      <c r="KY65" s="329"/>
      <c r="KZ65" s="329"/>
      <c r="LA65" s="329"/>
      <c r="LB65" s="329"/>
      <c r="LC65" s="329"/>
      <c r="LD65" s="329"/>
      <c r="LE65" s="329"/>
      <c r="LF65" s="329"/>
      <c r="LG65" s="329"/>
      <c r="LH65" s="329"/>
      <c r="LI65" s="329"/>
      <c r="LJ65" s="329"/>
      <c r="LK65" s="329"/>
      <c r="LL65" s="329"/>
      <c r="LM65" s="329"/>
      <c r="LN65" s="329"/>
      <c r="LO65" s="329"/>
      <c r="LP65" s="329"/>
      <c r="LQ65" s="329"/>
      <c r="LR65" s="329"/>
      <c r="LS65" s="329"/>
      <c r="LT65" s="329"/>
      <c r="LU65" s="329"/>
      <c r="LV65" s="329"/>
      <c r="LW65" s="329"/>
      <c r="LX65" s="329"/>
      <c r="LY65" s="329"/>
      <c r="LZ65" s="329"/>
      <c r="MA65" s="329"/>
      <c r="MB65" s="329"/>
      <c r="MC65" s="329"/>
      <c r="MD65" s="329"/>
      <c r="ME65" s="329"/>
      <c r="MF65" s="329"/>
      <c r="MG65" s="329"/>
      <c r="MH65" s="329"/>
      <c r="MI65" s="329"/>
      <c r="MJ65" s="329"/>
      <c r="MK65" s="329"/>
      <c r="ML65" s="329"/>
      <c r="MM65" s="329"/>
      <c r="MN65" s="329"/>
      <c r="MO65" s="329"/>
      <c r="MP65" s="329"/>
      <c r="MQ65" s="329"/>
      <c r="MR65" s="329"/>
      <c r="MS65" s="329"/>
      <c r="MT65" s="329"/>
      <c r="MU65" s="329"/>
      <c r="MV65" s="329"/>
      <c r="MW65" s="329"/>
      <c r="MX65" s="329"/>
      <c r="MY65" s="329"/>
      <c r="MZ65" s="329"/>
      <c r="NA65" s="329"/>
      <c r="NB65" s="329"/>
      <c r="NC65" s="329"/>
      <c r="ND65" s="329"/>
      <c r="NE65" s="329"/>
      <c r="NF65" s="329"/>
      <c r="NG65" s="329"/>
      <c r="NH65" s="329"/>
      <c r="NI65" s="329"/>
      <c r="NJ65" s="329"/>
      <c r="NK65" s="329"/>
      <c r="NL65" s="329"/>
      <c r="NM65" s="329"/>
      <c r="NN65" s="329"/>
      <c r="NO65" s="329"/>
      <c r="NP65" s="329"/>
      <c r="NQ65" s="329"/>
      <c r="NR65" s="329"/>
      <c r="NS65" s="329"/>
      <c r="NT65" s="329"/>
      <c r="NU65" s="329"/>
      <c r="NV65" s="329"/>
      <c r="NW65" s="329"/>
      <c r="NX65" s="329"/>
      <c r="NY65" s="329"/>
      <c r="NZ65" s="329"/>
      <c r="OA65" s="329"/>
      <c r="OB65" s="329"/>
      <c r="OC65" s="329"/>
      <c r="OD65" s="329"/>
      <c r="OE65" s="329"/>
      <c r="OF65" s="329"/>
      <c r="OG65" s="329"/>
      <c r="OH65" s="329"/>
      <c r="OI65" s="329"/>
      <c r="OJ65" s="329"/>
      <c r="OK65" s="329"/>
      <c r="OL65" s="329"/>
      <c r="OM65" s="329"/>
      <c r="ON65" s="329"/>
      <c r="OO65" s="329"/>
      <c r="OP65" s="329"/>
      <c r="OQ65" s="329"/>
      <c r="OR65" s="329"/>
      <c r="OS65" s="329"/>
      <c r="OT65" s="329"/>
    </row>
    <row r="66" spans="2:430">
      <c r="MI66" s="329"/>
      <c r="MJ66" s="329"/>
      <c r="MK66" s="329"/>
      <c r="ML66" s="329"/>
      <c r="MM66" s="329"/>
      <c r="MN66" s="329"/>
      <c r="MO66" s="329"/>
      <c r="MP66" s="329"/>
      <c r="MQ66" s="329"/>
      <c r="MR66" s="329"/>
      <c r="MS66" s="329"/>
      <c r="MT66" s="329"/>
      <c r="MU66" s="329"/>
      <c r="MV66" s="329"/>
      <c r="MW66" s="329"/>
      <c r="MX66" s="329"/>
      <c r="MY66" s="329"/>
      <c r="MZ66" s="329"/>
      <c r="NA66" s="329"/>
      <c r="NB66" s="329"/>
      <c r="NC66" s="329"/>
      <c r="ND66" s="329"/>
      <c r="NE66" s="329"/>
      <c r="NF66" s="329"/>
      <c r="NG66" s="329"/>
      <c r="NH66" s="329"/>
      <c r="NI66" s="329"/>
      <c r="NJ66" s="329"/>
      <c r="NK66" s="329"/>
      <c r="NL66" s="329"/>
      <c r="NM66" s="329"/>
      <c r="NN66" s="329"/>
      <c r="NO66" s="329"/>
      <c r="NP66" s="329"/>
      <c r="NQ66" s="329"/>
      <c r="NR66" s="329"/>
      <c r="NS66" s="329"/>
      <c r="NT66" s="329"/>
      <c r="NU66" s="329"/>
      <c r="NV66" s="329"/>
      <c r="NW66" s="329"/>
      <c r="NX66" s="329"/>
      <c r="NY66" s="329"/>
      <c r="NZ66" s="329"/>
      <c r="OA66" s="329"/>
      <c r="OB66" s="329"/>
      <c r="OC66" s="329"/>
      <c r="OD66" s="329"/>
      <c r="OE66" s="329"/>
      <c r="OF66" s="329"/>
      <c r="OG66" s="329"/>
      <c r="OH66" s="329"/>
      <c r="OI66" s="329"/>
      <c r="OJ66" s="329"/>
      <c r="OK66" s="329"/>
      <c r="OL66" s="329"/>
      <c r="OM66" s="329"/>
      <c r="ON66" s="329"/>
      <c r="OO66" s="329"/>
      <c r="OP66" s="329"/>
      <c r="OQ66" s="329"/>
      <c r="OR66" s="329"/>
      <c r="OS66" s="329"/>
      <c r="OT66" s="329"/>
      <c r="OU66" s="329"/>
      <c r="OV66" s="329"/>
      <c r="OW66" s="329"/>
      <c r="OX66" s="329"/>
      <c r="OY66" s="329"/>
      <c r="OZ66" s="329"/>
      <c r="PA66" s="329"/>
      <c r="PB66" s="329"/>
      <c r="PC66" s="329"/>
      <c r="PD66" s="329"/>
      <c r="PE66" s="329"/>
      <c r="PF66" s="329"/>
      <c r="PG66" s="329"/>
      <c r="PH66" s="329"/>
      <c r="PI66" s="329"/>
      <c r="PJ66" s="329"/>
      <c r="PK66" s="329"/>
      <c r="PL66" s="329"/>
      <c r="PM66" s="329"/>
      <c r="PN66" s="329"/>
    </row>
    <row r="67" spans="2:430">
      <c r="MI67" s="329"/>
      <c r="MJ67" s="329"/>
      <c r="MK67" s="329"/>
      <c r="ML67" s="329"/>
      <c r="MM67" s="329"/>
      <c r="MN67" s="329"/>
      <c r="MO67" s="329"/>
      <c r="MP67" s="329"/>
      <c r="MQ67" s="329"/>
      <c r="MR67" s="329"/>
      <c r="MS67" s="329"/>
      <c r="MT67" s="329"/>
      <c r="MU67" s="329"/>
      <c r="MV67" s="329"/>
      <c r="MW67" s="329"/>
      <c r="MX67" s="329"/>
      <c r="MY67" s="329"/>
      <c r="MZ67" s="329"/>
      <c r="NA67" s="329"/>
      <c r="NB67" s="329"/>
      <c r="NC67" s="329"/>
      <c r="ND67" s="329"/>
      <c r="NE67" s="329"/>
      <c r="NF67" s="329"/>
      <c r="NG67" s="329"/>
      <c r="NH67" s="329"/>
      <c r="NI67" s="329"/>
      <c r="NJ67" s="329"/>
      <c r="NK67" s="329"/>
      <c r="NL67" s="329"/>
      <c r="NM67" s="329"/>
      <c r="NN67" s="329"/>
      <c r="NO67" s="329"/>
      <c r="NP67" s="329"/>
      <c r="NQ67" s="329"/>
      <c r="NR67" s="329"/>
      <c r="NS67" s="329"/>
      <c r="NT67" s="329"/>
      <c r="NU67" s="329"/>
      <c r="NV67" s="329"/>
      <c r="NW67" s="329"/>
      <c r="NX67" s="329"/>
      <c r="NY67" s="329"/>
      <c r="NZ67" s="329"/>
      <c r="OA67" s="329"/>
      <c r="OB67" s="329"/>
      <c r="OC67" s="329"/>
      <c r="OD67" s="329"/>
      <c r="OE67" s="329"/>
      <c r="OF67" s="329"/>
      <c r="OG67" s="329"/>
      <c r="OH67" s="329"/>
      <c r="OI67" s="329"/>
      <c r="OJ67" s="329"/>
      <c r="OK67" s="329"/>
      <c r="OL67" s="329"/>
      <c r="OM67" s="329"/>
      <c r="ON67" s="329"/>
      <c r="OO67" s="329"/>
      <c r="OP67" s="329"/>
      <c r="OQ67" s="329"/>
      <c r="OR67" s="329"/>
      <c r="OS67" s="329"/>
      <c r="OT67" s="329"/>
      <c r="OU67" s="329"/>
      <c r="OV67" s="329"/>
      <c r="OW67" s="329"/>
      <c r="OX67" s="329"/>
      <c r="OY67" s="329"/>
      <c r="OZ67" s="329"/>
      <c r="PA67" s="329"/>
      <c r="PB67" s="329"/>
      <c r="PC67" s="329"/>
      <c r="PD67" s="329"/>
      <c r="PE67" s="329"/>
      <c r="PF67" s="329"/>
      <c r="PG67" s="329"/>
      <c r="PH67" s="329"/>
      <c r="PI67" s="329"/>
      <c r="PJ67" s="329"/>
      <c r="PK67" s="329"/>
      <c r="PL67" s="329"/>
      <c r="PM67" s="329"/>
      <c r="PN67" s="329"/>
    </row>
    <row r="68" spans="2:430">
      <c r="B68" s="276" t="s">
        <v>38</v>
      </c>
      <c r="C68" s="276">
        <v>0</v>
      </c>
      <c r="D68" s="276">
        <f>C68+1</f>
        <v>1</v>
      </c>
      <c r="E68" s="276">
        <f t="shared" ref="E68" si="36">D68+1</f>
        <v>2</v>
      </c>
      <c r="F68" s="276">
        <f t="shared" ref="F68" si="37">E68+1</f>
        <v>3</v>
      </c>
      <c r="G68" s="276">
        <f t="shared" ref="G68" si="38">F68+1</f>
        <v>4</v>
      </c>
      <c r="H68" s="276">
        <f t="shared" ref="H68" si="39">G68+1</f>
        <v>5</v>
      </c>
      <c r="I68" s="276">
        <f t="shared" ref="I68" si="40">H68+1</f>
        <v>6</v>
      </c>
      <c r="J68" s="276">
        <f t="shared" ref="J68" si="41">I68+1</f>
        <v>7</v>
      </c>
      <c r="K68" s="276">
        <f t="shared" ref="K68" si="42">J68+1</f>
        <v>8</v>
      </c>
      <c r="L68" s="276">
        <f t="shared" ref="L68" si="43">K68+1</f>
        <v>9</v>
      </c>
      <c r="M68" s="276">
        <f t="shared" ref="M68" si="44">L68+1</f>
        <v>10</v>
      </c>
    </row>
    <row r="69" spans="2:430">
      <c r="B69" s="208" t="s">
        <v>47</v>
      </c>
      <c r="C69" s="332"/>
      <c r="D69" s="332">
        <f t="shared" ref="D69:M69" si="45">D52</f>
        <v>0.970873786407767</v>
      </c>
      <c r="E69" s="332">
        <f t="shared" si="45"/>
        <v>0.970873786407767</v>
      </c>
      <c r="F69" s="332">
        <f t="shared" si="45"/>
        <v>0.970873786407767</v>
      </c>
      <c r="G69" s="332">
        <f t="shared" si="45"/>
        <v>0.970873786407767</v>
      </c>
      <c r="H69" s="332">
        <f t="shared" si="45"/>
        <v>0.970873786407767</v>
      </c>
      <c r="I69" s="332">
        <f t="shared" si="45"/>
        <v>0.970873786407767</v>
      </c>
      <c r="J69" s="332">
        <f t="shared" si="45"/>
        <v>0.97087378640776689</v>
      </c>
      <c r="K69" s="332">
        <f t="shared" si="45"/>
        <v>0.970873786407767</v>
      </c>
      <c r="L69" s="332">
        <f t="shared" si="45"/>
        <v>0.970873786407767</v>
      </c>
      <c r="M69" s="332">
        <f t="shared" si="45"/>
        <v>0.970873786407767</v>
      </c>
      <c r="N69" s="333"/>
      <c r="O69" s="333"/>
      <c r="P69" s="333"/>
      <c r="Q69" s="333"/>
      <c r="R69" s="333"/>
      <c r="S69" s="333"/>
      <c r="T69" s="333"/>
      <c r="U69" s="333"/>
      <c r="V69" s="333"/>
      <c r="W69" s="333"/>
      <c r="X69" s="334"/>
      <c r="Y69" s="334"/>
      <c r="Z69" s="334"/>
      <c r="AA69" s="334"/>
      <c r="AB69" s="334"/>
      <c r="AC69" s="334"/>
      <c r="AD69" s="334"/>
      <c r="AE69" s="334"/>
      <c r="AF69" s="334"/>
      <c r="AG69" s="334"/>
      <c r="AH69" s="334"/>
      <c r="AI69" s="334"/>
      <c r="AJ69" s="334"/>
      <c r="AK69" s="334"/>
      <c r="AL69" s="334"/>
      <c r="AM69" s="334"/>
      <c r="AN69" s="334"/>
      <c r="AO69" s="334"/>
      <c r="AP69" s="334"/>
      <c r="AQ69" s="334"/>
      <c r="AR69" s="334"/>
      <c r="AS69" s="334"/>
      <c r="AT69" s="334"/>
      <c r="AU69" s="334"/>
      <c r="AV69" s="334"/>
      <c r="AW69" s="334"/>
      <c r="AX69" s="334"/>
      <c r="AY69" s="334"/>
      <c r="AZ69" s="334"/>
      <c r="BA69" s="334"/>
      <c r="BB69" s="334"/>
      <c r="BC69" s="334"/>
      <c r="BD69" s="334"/>
      <c r="BE69" s="334"/>
      <c r="BF69" s="334"/>
      <c r="BG69" s="334"/>
      <c r="BH69" s="334"/>
      <c r="BI69" s="334"/>
      <c r="BJ69" s="334"/>
      <c r="BK69" s="334"/>
      <c r="BL69" s="334"/>
      <c r="BM69" s="334"/>
      <c r="BN69" s="334"/>
      <c r="BO69" s="334"/>
      <c r="BP69" s="334"/>
      <c r="BQ69" s="334"/>
      <c r="BR69" s="334"/>
      <c r="BS69" s="334"/>
      <c r="BT69" s="334"/>
      <c r="BU69" s="334"/>
      <c r="BV69" s="334"/>
      <c r="BW69" s="334"/>
      <c r="BX69" s="334"/>
      <c r="BY69" s="334"/>
      <c r="BZ69" s="334"/>
      <c r="CA69" s="334"/>
      <c r="CB69" s="334"/>
      <c r="CC69" s="334"/>
      <c r="CD69" s="334"/>
      <c r="CE69" s="334"/>
      <c r="CF69" s="334"/>
      <c r="CG69" s="334"/>
      <c r="CH69" s="334"/>
      <c r="CI69" s="334"/>
      <c r="CJ69" s="334"/>
      <c r="CK69" s="334"/>
      <c r="CL69" s="334"/>
      <c r="CM69" s="334"/>
      <c r="CN69" s="334"/>
      <c r="CO69" s="334"/>
      <c r="CP69" s="334"/>
      <c r="CQ69" s="334"/>
      <c r="CR69" s="334"/>
      <c r="CS69" s="334"/>
      <c r="CT69" s="334"/>
      <c r="CU69" s="334"/>
      <c r="CV69" s="334"/>
      <c r="CW69" s="334"/>
      <c r="CX69" s="334"/>
      <c r="CY69" s="334"/>
      <c r="CZ69" s="334"/>
      <c r="DA69" s="334"/>
      <c r="DB69" s="334"/>
      <c r="DC69" s="334"/>
      <c r="DD69" s="334"/>
      <c r="DE69" s="334"/>
      <c r="DF69" s="334"/>
      <c r="DG69" s="334"/>
      <c r="DH69" s="334"/>
      <c r="DI69" s="334"/>
      <c r="DJ69" s="334"/>
      <c r="DK69" s="334"/>
      <c r="DL69" s="334"/>
      <c r="DM69" s="334"/>
      <c r="DN69" s="334"/>
      <c r="DO69" s="334"/>
      <c r="DP69" s="334"/>
      <c r="DQ69" s="334"/>
      <c r="DR69" s="334"/>
      <c r="DS69" s="334"/>
      <c r="DT69" s="334"/>
      <c r="DU69" s="334"/>
      <c r="DV69" s="334"/>
      <c r="DW69" s="334"/>
      <c r="DX69" s="334"/>
      <c r="DY69" s="334"/>
      <c r="DZ69" s="334"/>
      <c r="EA69" s="334"/>
      <c r="EB69" s="334"/>
      <c r="EC69" s="334"/>
      <c r="ED69" s="334"/>
      <c r="EE69" s="334"/>
      <c r="EF69" s="334"/>
      <c r="EG69" s="334"/>
      <c r="EH69" s="334"/>
      <c r="EI69" s="334"/>
      <c r="EJ69" s="334"/>
      <c r="EK69" s="334"/>
      <c r="EL69" s="334"/>
      <c r="EM69" s="334"/>
      <c r="EN69" s="334"/>
      <c r="EO69" s="334"/>
      <c r="EP69" s="334"/>
      <c r="EQ69" s="334"/>
      <c r="ER69" s="334"/>
      <c r="ES69" s="334"/>
      <c r="ET69" s="334"/>
      <c r="EU69" s="334"/>
      <c r="EV69" s="334"/>
      <c r="EW69" s="334"/>
      <c r="EX69" s="334"/>
      <c r="EY69" s="334"/>
      <c r="EZ69" s="334"/>
      <c r="FA69" s="334"/>
      <c r="FB69" s="334"/>
      <c r="FC69" s="334"/>
      <c r="FD69" s="334"/>
      <c r="FE69" s="334"/>
      <c r="FF69" s="334"/>
      <c r="FG69" s="334"/>
      <c r="FH69" s="334"/>
      <c r="FI69" s="334"/>
      <c r="FJ69" s="334"/>
      <c r="FK69" s="334"/>
      <c r="FL69" s="334"/>
      <c r="FM69" s="334"/>
      <c r="FN69" s="334"/>
      <c r="FO69" s="334"/>
      <c r="FP69" s="334"/>
      <c r="FQ69" s="334"/>
      <c r="FR69" s="334"/>
      <c r="FS69" s="334"/>
      <c r="FT69" s="334"/>
      <c r="FU69" s="334"/>
      <c r="FV69" s="334"/>
      <c r="FW69" s="334"/>
      <c r="FX69" s="334"/>
      <c r="FY69" s="334"/>
      <c r="FZ69" s="334"/>
      <c r="GA69" s="334"/>
      <c r="GB69" s="334"/>
      <c r="GC69" s="334"/>
      <c r="GD69" s="334"/>
      <c r="GE69" s="334"/>
      <c r="GF69" s="334"/>
      <c r="GG69" s="334"/>
      <c r="GH69" s="334"/>
      <c r="GI69" s="334"/>
      <c r="GJ69" s="334"/>
      <c r="GK69" s="334"/>
      <c r="GL69" s="334"/>
      <c r="GM69" s="334"/>
      <c r="GN69" s="334"/>
      <c r="GO69" s="334"/>
      <c r="GP69" s="334"/>
      <c r="GQ69" s="334"/>
      <c r="GR69" s="334"/>
      <c r="GS69" s="334"/>
      <c r="GT69" s="334"/>
      <c r="GU69" s="334"/>
      <c r="GV69" s="334"/>
      <c r="GW69" s="334"/>
      <c r="GX69" s="334"/>
      <c r="GY69" s="334"/>
      <c r="GZ69" s="334"/>
      <c r="HA69" s="334"/>
      <c r="HB69" s="334"/>
      <c r="HC69" s="334"/>
      <c r="HD69" s="334"/>
      <c r="HE69" s="334"/>
      <c r="HF69" s="334"/>
      <c r="HG69" s="334"/>
      <c r="HH69" s="334"/>
      <c r="HI69" s="334"/>
      <c r="HJ69" s="334"/>
      <c r="HK69" s="334"/>
      <c r="HL69" s="334"/>
      <c r="HM69" s="334"/>
      <c r="HN69" s="334"/>
      <c r="HO69" s="334"/>
      <c r="HP69" s="334"/>
      <c r="HQ69" s="334"/>
      <c r="HR69" s="334"/>
      <c r="HS69" s="334"/>
      <c r="HT69" s="334"/>
      <c r="HU69" s="334"/>
      <c r="HV69" s="334"/>
      <c r="HW69" s="334"/>
      <c r="HX69" s="334"/>
      <c r="HY69" s="334"/>
      <c r="HZ69" s="334"/>
      <c r="IA69" s="334"/>
      <c r="IB69" s="334"/>
      <c r="IC69" s="334"/>
      <c r="ID69" s="334"/>
      <c r="IE69" s="334"/>
      <c r="IF69" s="334"/>
      <c r="IG69" s="334"/>
      <c r="IH69" s="334"/>
      <c r="II69" s="334"/>
      <c r="IJ69" s="334"/>
      <c r="IK69" s="334"/>
      <c r="IL69" s="334"/>
      <c r="IM69" s="334"/>
      <c r="IN69" s="334"/>
      <c r="IO69" s="334"/>
      <c r="IP69" s="334"/>
      <c r="IQ69" s="334"/>
      <c r="IR69" s="334"/>
      <c r="IS69" s="334"/>
      <c r="IT69" s="334"/>
      <c r="IU69" s="334"/>
      <c r="IV69" s="334"/>
      <c r="IW69" s="334"/>
      <c r="IX69" s="334"/>
      <c r="IY69" s="334"/>
      <c r="IZ69" s="334"/>
      <c r="JA69" s="334"/>
      <c r="JB69" s="334"/>
      <c r="JC69" s="334"/>
      <c r="JD69" s="334"/>
      <c r="JE69" s="334"/>
      <c r="JF69" s="334"/>
      <c r="JG69" s="334"/>
      <c r="JH69" s="334"/>
      <c r="JI69" s="334"/>
      <c r="JJ69" s="334"/>
      <c r="JK69" s="334"/>
      <c r="JL69" s="334"/>
      <c r="JM69" s="334"/>
      <c r="JN69" s="334"/>
      <c r="JO69" s="334"/>
      <c r="JP69" s="334"/>
      <c r="JQ69" s="334"/>
      <c r="JR69" s="334"/>
      <c r="JS69" s="334"/>
      <c r="JT69" s="334"/>
      <c r="JU69" s="334"/>
      <c r="JV69" s="334"/>
      <c r="JW69" s="334"/>
      <c r="JX69" s="334"/>
      <c r="JY69" s="334"/>
      <c r="JZ69" s="334"/>
      <c r="KA69" s="334"/>
      <c r="KB69" s="334"/>
      <c r="KC69" s="334"/>
      <c r="KD69" s="334"/>
      <c r="KE69" s="334"/>
      <c r="KF69" s="334"/>
      <c r="KG69" s="334"/>
      <c r="KH69" s="334"/>
      <c r="KI69" s="334"/>
      <c r="KJ69" s="334"/>
      <c r="KK69" s="334"/>
      <c r="KL69" s="334"/>
      <c r="KM69" s="334"/>
      <c r="KN69" s="334"/>
      <c r="KO69" s="334"/>
      <c r="KP69" s="334"/>
      <c r="KQ69" s="334"/>
      <c r="KR69" s="334"/>
      <c r="KS69" s="334"/>
      <c r="KT69" s="334"/>
      <c r="KU69" s="334"/>
      <c r="KV69" s="334"/>
      <c r="KW69" s="334"/>
      <c r="KX69" s="334"/>
      <c r="KY69" s="334"/>
      <c r="KZ69" s="334"/>
      <c r="LA69" s="334"/>
      <c r="LB69" s="334"/>
      <c r="LC69" s="334"/>
      <c r="LD69" s="334"/>
      <c r="LE69" s="334"/>
      <c r="LF69" s="334"/>
      <c r="LG69" s="334"/>
      <c r="LH69" s="334"/>
      <c r="LI69" s="334"/>
      <c r="LJ69" s="334"/>
      <c r="LK69" s="334"/>
      <c r="LL69" s="334"/>
      <c r="LM69" s="334"/>
      <c r="LN69" s="334"/>
      <c r="LO69" s="334"/>
      <c r="LP69" s="334"/>
      <c r="LQ69" s="334"/>
      <c r="LR69" s="334"/>
      <c r="LS69" s="334"/>
      <c r="LT69" s="334"/>
      <c r="LU69" s="334"/>
      <c r="LV69" s="334"/>
      <c r="LW69" s="334"/>
      <c r="LX69" s="334"/>
      <c r="LY69" s="334"/>
      <c r="LZ69" s="334"/>
      <c r="MA69" s="334"/>
      <c r="MB69" s="334"/>
      <c r="MC69" s="334"/>
      <c r="MD69" s="334"/>
      <c r="ME69" s="334"/>
      <c r="MF69" s="334"/>
      <c r="MG69" s="334"/>
      <c r="MH69" s="334"/>
      <c r="MI69" s="334"/>
      <c r="MJ69" s="334"/>
      <c r="MK69" s="334"/>
      <c r="ML69" s="334"/>
      <c r="MM69" s="334"/>
      <c r="MN69" s="334"/>
      <c r="MO69" s="334"/>
      <c r="MP69" s="334"/>
      <c r="MQ69" s="334"/>
      <c r="MR69" s="334"/>
      <c r="MS69" s="334"/>
      <c r="MT69" s="334"/>
      <c r="MU69" s="334"/>
      <c r="MV69" s="334"/>
      <c r="MW69" s="334"/>
      <c r="MX69" s="334"/>
      <c r="MY69" s="334"/>
      <c r="MZ69" s="334"/>
      <c r="NA69" s="334"/>
      <c r="NB69" s="334"/>
      <c r="NC69" s="334"/>
      <c r="ND69" s="334"/>
      <c r="NE69" s="334"/>
      <c r="NF69" s="334"/>
      <c r="NG69" s="334"/>
      <c r="NH69" s="334"/>
      <c r="NI69" s="334"/>
      <c r="NJ69" s="334"/>
      <c r="NK69" s="334"/>
      <c r="NL69" s="334"/>
      <c r="NM69" s="334"/>
      <c r="NN69" s="334"/>
      <c r="NO69" s="334"/>
      <c r="NP69" s="334"/>
      <c r="NQ69" s="334"/>
      <c r="NR69" s="334"/>
      <c r="NS69" s="334"/>
      <c r="NT69" s="334"/>
      <c r="NU69" s="334"/>
      <c r="NV69" s="334"/>
      <c r="NW69" s="334"/>
      <c r="NX69" s="334"/>
      <c r="NY69" s="334"/>
      <c r="NZ69" s="334"/>
      <c r="OA69" s="334"/>
      <c r="OB69" s="334"/>
      <c r="OC69" s="334"/>
      <c r="OD69" s="334"/>
      <c r="OE69" s="334"/>
      <c r="OF69" s="334"/>
      <c r="OG69" s="334"/>
      <c r="OH69" s="334"/>
      <c r="OI69" s="334"/>
      <c r="OJ69" s="334"/>
      <c r="OK69" s="334"/>
      <c r="OL69" s="334"/>
      <c r="OM69" s="334"/>
      <c r="ON69" s="334"/>
      <c r="OO69" s="334"/>
      <c r="OP69" s="334"/>
      <c r="OQ69" s="334"/>
      <c r="OR69" s="334"/>
      <c r="OS69" s="334"/>
      <c r="OT69" s="334"/>
    </row>
    <row r="70" spans="2:430">
      <c r="B70" s="323" t="s">
        <v>42</v>
      </c>
      <c r="C70" s="332"/>
      <c r="D70" s="332">
        <f t="shared" ref="D70:M70" si="46">D53</f>
        <v>0.40632619006816983</v>
      </c>
      <c r="E70" s="332">
        <f t="shared" si="46"/>
        <v>0.40632619006816983</v>
      </c>
      <c r="F70" s="332">
        <f t="shared" si="46"/>
        <v>0.40632619006816983</v>
      </c>
      <c r="G70" s="332">
        <f t="shared" si="46"/>
        <v>0.40632619006816983</v>
      </c>
      <c r="H70" s="332">
        <f t="shared" si="46"/>
        <v>0.40632619006816983</v>
      </c>
      <c r="I70" s="332">
        <f t="shared" si="46"/>
        <v>0.40632619006816983</v>
      </c>
      <c r="J70" s="332">
        <f t="shared" si="46"/>
        <v>0.40632619006816983</v>
      </c>
      <c r="K70" s="332">
        <f t="shared" si="46"/>
        <v>0.40632619006816983</v>
      </c>
      <c r="L70" s="332">
        <f t="shared" si="46"/>
        <v>0.40632619006816983</v>
      </c>
      <c r="M70" s="332">
        <f t="shared" si="46"/>
        <v>0.40632619006816983</v>
      </c>
      <c r="N70" s="333"/>
      <c r="O70" s="333"/>
      <c r="P70" s="333"/>
      <c r="Q70" s="333"/>
      <c r="R70" s="333"/>
      <c r="S70" s="333"/>
      <c r="T70" s="333"/>
      <c r="U70" s="333"/>
      <c r="V70" s="333"/>
      <c r="W70" s="333"/>
      <c r="X70" s="334"/>
      <c r="Y70" s="334"/>
      <c r="Z70" s="334"/>
      <c r="AA70" s="334"/>
      <c r="AB70" s="334"/>
      <c r="AC70" s="334"/>
      <c r="AD70" s="334"/>
      <c r="AE70" s="334"/>
      <c r="AF70" s="334"/>
      <c r="AG70" s="334"/>
      <c r="AH70" s="334"/>
      <c r="AI70" s="334"/>
      <c r="AJ70" s="334"/>
      <c r="AK70" s="334"/>
      <c r="AL70" s="334"/>
      <c r="AM70" s="334"/>
      <c r="AN70" s="334"/>
      <c r="AO70" s="334"/>
      <c r="AP70" s="334"/>
      <c r="AQ70" s="334"/>
      <c r="AR70" s="334"/>
      <c r="AS70" s="334"/>
      <c r="AT70" s="334"/>
      <c r="AU70" s="334"/>
      <c r="AV70" s="334"/>
      <c r="AW70" s="334"/>
      <c r="AX70" s="334"/>
      <c r="AY70" s="334"/>
      <c r="AZ70" s="334"/>
      <c r="BA70" s="334"/>
      <c r="BB70" s="334"/>
      <c r="BC70" s="334"/>
      <c r="BD70" s="334"/>
      <c r="BE70" s="334"/>
      <c r="BF70" s="334"/>
      <c r="BG70" s="334"/>
      <c r="BH70" s="334"/>
      <c r="BI70" s="334"/>
      <c r="BJ70" s="334"/>
      <c r="BK70" s="334"/>
      <c r="BL70" s="334"/>
      <c r="BM70" s="334"/>
      <c r="BN70" s="334"/>
      <c r="BO70" s="334"/>
      <c r="BP70" s="334"/>
      <c r="BQ70" s="334"/>
      <c r="BR70" s="334"/>
      <c r="BS70" s="334"/>
      <c r="BT70" s="334"/>
      <c r="BU70" s="334"/>
      <c r="BV70" s="334"/>
      <c r="BW70" s="334"/>
      <c r="BX70" s="334"/>
      <c r="BY70" s="334"/>
      <c r="BZ70" s="334"/>
      <c r="CA70" s="334"/>
      <c r="CB70" s="334"/>
      <c r="CC70" s="334"/>
      <c r="CD70" s="334"/>
      <c r="CE70" s="334"/>
      <c r="CF70" s="334"/>
      <c r="CG70" s="334"/>
      <c r="CH70" s="334"/>
      <c r="CI70" s="334"/>
      <c r="CJ70" s="334"/>
      <c r="CK70" s="334"/>
      <c r="CL70" s="334"/>
      <c r="CM70" s="334"/>
      <c r="CN70" s="334"/>
      <c r="CO70" s="334"/>
      <c r="CP70" s="334"/>
      <c r="CQ70" s="334"/>
      <c r="CR70" s="334"/>
      <c r="CS70" s="334"/>
      <c r="CT70" s="334"/>
      <c r="CU70" s="334"/>
      <c r="CV70" s="334"/>
      <c r="CW70" s="334"/>
      <c r="CX70" s="334"/>
      <c r="CY70" s="334"/>
      <c r="CZ70" s="334"/>
      <c r="DA70" s="334"/>
      <c r="DB70" s="334"/>
      <c r="DC70" s="334"/>
      <c r="DD70" s="334"/>
      <c r="DE70" s="334"/>
      <c r="DF70" s="334"/>
      <c r="DG70" s="334"/>
      <c r="DH70" s="334"/>
      <c r="DI70" s="334"/>
      <c r="DJ70" s="334"/>
      <c r="DK70" s="334"/>
      <c r="DL70" s="334"/>
      <c r="DM70" s="334"/>
      <c r="DN70" s="334"/>
      <c r="DO70" s="334"/>
      <c r="DP70" s="334"/>
      <c r="DQ70" s="334"/>
      <c r="DR70" s="334"/>
      <c r="DS70" s="334"/>
      <c r="DT70" s="334"/>
      <c r="DU70" s="334"/>
      <c r="DV70" s="334"/>
      <c r="DW70" s="334"/>
      <c r="DX70" s="334"/>
      <c r="DY70" s="334"/>
      <c r="DZ70" s="334"/>
      <c r="EA70" s="334"/>
      <c r="EB70" s="334"/>
      <c r="EC70" s="334"/>
      <c r="ED70" s="334"/>
      <c r="EE70" s="334"/>
      <c r="EF70" s="334"/>
      <c r="EG70" s="334"/>
      <c r="EH70" s="334"/>
      <c r="EI70" s="334"/>
      <c r="EJ70" s="334"/>
      <c r="EK70" s="334"/>
      <c r="EL70" s="334"/>
      <c r="EM70" s="334"/>
      <c r="EN70" s="334"/>
      <c r="EO70" s="334"/>
      <c r="EP70" s="334"/>
      <c r="EQ70" s="334"/>
      <c r="ER70" s="334"/>
      <c r="ES70" s="334"/>
      <c r="ET70" s="334"/>
      <c r="EU70" s="334"/>
      <c r="EV70" s="334"/>
      <c r="EW70" s="334"/>
      <c r="EX70" s="334"/>
      <c r="EY70" s="334"/>
      <c r="EZ70" s="334"/>
      <c r="FA70" s="334"/>
      <c r="FB70" s="334"/>
      <c r="FC70" s="334"/>
      <c r="FD70" s="334"/>
      <c r="FE70" s="334"/>
      <c r="FF70" s="334"/>
      <c r="FG70" s="334"/>
      <c r="FH70" s="334"/>
      <c r="FI70" s="334"/>
      <c r="FJ70" s="334"/>
      <c r="FK70" s="334"/>
      <c r="FL70" s="334"/>
      <c r="FM70" s="334"/>
      <c r="FN70" s="334"/>
      <c r="FO70" s="334"/>
      <c r="FP70" s="334"/>
      <c r="FQ70" s="334"/>
      <c r="FR70" s="334"/>
      <c r="FS70" s="334"/>
      <c r="FT70" s="334"/>
      <c r="FU70" s="334"/>
      <c r="FV70" s="334"/>
      <c r="FW70" s="334"/>
      <c r="FX70" s="334"/>
      <c r="FY70" s="334"/>
      <c r="FZ70" s="334"/>
      <c r="GA70" s="334"/>
      <c r="GB70" s="334"/>
      <c r="GC70" s="334"/>
      <c r="GD70" s="334"/>
      <c r="GE70" s="334"/>
      <c r="GF70" s="334"/>
      <c r="GG70" s="334"/>
      <c r="GH70" s="334"/>
      <c r="GI70" s="334"/>
      <c r="GJ70" s="334"/>
      <c r="GK70" s="334"/>
      <c r="GL70" s="334"/>
      <c r="GM70" s="334"/>
      <c r="GN70" s="334"/>
      <c r="GO70" s="334"/>
      <c r="GP70" s="334"/>
      <c r="GQ70" s="334"/>
      <c r="GR70" s="334"/>
      <c r="GS70" s="334"/>
      <c r="GT70" s="334"/>
      <c r="GU70" s="334"/>
      <c r="GV70" s="334"/>
      <c r="GW70" s="334"/>
      <c r="GX70" s="334"/>
      <c r="GY70" s="334"/>
      <c r="GZ70" s="334"/>
      <c r="HA70" s="334"/>
      <c r="HB70" s="334"/>
      <c r="HC70" s="334"/>
      <c r="HD70" s="334"/>
      <c r="HE70" s="334"/>
      <c r="HF70" s="334"/>
      <c r="HG70" s="334"/>
      <c r="HH70" s="334"/>
      <c r="HI70" s="334"/>
      <c r="HJ70" s="334"/>
      <c r="HK70" s="334"/>
      <c r="HL70" s="334"/>
      <c r="HM70" s="334"/>
      <c r="HN70" s="334"/>
      <c r="HO70" s="334"/>
      <c r="HP70" s="334"/>
      <c r="HQ70" s="334"/>
      <c r="HR70" s="334"/>
      <c r="HS70" s="334"/>
      <c r="HT70" s="334"/>
      <c r="HU70" s="334"/>
      <c r="HV70" s="334"/>
      <c r="HW70" s="334"/>
      <c r="HX70" s="334"/>
      <c r="HY70" s="334"/>
      <c r="HZ70" s="334"/>
      <c r="IA70" s="334"/>
      <c r="IB70" s="334"/>
      <c r="IC70" s="334"/>
      <c r="ID70" s="334"/>
      <c r="IE70" s="334"/>
      <c r="IF70" s="334"/>
      <c r="IG70" s="334"/>
      <c r="IH70" s="334"/>
      <c r="II70" s="334"/>
      <c r="IJ70" s="334"/>
      <c r="IK70" s="334"/>
      <c r="IL70" s="334"/>
      <c r="IM70" s="334"/>
      <c r="IN70" s="334"/>
      <c r="IO70" s="334"/>
      <c r="IP70" s="334"/>
      <c r="IQ70" s="334"/>
      <c r="IR70" s="334"/>
      <c r="IS70" s="334"/>
      <c r="IT70" s="334"/>
      <c r="IU70" s="334"/>
      <c r="IV70" s="334"/>
      <c r="IW70" s="334"/>
      <c r="IX70" s="334"/>
      <c r="IY70" s="334"/>
      <c r="IZ70" s="334"/>
      <c r="JA70" s="334"/>
      <c r="JB70" s="334"/>
      <c r="JC70" s="334"/>
      <c r="JD70" s="334"/>
      <c r="JE70" s="334"/>
      <c r="JF70" s="334"/>
      <c r="JG70" s="334"/>
      <c r="JH70" s="334"/>
      <c r="JI70" s="334"/>
      <c r="JJ70" s="334"/>
      <c r="JK70" s="334"/>
      <c r="JL70" s="334"/>
      <c r="JM70" s="334"/>
      <c r="JN70" s="334"/>
      <c r="JO70" s="334"/>
      <c r="JP70" s="334"/>
      <c r="JQ70" s="334"/>
      <c r="JR70" s="334"/>
      <c r="JS70" s="334"/>
      <c r="JT70" s="334"/>
      <c r="JU70" s="334"/>
      <c r="JV70" s="334"/>
      <c r="JW70" s="334"/>
      <c r="JX70" s="334"/>
      <c r="JY70" s="334"/>
      <c r="JZ70" s="334"/>
      <c r="KA70" s="334"/>
      <c r="KB70" s="334"/>
      <c r="KC70" s="334"/>
      <c r="KD70" s="334"/>
      <c r="KE70" s="334"/>
      <c r="KF70" s="334"/>
      <c r="KG70" s="334"/>
      <c r="KH70" s="334"/>
      <c r="KI70" s="334"/>
      <c r="KJ70" s="334"/>
      <c r="KK70" s="334"/>
      <c r="KL70" s="334"/>
      <c r="KM70" s="334"/>
      <c r="KN70" s="334"/>
      <c r="KO70" s="334"/>
      <c r="KP70" s="334"/>
      <c r="KQ70" s="334"/>
      <c r="KR70" s="334"/>
      <c r="KS70" s="334"/>
      <c r="KT70" s="334"/>
      <c r="KU70" s="334"/>
      <c r="KV70" s="334"/>
      <c r="KW70" s="334"/>
      <c r="KX70" s="334"/>
      <c r="KY70" s="334"/>
      <c r="KZ70" s="334"/>
      <c r="LA70" s="334"/>
      <c r="LB70" s="334"/>
      <c r="LC70" s="334"/>
      <c r="LD70" s="334"/>
      <c r="LE70" s="334"/>
      <c r="LF70" s="334"/>
      <c r="LG70" s="334"/>
      <c r="LH70" s="334"/>
      <c r="LI70" s="334"/>
      <c r="LJ70" s="334"/>
      <c r="LK70" s="334"/>
      <c r="LL70" s="334"/>
      <c r="LM70" s="334"/>
      <c r="LN70" s="334"/>
      <c r="LO70" s="334"/>
      <c r="LP70" s="334"/>
      <c r="LQ70" s="334"/>
      <c r="LR70" s="334"/>
      <c r="LS70" s="334"/>
      <c r="LT70" s="334"/>
      <c r="LU70" s="334"/>
      <c r="LV70" s="334"/>
      <c r="LW70" s="334"/>
      <c r="LX70" s="334"/>
      <c r="LY70" s="334"/>
      <c r="LZ70" s="334"/>
      <c r="MA70" s="334"/>
      <c r="MB70" s="334"/>
      <c r="MC70" s="334"/>
      <c r="MD70" s="334"/>
      <c r="ME70" s="334"/>
      <c r="MF70" s="334"/>
      <c r="MG70" s="334"/>
      <c r="MH70" s="334"/>
      <c r="MI70" s="334"/>
      <c r="MJ70" s="334"/>
      <c r="MK70" s="334"/>
      <c r="ML70" s="334"/>
      <c r="MM70" s="334"/>
      <c r="MN70" s="334"/>
      <c r="MO70" s="334"/>
      <c r="MP70" s="334"/>
      <c r="MQ70" s="334"/>
      <c r="MR70" s="334"/>
      <c r="MS70" s="334"/>
      <c r="MT70" s="334"/>
      <c r="MU70" s="334"/>
      <c r="MV70" s="334"/>
      <c r="MW70" s="334"/>
      <c r="MX70" s="334"/>
      <c r="MY70" s="334"/>
      <c r="MZ70" s="334"/>
      <c r="NA70" s="334"/>
      <c r="NB70" s="334"/>
      <c r="NC70" s="334"/>
      <c r="ND70" s="334"/>
      <c r="NE70" s="334"/>
      <c r="NF70" s="334"/>
      <c r="NG70" s="334"/>
      <c r="NH70" s="334"/>
      <c r="NI70" s="334"/>
      <c r="NJ70" s="334"/>
      <c r="NK70" s="334"/>
      <c r="NL70" s="334"/>
      <c r="NM70" s="334"/>
      <c r="NN70" s="334"/>
      <c r="NO70" s="334"/>
      <c r="NP70" s="334"/>
      <c r="NQ70" s="334"/>
      <c r="NR70" s="334"/>
      <c r="NS70" s="334"/>
      <c r="NT70" s="334"/>
      <c r="NU70" s="334"/>
      <c r="NV70" s="334"/>
      <c r="NW70" s="334"/>
      <c r="NX70" s="334"/>
      <c r="NY70" s="334"/>
      <c r="NZ70" s="334"/>
      <c r="OA70" s="334"/>
      <c r="OB70" s="334"/>
      <c r="OC70" s="334"/>
      <c r="OD70" s="334"/>
      <c r="OE70" s="334"/>
      <c r="OF70" s="334"/>
      <c r="OG70" s="334"/>
      <c r="OH70" s="334"/>
      <c r="OI70" s="334"/>
      <c r="OJ70" s="334"/>
      <c r="OK70" s="334"/>
      <c r="OL70" s="334"/>
      <c r="OM70" s="334"/>
      <c r="ON70" s="334"/>
      <c r="OO70" s="334"/>
      <c r="OP70" s="334"/>
      <c r="OQ70" s="334"/>
      <c r="OR70" s="334"/>
      <c r="OS70" s="334"/>
      <c r="OT70" s="334"/>
    </row>
    <row r="71" spans="2:430">
      <c r="B71" s="304" t="s">
        <v>49</v>
      </c>
      <c r="C71" s="332"/>
      <c r="D71" s="332"/>
      <c r="E71" s="332"/>
      <c r="F71" s="332"/>
      <c r="G71" s="332"/>
      <c r="H71" s="332"/>
      <c r="I71" s="332"/>
      <c r="J71" s="332"/>
      <c r="K71" s="332"/>
      <c r="L71" s="332"/>
      <c r="M71" s="332"/>
      <c r="N71" s="333"/>
      <c r="O71" s="333"/>
      <c r="P71" s="333"/>
      <c r="Q71" s="333"/>
      <c r="R71" s="333"/>
      <c r="S71" s="333"/>
      <c r="T71" s="333"/>
      <c r="U71" s="333"/>
      <c r="V71" s="333"/>
      <c r="W71" s="333"/>
      <c r="X71" s="334"/>
      <c r="Y71" s="334"/>
      <c r="Z71" s="334"/>
      <c r="AA71" s="334"/>
      <c r="AB71" s="334"/>
      <c r="AC71" s="334"/>
      <c r="AD71" s="334"/>
      <c r="AE71" s="334"/>
      <c r="AF71" s="334"/>
      <c r="AG71" s="334"/>
      <c r="AH71" s="334"/>
      <c r="AI71" s="334"/>
      <c r="AJ71" s="334"/>
      <c r="AK71" s="334"/>
      <c r="AL71" s="334"/>
      <c r="AM71" s="334"/>
      <c r="AN71" s="334"/>
      <c r="AO71" s="334"/>
      <c r="AP71" s="334"/>
      <c r="AQ71" s="334"/>
      <c r="AR71" s="334"/>
      <c r="AS71" s="334"/>
      <c r="AT71" s="334"/>
      <c r="AU71" s="334"/>
      <c r="AV71" s="334"/>
      <c r="AW71" s="334"/>
      <c r="AX71" s="334"/>
      <c r="AY71" s="334"/>
      <c r="AZ71" s="334"/>
      <c r="BA71" s="334"/>
      <c r="BB71" s="334"/>
      <c r="BC71" s="334"/>
      <c r="BD71" s="334"/>
      <c r="BE71" s="334"/>
      <c r="BF71" s="334"/>
      <c r="BG71" s="334"/>
      <c r="BH71" s="334"/>
      <c r="BI71" s="334"/>
      <c r="BJ71" s="334"/>
      <c r="BK71" s="334"/>
      <c r="BL71" s="334"/>
      <c r="BM71" s="334"/>
      <c r="BN71" s="334"/>
      <c r="BO71" s="334"/>
      <c r="BP71" s="334"/>
      <c r="BQ71" s="334"/>
      <c r="BR71" s="334"/>
      <c r="BS71" s="334"/>
      <c r="BT71" s="334"/>
      <c r="BU71" s="334"/>
      <c r="BV71" s="334"/>
      <c r="BW71" s="334"/>
      <c r="BX71" s="334"/>
      <c r="BY71" s="334"/>
      <c r="BZ71" s="334"/>
      <c r="CA71" s="334"/>
      <c r="CB71" s="334"/>
      <c r="CC71" s="334"/>
      <c r="CD71" s="334"/>
      <c r="CE71" s="334"/>
      <c r="CF71" s="334"/>
      <c r="CG71" s="334"/>
      <c r="CH71" s="334"/>
      <c r="CI71" s="334"/>
      <c r="CJ71" s="334"/>
      <c r="CK71" s="334"/>
      <c r="CL71" s="334"/>
      <c r="CM71" s="334"/>
      <c r="CN71" s="334"/>
      <c r="CO71" s="334"/>
      <c r="CP71" s="334"/>
      <c r="CQ71" s="334"/>
      <c r="CR71" s="334"/>
      <c r="CS71" s="334"/>
      <c r="CT71" s="334"/>
      <c r="CU71" s="334"/>
      <c r="CV71" s="334"/>
      <c r="CW71" s="334"/>
      <c r="CX71" s="334"/>
      <c r="CY71" s="334"/>
      <c r="CZ71" s="334"/>
      <c r="DA71" s="334"/>
      <c r="DB71" s="334"/>
      <c r="DC71" s="334"/>
      <c r="DD71" s="334"/>
      <c r="DE71" s="334"/>
      <c r="DF71" s="334"/>
      <c r="DG71" s="334"/>
      <c r="DH71" s="334"/>
      <c r="DI71" s="334"/>
      <c r="DJ71" s="334"/>
      <c r="DK71" s="334"/>
      <c r="DL71" s="334"/>
      <c r="DM71" s="334"/>
      <c r="DN71" s="334"/>
      <c r="DO71" s="334"/>
      <c r="DP71" s="334"/>
      <c r="DQ71" s="334"/>
      <c r="DR71" s="334"/>
      <c r="DS71" s="334"/>
      <c r="DT71" s="334"/>
      <c r="DU71" s="334"/>
      <c r="DV71" s="334"/>
      <c r="DW71" s="334"/>
      <c r="DX71" s="334"/>
      <c r="DY71" s="334"/>
      <c r="DZ71" s="334"/>
      <c r="EA71" s="334"/>
      <c r="EB71" s="334"/>
      <c r="EC71" s="334"/>
      <c r="ED71" s="334"/>
      <c r="EE71" s="334"/>
      <c r="EF71" s="334"/>
      <c r="EG71" s="334"/>
      <c r="EH71" s="334"/>
      <c r="EI71" s="334"/>
      <c r="EJ71" s="334"/>
      <c r="EK71" s="334"/>
      <c r="EL71" s="334"/>
      <c r="EM71" s="334"/>
      <c r="EN71" s="334"/>
      <c r="EO71" s="334"/>
      <c r="EP71" s="334"/>
      <c r="EQ71" s="334"/>
      <c r="ER71" s="334"/>
      <c r="ES71" s="334"/>
      <c r="ET71" s="334"/>
      <c r="EU71" s="334"/>
      <c r="EV71" s="334"/>
      <c r="EW71" s="334"/>
      <c r="EX71" s="334"/>
      <c r="EY71" s="334"/>
      <c r="EZ71" s="334"/>
      <c r="FA71" s="334"/>
      <c r="FB71" s="334"/>
      <c r="FC71" s="334"/>
      <c r="FD71" s="334"/>
      <c r="FE71" s="334"/>
      <c r="FF71" s="334"/>
      <c r="FG71" s="334"/>
      <c r="FH71" s="334"/>
      <c r="FI71" s="334"/>
      <c r="FJ71" s="334"/>
      <c r="FK71" s="334"/>
      <c r="FL71" s="334"/>
      <c r="FM71" s="334"/>
      <c r="FN71" s="334"/>
      <c r="FO71" s="334"/>
      <c r="FP71" s="334"/>
      <c r="FQ71" s="334"/>
      <c r="FR71" s="334"/>
      <c r="FS71" s="334"/>
      <c r="FT71" s="334"/>
      <c r="FU71" s="334"/>
      <c r="FV71" s="334"/>
      <c r="FW71" s="334"/>
      <c r="FX71" s="334"/>
      <c r="FY71" s="334"/>
      <c r="FZ71" s="334"/>
      <c r="GA71" s="334"/>
      <c r="GB71" s="334"/>
      <c r="GC71" s="334"/>
      <c r="GD71" s="334"/>
      <c r="GE71" s="334"/>
      <c r="GF71" s="334"/>
      <c r="GG71" s="334"/>
      <c r="GH71" s="334"/>
      <c r="GI71" s="334"/>
      <c r="GJ71" s="334"/>
      <c r="GK71" s="334"/>
      <c r="GL71" s="334"/>
      <c r="GM71" s="334"/>
      <c r="GN71" s="334"/>
      <c r="GO71" s="334"/>
      <c r="GP71" s="334"/>
      <c r="GQ71" s="334"/>
      <c r="GR71" s="334"/>
      <c r="GS71" s="334"/>
      <c r="GT71" s="334"/>
      <c r="GU71" s="334"/>
      <c r="GV71" s="334"/>
      <c r="GW71" s="334"/>
      <c r="GX71" s="334"/>
      <c r="GY71" s="334"/>
      <c r="GZ71" s="334"/>
      <c r="HA71" s="334"/>
      <c r="HB71" s="334"/>
      <c r="HC71" s="334"/>
      <c r="HD71" s="334"/>
      <c r="HE71" s="334"/>
      <c r="HF71" s="334"/>
      <c r="HG71" s="334"/>
      <c r="HH71" s="334"/>
      <c r="HI71" s="334"/>
      <c r="HJ71" s="334"/>
      <c r="HK71" s="334"/>
      <c r="HL71" s="334"/>
      <c r="HM71" s="334"/>
      <c r="HN71" s="334"/>
      <c r="HO71" s="334"/>
      <c r="HP71" s="334"/>
      <c r="HQ71" s="334"/>
      <c r="HR71" s="334"/>
      <c r="HS71" s="334"/>
      <c r="HT71" s="334"/>
      <c r="HU71" s="334"/>
      <c r="HV71" s="334"/>
      <c r="HW71" s="334"/>
      <c r="HX71" s="334"/>
      <c r="HY71" s="334"/>
      <c r="HZ71" s="334"/>
      <c r="IA71" s="334"/>
      <c r="IB71" s="334"/>
      <c r="IC71" s="334"/>
      <c r="ID71" s="334"/>
      <c r="IE71" s="334"/>
      <c r="IF71" s="334"/>
      <c r="IG71" s="334"/>
      <c r="IH71" s="334"/>
      <c r="II71" s="334"/>
      <c r="IJ71" s="334"/>
      <c r="IK71" s="334"/>
      <c r="IL71" s="334"/>
      <c r="IM71" s="334"/>
      <c r="IN71" s="334"/>
      <c r="IO71" s="334"/>
      <c r="IP71" s="334"/>
      <c r="IQ71" s="334"/>
      <c r="IR71" s="334"/>
      <c r="IS71" s="334"/>
      <c r="IT71" s="334"/>
      <c r="IU71" s="334"/>
      <c r="IV71" s="334"/>
      <c r="IW71" s="334"/>
      <c r="IX71" s="334"/>
      <c r="IY71" s="334"/>
      <c r="IZ71" s="334"/>
      <c r="JA71" s="334"/>
      <c r="JB71" s="334"/>
      <c r="JC71" s="334"/>
      <c r="JD71" s="334"/>
      <c r="JE71" s="334"/>
      <c r="JF71" s="334"/>
      <c r="JG71" s="334"/>
      <c r="JH71" s="334"/>
      <c r="JI71" s="334"/>
      <c r="JJ71" s="334"/>
      <c r="JK71" s="334"/>
      <c r="JL71" s="334"/>
      <c r="JM71" s="334"/>
      <c r="JN71" s="334"/>
      <c r="JO71" s="334"/>
      <c r="JP71" s="334"/>
      <c r="JQ71" s="334"/>
      <c r="JR71" s="334"/>
      <c r="JS71" s="334"/>
      <c r="JT71" s="334"/>
      <c r="JU71" s="334"/>
      <c r="JV71" s="334"/>
      <c r="JW71" s="334"/>
      <c r="JX71" s="334"/>
      <c r="JY71" s="334"/>
      <c r="JZ71" s="334"/>
      <c r="KA71" s="334"/>
      <c r="KB71" s="334"/>
      <c r="KC71" s="334"/>
      <c r="KD71" s="334"/>
      <c r="KE71" s="334"/>
      <c r="KF71" s="334"/>
      <c r="KG71" s="334"/>
      <c r="KH71" s="334"/>
      <c r="KI71" s="334"/>
      <c r="KJ71" s="334"/>
      <c r="KK71" s="334"/>
      <c r="KL71" s="334"/>
      <c r="KM71" s="334"/>
      <c r="KN71" s="334"/>
      <c r="KO71" s="334"/>
      <c r="KP71" s="334"/>
      <c r="KQ71" s="334"/>
      <c r="KR71" s="334"/>
      <c r="KS71" s="334"/>
      <c r="KT71" s="334"/>
      <c r="KU71" s="334"/>
      <c r="KV71" s="334"/>
      <c r="KW71" s="334"/>
      <c r="KX71" s="334"/>
      <c r="KY71" s="334"/>
      <c r="KZ71" s="334"/>
      <c r="LA71" s="334"/>
      <c r="LB71" s="334"/>
      <c r="LC71" s="334"/>
      <c r="LD71" s="334"/>
      <c r="LE71" s="334"/>
      <c r="LF71" s="334"/>
      <c r="LG71" s="334"/>
      <c r="LH71" s="334"/>
      <c r="LI71" s="334"/>
      <c r="LJ71" s="334"/>
      <c r="LK71" s="334"/>
      <c r="LL71" s="334"/>
      <c r="LM71" s="334"/>
      <c r="LN71" s="334"/>
      <c r="LO71" s="334"/>
      <c r="LP71" s="334"/>
      <c r="LQ71" s="334"/>
      <c r="LR71" s="334"/>
      <c r="LS71" s="334"/>
      <c r="LT71" s="334"/>
      <c r="LU71" s="334"/>
      <c r="LV71" s="334"/>
      <c r="LW71" s="334"/>
      <c r="LX71" s="334"/>
      <c r="LY71" s="334"/>
      <c r="LZ71" s="334"/>
      <c r="MA71" s="334"/>
      <c r="MB71" s="334"/>
      <c r="MC71" s="334"/>
      <c r="MD71" s="334"/>
      <c r="ME71" s="334"/>
      <c r="MF71" s="334"/>
      <c r="MG71" s="334"/>
      <c r="MH71" s="334"/>
      <c r="MI71" s="334"/>
      <c r="MJ71" s="334"/>
      <c r="MK71" s="334"/>
      <c r="ML71" s="334"/>
      <c r="MM71" s="334"/>
      <c r="MN71" s="334"/>
      <c r="MO71" s="334"/>
      <c r="MP71" s="334"/>
      <c r="MQ71" s="334"/>
      <c r="MR71" s="334"/>
      <c r="MS71" s="334"/>
      <c r="MT71" s="334"/>
      <c r="MU71" s="334"/>
      <c r="MV71" s="334"/>
      <c r="MW71" s="334"/>
      <c r="MX71" s="334"/>
      <c r="MY71" s="334"/>
      <c r="MZ71" s="334"/>
      <c r="NA71" s="334"/>
      <c r="NB71" s="334"/>
      <c r="NC71" s="334"/>
      <c r="ND71" s="334"/>
      <c r="NE71" s="334"/>
      <c r="NF71" s="334"/>
      <c r="NG71" s="334"/>
      <c r="NH71" s="334"/>
      <c r="NI71" s="334"/>
      <c r="NJ71" s="334"/>
      <c r="NK71" s="334"/>
      <c r="NL71" s="334"/>
      <c r="NM71" s="334"/>
      <c r="NN71" s="334"/>
      <c r="NO71" s="334"/>
      <c r="NP71" s="334"/>
      <c r="NQ71" s="334"/>
      <c r="NR71" s="334"/>
      <c r="NS71" s="334"/>
      <c r="NT71" s="334"/>
      <c r="NU71" s="334"/>
      <c r="NV71" s="334"/>
      <c r="NW71" s="334"/>
      <c r="NX71" s="334"/>
      <c r="NY71" s="334"/>
      <c r="NZ71" s="334"/>
      <c r="OA71" s="334"/>
      <c r="OB71" s="334"/>
      <c r="OC71" s="334"/>
      <c r="OD71" s="334"/>
      <c r="OE71" s="334"/>
      <c r="OF71" s="334"/>
      <c r="OG71" s="334"/>
      <c r="OH71" s="334"/>
      <c r="OI71" s="334"/>
      <c r="OJ71" s="334"/>
      <c r="OK71" s="334"/>
      <c r="OL71" s="334"/>
      <c r="OM71" s="334"/>
      <c r="ON71" s="334"/>
      <c r="OO71" s="334"/>
      <c r="OP71" s="334"/>
      <c r="OQ71" s="334"/>
      <c r="OR71" s="334"/>
      <c r="OS71" s="334"/>
      <c r="OT71" s="334"/>
    </row>
    <row r="72" spans="2:430" s="320" customFormat="1">
      <c r="B72" s="270">
        <v>0</v>
      </c>
      <c r="C72" s="328">
        <f t="shared" ref="C72:M72" si="47">MAX((D$70*D72+(1-D$70)*D73)*D$69,(StrikePrice-C38)*C$27,0)</f>
        <v>20714.496404845082</v>
      </c>
      <c r="D72" s="328">
        <f t="shared" si="47"/>
        <v>16314.265802190313</v>
      </c>
      <c r="E72" s="328">
        <f t="shared" si="47"/>
        <v>11383.067439361672</v>
      </c>
      <c r="F72" s="328">
        <f t="shared" si="47"/>
        <v>6593.8717351000996</v>
      </c>
      <c r="G72" s="328">
        <f t="shared" si="47"/>
        <v>2799.4675612787087</v>
      </c>
      <c r="H72" s="328">
        <f t="shared" si="47"/>
        <v>636.14091347044155</v>
      </c>
      <c r="I72" s="328">
        <f t="shared" si="47"/>
        <v>0</v>
      </c>
      <c r="J72" s="328">
        <f t="shared" si="47"/>
        <v>0</v>
      </c>
      <c r="K72" s="328">
        <f t="shared" si="47"/>
        <v>0</v>
      </c>
      <c r="L72" s="328">
        <f t="shared" si="47"/>
        <v>0</v>
      </c>
      <c r="M72" s="328">
        <f t="shared" si="47"/>
        <v>0</v>
      </c>
      <c r="N72" s="329"/>
      <c r="O72" s="329"/>
      <c r="P72" s="329"/>
      <c r="Q72" s="329"/>
      <c r="R72" s="329"/>
      <c r="S72" s="329"/>
      <c r="T72" s="329"/>
      <c r="U72" s="329"/>
      <c r="V72" s="329"/>
      <c r="W72" s="329"/>
      <c r="X72" s="329"/>
      <c r="Y72" s="329"/>
      <c r="Z72" s="329"/>
      <c r="AA72" s="329"/>
      <c r="AB72" s="329"/>
      <c r="AC72" s="329"/>
      <c r="AD72" s="329"/>
      <c r="AE72" s="329"/>
      <c r="AF72" s="329"/>
      <c r="AG72" s="329"/>
      <c r="AH72" s="329"/>
      <c r="AI72" s="329"/>
      <c r="AJ72" s="329"/>
      <c r="AK72" s="329"/>
      <c r="AL72" s="329"/>
      <c r="AM72" s="329"/>
      <c r="AN72" s="329"/>
      <c r="AO72" s="329"/>
      <c r="AP72" s="329"/>
      <c r="AQ72" s="329"/>
      <c r="AR72" s="329"/>
      <c r="AS72" s="329"/>
      <c r="AT72" s="329"/>
      <c r="AU72" s="329"/>
      <c r="AV72" s="329"/>
      <c r="AW72" s="329"/>
      <c r="AX72" s="329"/>
      <c r="AY72" s="329"/>
      <c r="AZ72" s="329"/>
      <c r="BA72" s="329"/>
      <c r="BB72" s="329"/>
      <c r="BC72" s="329"/>
      <c r="BD72" s="329"/>
      <c r="BE72" s="329"/>
      <c r="BF72" s="329"/>
      <c r="BG72" s="329"/>
      <c r="BH72" s="329"/>
      <c r="BI72" s="329"/>
      <c r="BJ72" s="329"/>
      <c r="BK72" s="329"/>
      <c r="BL72" s="329"/>
      <c r="BM72" s="329"/>
      <c r="BN72" s="329"/>
      <c r="BO72" s="329"/>
      <c r="BP72" s="329"/>
      <c r="BQ72" s="329"/>
      <c r="BR72" s="329"/>
      <c r="BS72" s="329"/>
      <c r="BT72" s="329"/>
      <c r="BU72" s="329"/>
      <c r="BV72" s="329"/>
      <c r="BW72" s="329"/>
      <c r="BX72" s="329"/>
      <c r="BY72" s="329"/>
      <c r="BZ72" s="329"/>
      <c r="CA72" s="329"/>
      <c r="CB72" s="329"/>
      <c r="CC72" s="329"/>
      <c r="CD72" s="329"/>
      <c r="CE72" s="329"/>
      <c r="CF72" s="329"/>
      <c r="CG72" s="329"/>
      <c r="CH72" s="329"/>
      <c r="CI72" s="329"/>
      <c r="CJ72" s="329"/>
      <c r="CK72" s="329"/>
      <c r="CL72" s="329"/>
      <c r="CM72" s="329"/>
      <c r="CN72" s="329"/>
      <c r="CO72" s="329"/>
      <c r="CP72" s="329"/>
      <c r="CQ72" s="329"/>
      <c r="CR72" s="329"/>
      <c r="CS72" s="329"/>
      <c r="CT72" s="329"/>
      <c r="CU72" s="329"/>
      <c r="CV72" s="329"/>
      <c r="CW72" s="329"/>
      <c r="CX72" s="329"/>
      <c r="CY72" s="329"/>
      <c r="CZ72" s="329"/>
      <c r="DA72" s="329"/>
      <c r="DB72" s="329"/>
      <c r="DC72" s="329"/>
      <c r="DD72" s="329"/>
      <c r="DE72" s="329"/>
      <c r="DF72" s="329"/>
      <c r="DG72" s="329"/>
      <c r="DH72" s="329"/>
      <c r="DI72" s="329"/>
      <c r="DJ72" s="329"/>
      <c r="DK72" s="329"/>
      <c r="DL72" s="329"/>
      <c r="DM72" s="329"/>
      <c r="DN72" s="329"/>
      <c r="DO72" s="329"/>
      <c r="DP72" s="329"/>
      <c r="DQ72" s="329"/>
      <c r="DR72" s="329"/>
      <c r="DS72" s="329"/>
      <c r="DT72" s="329"/>
      <c r="DU72" s="329"/>
      <c r="DV72" s="329"/>
      <c r="DW72" s="329"/>
      <c r="DX72" s="329"/>
      <c r="DY72" s="329"/>
      <c r="DZ72" s="329"/>
      <c r="EA72" s="329"/>
      <c r="EB72" s="329"/>
      <c r="EC72" s="329"/>
      <c r="ED72" s="329"/>
      <c r="EE72" s="329"/>
      <c r="EF72" s="329"/>
      <c r="EG72" s="329"/>
      <c r="EH72" s="329"/>
      <c r="EI72" s="329"/>
      <c r="EJ72" s="329"/>
      <c r="EK72" s="329"/>
      <c r="EL72" s="329"/>
      <c r="EM72" s="329"/>
      <c r="EN72" s="329"/>
      <c r="EO72" s="329"/>
      <c r="EP72" s="329"/>
      <c r="EQ72" s="329"/>
      <c r="ER72" s="329"/>
      <c r="ES72" s="329"/>
      <c r="ET72" s="329"/>
      <c r="EU72" s="329"/>
      <c r="EV72" s="329"/>
      <c r="EW72" s="329"/>
      <c r="EX72" s="329"/>
      <c r="EY72" s="329"/>
      <c r="EZ72" s="329"/>
      <c r="FA72" s="329"/>
      <c r="FB72" s="329"/>
      <c r="FC72" s="329"/>
      <c r="FD72" s="329"/>
      <c r="FE72" s="329"/>
      <c r="FF72" s="329"/>
      <c r="FG72" s="329"/>
      <c r="FH72" s="329"/>
      <c r="FI72" s="329"/>
      <c r="FJ72" s="329"/>
      <c r="FK72" s="329"/>
      <c r="FL72" s="329"/>
      <c r="FM72" s="329"/>
      <c r="FN72" s="329"/>
      <c r="FO72" s="329"/>
      <c r="FP72" s="329"/>
      <c r="FQ72" s="329"/>
      <c r="FR72" s="329"/>
      <c r="FS72" s="329"/>
      <c r="FT72" s="329"/>
      <c r="FU72" s="329"/>
      <c r="FV72" s="329"/>
      <c r="FW72" s="329"/>
      <c r="FX72" s="329"/>
      <c r="FY72" s="329"/>
      <c r="FZ72" s="329"/>
      <c r="GA72" s="329"/>
      <c r="GB72" s="329"/>
      <c r="GC72" s="329"/>
      <c r="GD72" s="329"/>
      <c r="GE72" s="329"/>
      <c r="GF72" s="329"/>
      <c r="GG72" s="329"/>
      <c r="GH72" s="329"/>
      <c r="GI72" s="329"/>
      <c r="GJ72" s="329"/>
      <c r="GK72" s="329"/>
      <c r="GL72" s="329"/>
      <c r="GM72" s="329"/>
      <c r="GN72" s="329"/>
      <c r="GO72" s="329"/>
      <c r="GP72" s="329"/>
      <c r="GQ72" s="329"/>
      <c r="GR72" s="329"/>
      <c r="GS72" s="329"/>
      <c r="GT72" s="329"/>
      <c r="GU72" s="329"/>
      <c r="GV72" s="329"/>
      <c r="GW72" s="329"/>
      <c r="GX72" s="329"/>
      <c r="GY72" s="329"/>
      <c r="GZ72" s="329"/>
      <c r="HA72" s="329"/>
      <c r="HB72" s="329"/>
      <c r="HC72" s="329"/>
      <c r="HD72" s="329"/>
      <c r="HE72" s="329"/>
      <c r="HF72" s="329"/>
      <c r="HG72" s="329"/>
      <c r="HH72" s="329"/>
      <c r="HI72" s="329"/>
      <c r="HJ72" s="329"/>
      <c r="HK72" s="329"/>
      <c r="HL72" s="329"/>
      <c r="HM72" s="329"/>
      <c r="HN72" s="329"/>
      <c r="HO72" s="329"/>
      <c r="HP72" s="329"/>
      <c r="HQ72" s="329"/>
      <c r="HR72" s="329"/>
      <c r="HS72" s="329"/>
      <c r="HT72" s="329"/>
      <c r="HU72" s="329"/>
      <c r="HV72" s="329"/>
      <c r="HW72" s="329"/>
      <c r="HX72" s="329"/>
      <c r="HY72" s="329"/>
      <c r="HZ72" s="329"/>
      <c r="IA72" s="329"/>
      <c r="IB72" s="329"/>
      <c r="IC72" s="329"/>
      <c r="ID72" s="329"/>
      <c r="IE72" s="329"/>
      <c r="IF72" s="329"/>
      <c r="IG72" s="329"/>
      <c r="IH72" s="329"/>
      <c r="II72" s="329"/>
      <c r="IJ72" s="329"/>
      <c r="IK72" s="329"/>
      <c r="IL72" s="329"/>
      <c r="IM72" s="329"/>
      <c r="IN72" s="329"/>
      <c r="IO72" s="329"/>
      <c r="IP72" s="329"/>
      <c r="IQ72" s="329"/>
      <c r="IR72" s="329"/>
      <c r="IS72" s="329"/>
      <c r="IT72" s="329"/>
      <c r="IU72" s="329"/>
      <c r="IV72" s="329"/>
      <c r="IW72" s="329"/>
      <c r="IX72" s="329"/>
      <c r="IY72" s="329"/>
      <c r="IZ72" s="329"/>
      <c r="JA72" s="329"/>
      <c r="JB72" s="329"/>
      <c r="JC72" s="329"/>
      <c r="JD72" s="329"/>
      <c r="JE72" s="329"/>
      <c r="JF72" s="329"/>
      <c r="JG72" s="329"/>
      <c r="JH72" s="329"/>
      <c r="JI72" s="329"/>
      <c r="JJ72" s="329"/>
      <c r="JK72" s="329"/>
      <c r="JL72" s="329"/>
      <c r="JM72" s="329"/>
      <c r="JN72" s="329"/>
      <c r="JO72" s="329"/>
      <c r="JP72" s="329"/>
      <c r="JQ72" s="329"/>
      <c r="JR72" s="329"/>
      <c r="JS72" s="329"/>
      <c r="JT72" s="329"/>
      <c r="JU72" s="329"/>
      <c r="JV72" s="329"/>
      <c r="JW72" s="329"/>
      <c r="JX72" s="329"/>
      <c r="JY72" s="329"/>
      <c r="JZ72" s="329"/>
      <c r="KA72" s="329"/>
      <c r="KB72" s="329"/>
      <c r="KC72" s="329"/>
      <c r="KD72" s="329"/>
      <c r="KE72" s="329"/>
      <c r="KF72" s="329"/>
      <c r="KG72" s="329"/>
      <c r="KH72" s="329"/>
      <c r="KI72" s="329"/>
      <c r="KJ72" s="329"/>
      <c r="KK72" s="329"/>
      <c r="KL72" s="329"/>
      <c r="KM72" s="329"/>
      <c r="KN72" s="329"/>
      <c r="KO72" s="329"/>
      <c r="KP72" s="329"/>
      <c r="KQ72" s="329"/>
      <c r="KR72" s="329"/>
      <c r="KS72" s="329"/>
      <c r="KT72" s="329"/>
      <c r="KU72" s="329"/>
      <c r="KV72" s="329"/>
      <c r="KW72" s="329"/>
      <c r="KX72" s="329"/>
      <c r="KY72" s="329"/>
      <c r="KZ72" s="329"/>
      <c r="LA72" s="329"/>
      <c r="LB72" s="329"/>
      <c r="LC72" s="329"/>
      <c r="LD72" s="329"/>
      <c r="LE72" s="329"/>
      <c r="LF72" s="329"/>
      <c r="LG72" s="329"/>
      <c r="LH72" s="329"/>
      <c r="LI72" s="329"/>
      <c r="LJ72" s="329"/>
      <c r="LK72" s="329"/>
      <c r="LL72" s="329"/>
      <c r="LM72" s="329"/>
      <c r="LN72" s="329"/>
      <c r="LO72" s="329"/>
      <c r="LP72" s="329"/>
      <c r="LQ72" s="329"/>
      <c r="LR72" s="329"/>
      <c r="LS72" s="329"/>
      <c r="LT72" s="329"/>
      <c r="LU72" s="329"/>
      <c r="LV72" s="329"/>
      <c r="LW72" s="329"/>
      <c r="LX72" s="329"/>
      <c r="LY72" s="329"/>
      <c r="LZ72" s="329"/>
      <c r="MA72" s="329"/>
      <c r="MB72" s="329"/>
      <c r="MC72" s="329"/>
      <c r="MD72" s="329"/>
      <c r="ME72" s="329"/>
      <c r="MF72" s="329"/>
      <c r="MG72" s="329"/>
      <c r="MH72" s="329"/>
      <c r="MI72" s="329"/>
      <c r="MJ72" s="329"/>
      <c r="MK72" s="329"/>
      <c r="ML72" s="329"/>
      <c r="MM72" s="329"/>
      <c r="MN72" s="329"/>
      <c r="MO72" s="329"/>
      <c r="MP72" s="329"/>
      <c r="MQ72" s="329"/>
      <c r="MR72" s="329"/>
      <c r="MS72" s="329"/>
      <c r="MT72" s="329"/>
      <c r="MU72" s="329"/>
      <c r="MV72" s="329"/>
      <c r="MW72" s="329"/>
      <c r="MX72" s="329"/>
      <c r="MY72" s="329"/>
      <c r="MZ72" s="329"/>
      <c r="NA72" s="329"/>
      <c r="NB72" s="329"/>
      <c r="NC72" s="329"/>
      <c r="ND72" s="329"/>
      <c r="NE72" s="329"/>
      <c r="NF72" s="329"/>
      <c r="NG72" s="329"/>
      <c r="NH72" s="329"/>
      <c r="NI72" s="329"/>
      <c r="NJ72" s="329"/>
      <c r="NK72" s="329"/>
      <c r="NL72" s="329"/>
      <c r="NM72" s="329"/>
      <c r="NN72" s="329"/>
      <c r="NO72" s="329"/>
      <c r="NP72" s="329"/>
      <c r="NQ72" s="329"/>
      <c r="NR72" s="329"/>
      <c r="NS72" s="329"/>
      <c r="NT72" s="329"/>
      <c r="NU72" s="329"/>
      <c r="NV72" s="329"/>
      <c r="NW72" s="329"/>
      <c r="NX72" s="329"/>
      <c r="NY72" s="329"/>
      <c r="NZ72" s="329"/>
      <c r="OA72" s="329"/>
      <c r="OB72" s="329"/>
      <c r="OC72" s="329"/>
      <c r="OD72" s="329"/>
      <c r="OE72" s="329"/>
      <c r="OF72" s="329"/>
      <c r="OG72" s="329"/>
      <c r="OH72" s="329"/>
      <c r="OI72" s="329"/>
      <c r="OJ72" s="329"/>
      <c r="OK72" s="329"/>
      <c r="OL72" s="329"/>
      <c r="OM72" s="329"/>
      <c r="ON72" s="329"/>
      <c r="OO72" s="329"/>
      <c r="OP72" s="329"/>
      <c r="OQ72" s="329"/>
      <c r="OR72" s="329"/>
      <c r="OS72" s="329"/>
      <c r="OT72" s="329"/>
    </row>
    <row r="73" spans="2:430" s="320" customFormat="1">
      <c r="B73" s="270">
        <v>1</v>
      </c>
      <c r="C73" s="329"/>
      <c r="D73" s="328">
        <f t="shared" ref="D73:M73" si="48">MAX((E$70*E73+(1-E$70)*E74)*E$69,(StrikePrice-D39)*D$27,0)</f>
        <v>24772.893100195499</v>
      </c>
      <c r="E73" s="328">
        <f t="shared" si="48"/>
        <v>20513.715020929714</v>
      </c>
      <c r="F73" s="328">
        <f t="shared" si="48"/>
        <v>15236.138989624205</v>
      </c>
      <c r="G73" s="328">
        <f t="shared" si="48"/>
        <v>9524.0699592399887</v>
      </c>
      <c r="H73" s="328">
        <f t="shared" si="48"/>
        <v>4421.5709544296014</v>
      </c>
      <c r="I73" s="328">
        <f t="shared" si="48"/>
        <v>1103.6787035456261</v>
      </c>
      <c r="J73" s="328">
        <f t="shared" si="48"/>
        <v>0</v>
      </c>
      <c r="K73" s="328">
        <f t="shared" si="48"/>
        <v>0</v>
      </c>
      <c r="L73" s="328">
        <f t="shared" si="48"/>
        <v>0</v>
      </c>
      <c r="M73" s="328">
        <f t="shared" si="48"/>
        <v>0</v>
      </c>
      <c r="N73" s="329"/>
      <c r="O73" s="329"/>
      <c r="P73" s="329"/>
      <c r="Q73" s="329"/>
      <c r="R73" s="329"/>
      <c r="S73" s="329"/>
      <c r="T73" s="329"/>
      <c r="U73" s="329"/>
      <c r="V73" s="329"/>
      <c r="W73" s="329"/>
      <c r="X73" s="329"/>
      <c r="Y73" s="329"/>
      <c r="Z73" s="329"/>
      <c r="AA73" s="329"/>
      <c r="AB73" s="329"/>
      <c r="AC73" s="329"/>
      <c r="AD73" s="329"/>
      <c r="AE73" s="329"/>
      <c r="AF73" s="329"/>
      <c r="AG73" s="329"/>
      <c r="AH73" s="329"/>
      <c r="AI73" s="329"/>
      <c r="AJ73" s="329"/>
      <c r="AK73" s="329"/>
      <c r="AL73" s="329"/>
      <c r="AM73" s="329"/>
      <c r="AN73" s="329"/>
      <c r="AO73" s="329"/>
      <c r="AP73" s="329"/>
      <c r="AQ73" s="329"/>
      <c r="AR73" s="329"/>
      <c r="AS73" s="329"/>
      <c r="AT73" s="329"/>
      <c r="AU73" s="329"/>
      <c r="AV73" s="329"/>
      <c r="AW73" s="329"/>
      <c r="AX73" s="329"/>
      <c r="AY73" s="329"/>
      <c r="AZ73" s="329"/>
      <c r="BA73" s="329"/>
      <c r="BB73" s="329"/>
      <c r="BC73" s="329"/>
      <c r="BD73" s="329"/>
      <c r="BE73" s="329"/>
      <c r="BF73" s="329"/>
      <c r="BG73" s="329"/>
      <c r="BH73" s="329"/>
      <c r="BI73" s="329"/>
      <c r="BJ73" s="329"/>
      <c r="BK73" s="329"/>
      <c r="BL73" s="329"/>
      <c r="BM73" s="329"/>
      <c r="BN73" s="329"/>
      <c r="BO73" s="329"/>
      <c r="BP73" s="329"/>
      <c r="BQ73" s="329"/>
      <c r="BR73" s="329"/>
      <c r="BS73" s="329"/>
      <c r="BT73" s="329"/>
      <c r="BU73" s="329"/>
      <c r="BV73" s="329"/>
      <c r="BW73" s="329"/>
      <c r="BX73" s="329"/>
      <c r="BY73" s="329"/>
      <c r="BZ73" s="329"/>
      <c r="CA73" s="329"/>
      <c r="CB73" s="329"/>
      <c r="CC73" s="329"/>
      <c r="CD73" s="329"/>
      <c r="CE73" s="329"/>
      <c r="CF73" s="329"/>
      <c r="CG73" s="329"/>
      <c r="CH73" s="329"/>
      <c r="CI73" s="329"/>
      <c r="CJ73" s="329"/>
      <c r="CK73" s="329"/>
      <c r="CL73" s="329"/>
      <c r="CM73" s="329"/>
      <c r="CN73" s="329"/>
      <c r="CO73" s="329"/>
      <c r="CP73" s="329"/>
      <c r="CQ73" s="329"/>
      <c r="CR73" s="329"/>
      <c r="CS73" s="329"/>
      <c r="CT73" s="329"/>
      <c r="CU73" s="329"/>
      <c r="CV73" s="329"/>
      <c r="CW73" s="329"/>
      <c r="CX73" s="329"/>
      <c r="CY73" s="329"/>
      <c r="CZ73" s="329"/>
      <c r="DA73" s="329"/>
      <c r="DB73" s="329"/>
      <c r="DC73" s="329"/>
      <c r="DD73" s="329"/>
      <c r="DE73" s="329"/>
      <c r="DF73" s="329"/>
      <c r="DG73" s="329"/>
      <c r="DH73" s="329"/>
      <c r="DI73" s="329"/>
      <c r="DJ73" s="329"/>
      <c r="DK73" s="329"/>
      <c r="DL73" s="329"/>
      <c r="DM73" s="329"/>
      <c r="DN73" s="329"/>
      <c r="DO73" s="329"/>
      <c r="DP73" s="329"/>
      <c r="DQ73" s="329"/>
      <c r="DR73" s="329"/>
      <c r="DS73" s="329"/>
      <c r="DT73" s="329"/>
      <c r="DU73" s="329"/>
      <c r="DV73" s="329"/>
      <c r="DW73" s="329"/>
      <c r="DX73" s="329"/>
      <c r="DY73" s="329"/>
      <c r="DZ73" s="329"/>
      <c r="EA73" s="329"/>
      <c r="EB73" s="329"/>
      <c r="EC73" s="329"/>
      <c r="ED73" s="329"/>
      <c r="EE73" s="329"/>
      <c r="EF73" s="329"/>
      <c r="EG73" s="329"/>
      <c r="EH73" s="329"/>
      <c r="EI73" s="329"/>
      <c r="EJ73" s="329"/>
      <c r="EK73" s="329"/>
      <c r="EL73" s="329"/>
      <c r="EM73" s="329"/>
      <c r="EN73" s="329"/>
      <c r="EO73" s="329"/>
      <c r="EP73" s="329"/>
      <c r="EQ73" s="329"/>
      <c r="ER73" s="329"/>
      <c r="ES73" s="329"/>
      <c r="ET73" s="329"/>
      <c r="EU73" s="329"/>
      <c r="EV73" s="329"/>
      <c r="EW73" s="329"/>
      <c r="EX73" s="329"/>
      <c r="EY73" s="329"/>
      <c r="EZ73" s="329"/>
      <c r="FA73" s="329"/>
      <c r="FB73" s="329"/>
      <c r="FC73" s="329"/>
      <c r="FD73" s="329"/>
      <c r="FE73" s="329"/>
      <c r="FF73" s="329"/>
      <c r="FG73" s="329"/>
      <c r="FH73" s="329"/>
      <c r="FI73" s="329"/>
      <c r="FJ73" s="329"/>
      <c r="FK73" s="329"/>
      <c r="FL73" s="329"/>
      <c r="FM73" s="329"/>
      <c r="FN73" s="329"/>
      <c r="FO73" s="329"/>
      <c r="FP73" s="329"/>
      <c r="FQ73" s="329"/>
      <c r="FR73" s="329"/>
      <c r="FS73" s="329"/>
      <c r="FT73" s="329"/>
      <c r="FU73" s="329"/>
      <c r="FV73" s="329"/>
      <c r="FW73" s="329"/>
      <c r="FX73" s="329"/>
      <c r="FY73" s="329"/>
      <c r="FZ73" s="329"/>
      <c r="GA73" s="329"/>
      <c r="GB73" s="329"/>
      <c r="GC73" s="329"/>
      <c r="GD73" s="329"/>
      <c r="GE73" s="329"/>
      <c r="GF73" s="329"/>
      <c r="GG73" s="329"/>
      <c r="GH73" s="329"/>
      <c r="GI73" s="329"/>
      <c r="GJ73" s="329"/>
      <c r="GK73" s="329"/>
      <c r="GL73" s="329"/>
      <c r="GM73" s="329"/>
      <c r="GN73" s="329"/>
      <c r="GO73" s="329"/>
      <c r="GP73" s="329"/>
      <c r="GQ73" s="329"/>
      <c r="GR73" s="329"/>
      <c r="GS73" s="329"/>
      <c r="GT73" s="329"/>
      <c r="GU73" s="329"/>
      <c r="GV73" s="329"/>
      <c r="GW73" s="329"/>
      <c r="GX73" s="329"/>
      <c r="GY73" s="329"/>
      <c r="GZ73" s="329"/>
      <c r="HA73" s="329"/>
      <c r="HB73" s="329"/>
      <c r="HC73" s="329"/>
      <c r="HD73" s="329"/>
      <c r="HE73" s="329"/>
      <c r="HF73" s="329"/>
      <c r="HG73" s="329"/>
      <c r="HH73" s="329"/>
      <c r="HI73" s="329"/>
      <c r="HJ73" s="329"/>
      <c r="HK73" s="329"/>
      <c r="HL73" s="329"/>
      <c r="HM73" s="329"/>
      <c r="HN73" s="329"/>
      <c r="HO73" s="329"/>
      <c r="HP73" s="329"/>
      <c r="HQ73" s="329"/>
      <c r="HR73" s="329"/>
      <c r="HS73" s="329"/>
      <c r="HT73" s="329"/>
      <c r="HU73" s="329"/>
      <c r="HV73" s="329"/>
      <c r="HW73" s="329"/>
      <c r="HX73" s="329"/>
      <c r="HY73" s="329"/>
      <c r="HZ73" s="329"/>
      <c r="IA73" s="329"/>
      <c r="IB73" s="329"/>
      <c r="IC73" s="329"/>
      <c r="ID73" s="329"/>
      <c r="IE73" s="329"/>
      <c r="IF73" s="329"/>
      <c r="IG73" s="329"/>
      <c r="IH73" s="329"/>
      <c r="II73" s="329"/>
      <c r="IJ73" s="329"/>
      <c r="IK73" s="329"/>
      <c r="IL73" s="329"/>
      <c r="IM73" s="329"/>
      <c r="IN73" s="329"/>
      <c r="IO73" s="329"/>
      <c r="IP73" s="329"/>
      <c r="IQ73" s="329"/>
      <c r="IR73" s="329"/>
      <c r="IS73" s="329"/>
      <c r="IT73" s="329"/>
      <c r="IU73" s="329"/>
      <c r="IV73" s="329"/>
      <c r="IW73" s="329"/>
      <c r="IX73" s="329"/>
      <c r="IY73" s="329"/>
      <c r="IZ73" s="329"/>
      <c r="JA73" s="329"/>
      <c r="JB73" s="329"/>
      <c r="JC73" s="329"/>
      <c r="JD73" s="329"/>
      <c r="JE73" s="329"/>
      <c r="JF73" s="329"/>
      <c r="JG73" s="329"/>
      <c r="JH73" s="329"/>
      <c r="JI73" s="329"/>
      <c r="JJ73" s="329"/>
      <c r="JK73" s="329"/>
      <c r="JL73" s="329"/>
      <c r="JM73" s="329"/>
      <c r="JN73" s="329"/>
      <c r="JO73" s="329"/>
      <c r="JP73" s="329"/>
      <c r="JQ73" s="329"/>
      <c r="JR73" s="329"/>
      <c r="JS73" s="329"/>
      <c r="JT73" s="329"/>
      <c r="JU73" s="329"/>
      <c r="JV73" s="329"/>
      <c r="JW73" s="329"/>
      <c r="JX73" s="329"/>
      <c r="JY73" s="329"/>
      <c r="JZ73" s="329"/>
      <c r="KA73" s="329"/>
      <c r="KB73" s="329"/>
      <c r="KC73" s="329"/>
      <c r="KD73" s="329"/>
      <c r="KE73" s="329"/>
      <c r="KF73" s="329"/>
      <c r="KG73" s="329"/>
      <c r="KH73" s="329"/>
      <c r="KI73" s="329"/>
      <c r="KJ73" s="329"/>
      <c r="KK73" s="329"/>
      <c r="KL73" s="329"/>
      <c r="KM73" s="329"/>
      <c r="KN73" s="329"/>
      <c r="KO73" s="329"/>
      <c r="KP73" s="329"/>
      <c r="KQ73" s="329"/>
      <c r="KR73" s="329"/>
      <c r="KS73" s="329"/>
      <c r="KT73" s="329"/>
      <c r="KU73" s="329"/>
      <c r="KV73" s="329"/>
      <c r="KW73" s="329"/>
      <c r="KX73" s="329"/>
      <c r="KY73" s="329"/>
      <c r="KZ73" s="329"/>
      <c r="LA73" s="329"/>
      <c r="LB73" s="329"/>
      <c r="LC73" s="329"/>
      <c r="LD73" s="329"/>
      <c r="LE73" s="329"/>
      <c r="LF73" s="329"/>
      <c r="LG73" s="329"/>
      <c r="LH73" s="329"/>
      <c r="LI73" s="329"/>
      <c r="LJ73" s="329"/>
      <c r="LK73" s="329"/>
      <c r="LL73" s="329"/>
      <c r="LM73" s="329"/>
      <c r="LN73" s="329"/>
      <c r="LO73" s="329"/>
      <c r="LP73" s="329"/>
      <c r="LQ73" s="329"/>
      <c r="LR73" s="329"/>
      <c r="LS73" s="329"/>
      <c r="LT73" s="329"/>
      <c r="LU73" s="329"/>
      <c r="LV73" s="329"/>
      <c r="LW73" s="329"/>
      <c r="LX73" s="329"/>
      <c r="LY73" s="329"/>
      <c r="LZ73" s="329"/>
      <c r="MA73" s="329"/>
      <c r="MB73" s="329"/>
      <c r="MC73" s="329"/>
      <c r="MD73" s="329"/>
      <c r="ME73" s="329"/>
      <c r="MF73" s="329"/>
      <c r="MG73" s="329"/>
      <c r="MH73" s="329"/>
      <c r="MI73" s="329"/>
      <c r="MJ73" s="329"/>
      <c r="MK73" s="329"/>
      <c r="ML73" s="329"/>
      <c r="MM73" s="329"/>
      <c r="MN73" s="329"/>
      <c r="MO73" s="329"/>
      <c r="MP73" s="329"/>
      <c r="MQ73" s="329"/>
      <c r="MR73" s="329"/>
      <c r="MS73" s="329"/>
      <c r="MT73" s="329"/>
      <c r="MU73" s="329"/>
      <c r="MV73" s="329"/>
      <c r="MW73" s="329"/>
      <c r="MX73" s="329"/>
      <c r="MY73" s="329"/>
      <c r="MZ73" s="329"/>
      <c r="NA73" s="329"/>
      <c r="NB73" s="329"/>
      <c r="NC73" s="329"/>
      <c r="ND73" s="329"/>
      <c r="NE73" s="329"/>
      <c r="NF73" s="329"/>
      <c r="NG73" s="329"/>
      <c r="NH73" s="329"/>
      <c r="NI73" s="329"/>
      <c r="NJ73" s="329"/>
      <c r="NK73" s="329"/>
      <c r="NL73" s="329"/>
      <c r="NM73" s="329"/>
      <c r="NN73" s="329"/>
      <c r="NO73" s="329"/>
      <c r="NP73" s="329"/>
      <c r="NQ73" s="329"/>
      <c r="NR73" s="329"/>
      <c r="NS73" s="329"/>
      <c r="NT73" s="329"/>
      <c r="NU73" s="329"/>
      <c r="NV73" s="329"/>
      <c r="NW73" s="329"/>
      <c r="NX73" s="329"/>
      <c r="NY73" s="329"/>
      <c r="NZ73" s="329"/>
      <c r="OA73" s="329"/>
      <c r="OB73" s="329"/>
      <c r="OC73" s="329"/>
      <c r="OD73" s="329"/>
      <c r="OE73" s="329"/>
      <c r="OF73" s="329"/>
      <c r="OG73" s="329"/>
      <c r="OH73" s="329"/>
      <c r="OI73" s="329"/>
      <c r="OJ73" s="329"/>
      <c r="OK73" s="329"/>
      <c r="OL73" s="329"/>
      <c r="OM73" s="329"/>
      <c r="ON73" s="329"/>
      <c r="OO73" s="329"/>
      <c r="OP73" s="329"/>
      <c r="OQ73" s="329"/>
      <c r="OR73" s="329"/>
      <c r="OS73" s="329"/>
      <c r="OT73" s="329"/>
    </row>
    <row r="74" spans="2:430" s="320" customFormat="1">
      <c r="B74" s="270">
        <f>B73+1</f>
        <v>2</v>
      </c>
      <c r="C74" s="329"/>
      <c r="D74" s="329"/>
      <c r="E74" s="328">
        <f t="shared" ref="E74:M74" si="49">MAX((F$70*F74+(1-F$70)*F75)*F$69,(StrikePrice-E40)*E$27,0)</f>
        <v>28939.831835559045</v>
      </c>
      <c r="F74" s="328">
        <f t="shared" si="49"/>
        <v>25162.444282778495</v>
      </c>
      <c r="G74" s="328">
        <f t="shared" si="49"/>
        <v>19915.556153959151</v>
      </c>
      <c r="H74" s="328">
        <f t="shared" si="49"/>
        <v>13497.634296698818</v>
      </c>
      <c r="I74" s="328">
        <f t="shared" si="49"/>
        <v>6915.8592676723783</v>
      </c>
      <c r="J74" s="328">
        <f t="shared" si="49"/>
        <v>1914.8378210966205</v>
      </c>
      <c r="K74" s="328">
        <f t="shared" si="49"/>
        <v>0</v>
      </c>
      <c r="L74" s="328">
        <f t="shared" si="49"/>
        <v>0</v>
      </c>
      <c r="M74" s="328">
        <f t="shared" si="49"/>
        <v>0</v>
      </c>
      <c r="N74" s="329"/>
      <c r="O74" s="329"/>
      <c r="P74" s="329"/>
      <c r="Q74" s="329"/>
      <c r="R74" s="329"/>
      <c r="S74" s="329"/>
      <c r="T74" s="329"/>
      <c r="U74" s="329"/>
      <c r="V74" s="329"/>
      <c r="W74" s="329"/>
      <c r="X74" s="329"/>
      <c r="Y74" s="329"/>
      <c r="Z74" s="329"/>
      <c r="AA74" s="329"/>
      <c r="AB74" s="329"/>
      <c r="AC74" s="329"/>
      <c r="AD74" s="329"/>
      <c r="AE74" s="329"/>
      <c r="AF74" s="329"/>
      <c r="AG74" s="329"/>
      <c r="AH74" s="329"/>
      <c r="AI74" s="329"/>
      <c r="AJ74" s="329"/>
      <c r="AK74" s="329"/>
      <c r="AL74" s="329"/>
      <c r="AM74" s="329"/>
      <c r="AN74" s="329"/>
      <c r="AO74" s="329"/>
      <c r="AP74" s="329"/>
      <c r="AQ74" s="329"/>
      <c r="AR74" s="329"/>
      <c r="AS74" s="329"/>
      <c r="AT74" s="329"/>
      <c r="AU74" s="329"/>
      <c r="AV74" s="329"/>
      <c r="AW74" s="329"/>
      <c r="AX74" s="329"/>
      <c r="AY74" s="329"/>
      <c r="AZ74" s="329"/>
      <c r="BA74" s="329"/>
      <c r="BB74" s="329"/>
      <c r="BC74" s="329"/>
      <c r="BD74" s="329"/>
      <c r="BE74" s="329"/>
      <c r="BF74" s="329"/>
      <c r="BG74" s="329"/>
      <c r="BH74" s="329"/>
      <c r="BI74" s="329"/>
      <c r="BJ74" s="329"/>
      <c r="BK74" s="329"/>
      <c r="BL74" s="329"/>
      <c r="BM74" s="329"/>
      <c r="BN74" s="329"/>
      <c r="BO74" s="329"/>
      <c r="BP74" s="329"/>
      <c r="BQ74" s="329"/>
      <c r="BR74" s="329"/>
      <c r="BS74" s="329"/>
      <c r="BT74" s="329"/>
      <c r="BU74" s="329"/>
      <c r="BV74" s="329"/>
      <c r="BW74" s="329"/>
      <c r="BX74" s="329"/>
      <c r="BY74" s="329"/>
      <c r="BZ74" s="329"/>
      <c r="CA74" s="329"/>
      <c r="CB74" s="329"/>
      <c r="CC74" s="329"/>
      <c r="CD74" s="329"/>
      <c r="CE74" s="329"/>
      <c r="CF74" s="329"/>
      <c r="CG74" s="329"/>
      <c r="CH74" s="329"/>
      <c r="CI74" s="329"/>
      <c r="CJ74" s="329"/>
      <c r="CK74" s="329"/>
      <c r="CL74" s="329"/>
      <c r="CM74" s="329"/>
      <c r="CN74" s="329"/>
      <c r="CO74" s="329"/>
      <c r="CP74" s="329"/>
      <c r="CQ74" s="329"/>
      <c r="CR74" s="329"/>
      <c r="CS74" s="329"/>
      <c r="CT74" s="329"/>
      <c r="CU74" s="329"/>
      <c r="CV74" s="329"/>
      <c r="CW74" s="329"/>
      <c r="CX74" s="329"/>
      <c r="CY74" s="329"/>
      <c r="CZ74" s="329"/>
      <c r="DA74" s="329"/>
      <c r="DB74" s="329"/>
      <c r="DC74" s="329"/>
      <c r="DD74" s="329"/>
      <c r="DE74" s="329"/>
      <c r="DF74" s="329"/>
      <c r="DG74" s="329"/>
      <c r="DH74" s="329"/>
      <c r="DI74" s="329"/>
      <c r="DJ74" s="329"/>
      <c r="DK74" s="329"/>
      <c r="DL74" s="329"/>
      <c r="DM74" s="329"/>
      <c r="DN74" s="329"/>
      <c r="DO74" s="329"/>
      <c r="DP74" s="329"/>
      <c r="DQ74" s="329"/>
      <c r="DR74" s="329"/>
      <c r="DS74" s="329"/>
      <c r="DT74" s="329"/>
      <c r="DU74" s="329"/>
      <c r="DV74" s="329"/>
      <c r="DW74" s="329"/>
      <c r="DX74" s="329"/>
      <c r="DY74" s="329"/>
      <c r="DZ74" s="329"/>
      <c r="EA74" s="329"/>
      <c r="EB74" s="329"/>
      <c r="EC74" s="329"/>
      <c r="ED74" s="329"/>
      <c r="EE74" s="329"/>
      <c r="EF74" s="329"/>
      <c r="EG74" s="329"/>
      <c r="EH74" s="329"/>
      <c r="EI74" s="329"/>
      <c r="EJ74" s="329"/>
      <c r="EK74" s="329"/>
      <c r="EL74" s="329"/>
      <c r="EM74" s="329"/>
      <c r="EN74" s="329"/>
      <c r="EO74" s="329"/>
      <c r="EP74" s="329"/>
      <c r="EQ74" s="329"/>
      <c r="ER74" s="329"/>
      <c r="ES74" s="329"/>
      <c r="ET74" s="329"/>
      <c r="EU74" s="329"/>
      <c r="EV74" s="329"/>
      <c r="EW74" s="329"/>
      <c r="EX74" s="329"/>
      <c r="EY74" s="329"/>
      <c r="EZ74" s="329"/>
      <c r="FA74" s="329"/>
      <c r="FB74" s="329"/>
      <c r="FC74" s="329"/>
      <c r="FD74" s="329"/>
      <c r="FE74" s="329"/>
      <c r="FF74" s="329"/>
      <c r="FG74" s="329"/>
      <c r="FH74" s="329"/>
      <c r="FI74" s="329"/>
      <c r="FJ74" s="329"/>
      <c r="FK74" s="329"/>
      <c r="FL74" s="329"/>
      <c r="FM74" s="329"/>
      <c r="FN74" s="329"/>
      <c r="FO74" s="329"/>
      <c r="FP74" s="329"/>
      <c r="FQ74" s="329"/>
      <c r="FR74" s="329"/>
      <c r="FS74" s="329"/>
      <c r="FT74" s="329"/>
      <c r="FU74" s="329"/>
      <c r="FV74" s="329"/>
      <c r="FW74" s="329"/>
      <c r="FX74" s="329"/>
      <c r="FY74" s="329"/>
      <c r="FZ74" s="329"/>
      <c r="GA74" s="329"/>
      <c r="GB74" s="329"/>
      <c r="GC74" s="329"/>
      <c r="GD74" s="329"/>
      <c r="GE74" s="329"/>
      <c r="GF74" s="329"/>
      <c r="GG74" s="329"/>
      <c r="GH74" s="329"/>
      <c r="GI74" s="329"/>
      <c r="GJ74" s="329"/>
      <c r="GK74" s="329"/>
      <c r="GL74" s="329"/>
      <c r="GM74" s="329"/>
      <c r="GN74" s="329"/>
      <c r="GO74" s="329"/>
      <c r="GP74" s="329"/>
      <c r="GQ74" s="329"/>
      <c r="GR74" s="329"/>
      <c r="GS74" s="329"/>
      <c r="GT74" s="329"/>
      <c r="GU74" s="329"/>
      <c r="GV74" s="329"/>
      <c r="GW74" s="329"/>
      <c r="GX74" s="329"/>
      <c r="GY74" s="329"/>
      <c r="GZ74" s="329"/>
      <c r="HA74" s="329"/>
      <c r="HB74" s="329"/>
      <c r="HC74" s="329"/>
      <c r="HD74" s="329"/>
      <c r="HE74" s="329"/>
      <c r="HF74" s="329"/>
      <c r="HG74" s="329"/>
      <c r="HH74" s="329"/>
      <c r="HI74" s="329"/>
      <c r="HJ74" s="329"/>
      <c r="HK74" s="329"/>
      <c r="HL74" s="329"/>
      <c r="HM74" s="329"/>
      <c r="HN74" s="329"/>
      <c r="HO74" s="329"/>
      <c r="HP74" s="329"/>
      <c r="HQ74" s="329"/>
      <c r="HR74" s="329"/>
      <c r="HS74" s="329"/>
      <c r="HT74" s="329"/>
      <c r="HU74" s="329"/>
      <c r="HV74" s="329"/>
      <c r="HW74" s="329"/>
      <c r="HX74" s="329"/>
      <c r="HY74" s="329"/>
      <c r="HZ74" s="329"/>
      <c r="IA74" s="329"/>
      <c r="IB74" s="329"/>
      <c r="IC74" s="329"/>
      <c r="ID74" s="329"/>
      <c r="IE74" s="329"/>
      <c r="IF74" s="329"/>
      <c r="IG74" s="329"/>
      <c r="IH74" s="329"/>
      <c r="II74" s="329"/>
      <c r="IJ74" s="329"/>
      <c r="IK74" s="329"/>
      <c r="IL74" s="329"/>
      <c r="IM74" s="329"/>
      <c r="IN74" s="329"/>
      <c r="IO74" s="329"/>
      <c r="IP74" s="329"/>
      <c r="IQ74" s="329"/>
      <c r="IR74" s="329"/>
      <c r="IS74" s="329"/>
      <c r="IT74" s="329"/>
      <c r="IU74" s="329"/>
      <c r="IV74" s="329"/>
      <c r="IW74" s="329"/>
      <c r="IX74" s="329"/>
      <c r="IY74" s="329"/>
      <c r="IZ74" s="329"/>
      <c r="JA74" s="329"/>
      <c r="JB74" s="329"/>
      <c r="JC74" s="329"/>
      <c r="JD74" s="329"/>
      <c r="JE74" s="329"/>
      <c r="JF74" s="329"/>
      <c r="JG74" s="329"/>
      <c r="JH74" s="329"/>
      <c r="JI74" s="329"/>
      <c r="JJ74" s="329"/>
      <c r="JK74" s="329"/>
      <c r="JL74" s="329"/>
      <c r="JM74" s="329"/>
      <c r="JN74" s="329"/>
      <c r="JO74" s="329"/>
      <c r="JP74" s="329"/>
      <c r="JQ74" s="329"/>
      <c r="JR74" s="329"/>
      <c r="JS74" s="329"/>
      <c r="JT74" s="329"/>
      <c r="JU74" s="329"/>
      <c r="JV74" s="329"/>
      <c r="JW74" s="329"/>
      <c r="JX74" s="329"/>
      <c r="JY74" s="329"/>
      <c r="JZ74" s="329"/>
      <c r="KA74" s="329"/>
      <c r="KB74" s="329"/>
      <c r="KC74" s="329"/>
      <c r="KD74" s="329"/>
      <c r="KE74" s="329"/>
      <c r="KF74" s="329"/>
      <c r="KG74" s="329"/>
      <c r="KH74" s="329"/>
      <c r="KI74" s="329"/>
      <c r="KJ74" s="329"/>
      <c r="KK74" s="329"/>
      <c r="KL74" s="329"/>
      <c r="KM74" s="329"/>
      <c r="KN74" s="329"/>
      <c r="KO74" s="329"/>
      <c r="KP74" s="329"/>
      <c r="KQ74" s="329"/>
      <c r="KR74" s="329"/>
      <c r="KS74" s="329"/>
      <c r="KT74" s="329"/>
      <c r="KU74" s="329"/>
      <c r="KV74" s="329"/>
      <c r="KW74" s="329"/>
      <c r="KX74" s="329"/>
      <c r="KY74" s="329"/>
      <c r="KZ74" s="329"/>
      <c r="LA74" s="329"/>
      <c r="LB74" s="329"/>
      <c r="LC74" s="329"/>
      <c r="LD74" s="329"/>
      <c r="LE74" s="329"/>
      <c r="LF74" s="329"/>
      <c r="LG74" s="329"/>
      <c r="LH74" s="329"/>
      <c r="LI74" s="329"/>
      <c r="LJ74" s="329"/>
      <c r="LK74" s="329"/>
      <c r="LL74" s="329"/>
      <c r="LM74" s="329"/>
      <c r="LN74" s="329"/>
      <c r="LO74" s="329"/>
      <c r="LP74" s="329"/>
      <c r="LQ74" s="329"/>
      <c r="LR74" s="329"/>
      <c r="LS74" s="329"/>
      <c r="LT74" s="329"/>
      <c r="LU74" s="329"/>
      <c r="LV74" s="329"/>
      <c r="LW74" s="329"/>
      <c r="LX74" s="329"/>
      <c r="LY74" s="329"/>
      <c r="LZ74" s="329"/>
      <c r="MA74" s="329"/>
      <c r="MB74" s="329"/>
      <c r="MC74" s="329"/>
      <c r="MD74" s="329"/>
      <c r="ME74" s="329"/>
      <c r="MF74" s="329"/>
      <c r="MG74" s="329"/>
      <c r="MH74" s="329"/>
      <c r="MI74" s="329"/>
      <c r="MJ74" s="329"/>
      <c r="MK74" s="329"/>
      <c r="ML74" s="329"/>
      <c r="MM74" s="329"/>
      <c r="MN74" s="329"/>
      <c r="MO74" s="329"/>
      <c r="MP74" s="329"/>
      <c r="MQ74" s="329"/>
      <c r="MR74" s="329"/>
      <c r="MS74" s="329"/>
      <c r="MT74" s="329"/>
      <c r="MU74" s="329"/>
      <c r="MV74" s="329"/>
      <c r="MW74" s="329"/>
      <c r="MX74" s="329"/>
      <c r="MY74" s="329"/>
      <c r="MZ74" s="329"/>
      <c r="NA74" s="329"/>
      <c r="NB74" s="329"/>
      <c r="NC74" s="329"/>
      <c r="ND74" s="329"/>
      <c r="NE74" s="329"/>
      <c r="NF74" s="329"/>
      <c r="NG74" s="329"/>
      <c r="NH74" s="329"/>
      <c r="NI74" s="329"/>
      <c r="NJ74" s="329"/>
      <c r="NK74" s="329"/>
      <c r="NL74" s="329"/>
      <c r="NM74" s="329"/>
      <c r="NN74" s="329"/>
      <c r="NO74" s="329"/>
      <c r="NP74" s="329"/>
      <c r="NQ74" s="329"/>
      <c r="NR74" s="329"/>
      <c r="NS74" s="329"/>
      <c r="NT74" s="329"/>
      <c r="NU74" s="329"/>
      <c r="NV74" s="329"/>
      <c r="NW74" s="329"/>
      <c r="NX74" s="329"/>
      <c r="NY74" s="329"/>
      <c r="NZ74" s="329"/>
      <c r="OA74" s="329"/>
      <c r="OB74" s="329"/>
      <c r="OC74" s="329"/>
      <c r="OD74" s="329"/>
      <c r="OE74" s="329"/>
      <c r="OF74" s="329"/>
      <c r="OG74" s="329"/>
      <c r="OH74" s="329"/>
      <c r="OI74" s="329"/>
      <c r="OJ74" s="329"/>
      <c r="OK74" s="329"/>
      <c r="OL74" s="329"/>
      <c r="OM74" s="329"/>
      <c r="ON74" s="329"/>
      <c r="OO74" s="329"/>
      <c r="OP74" s="329"/>
      <c r="OQ74" s="329"/>
      <c r="OR74" s="329"/>
      <c r="OS74" s="329"/>
      <c r="OT74" s="329"/>
    </row>
    <row r="75" spans="2:430" s="320" customFormat="1">
      <c r="B75" s="270">
        <f t="shared" ref="B75:B82" si="50">B74+1</f>
        <v>3</v>
      </c>
      <c r="C75" s="329"/>
      <c r="D75" s="329"/>
      <c r="E75" s="329"/>
      <c r="F75" s="328">
        <f t="shared" ref="F75:M75" si="51">MAX((G$70*G75+(1-G$70)*G76)*G$69,(StrikePrice-F41)*F$27,0)</f>
        <v>32987.587366622392</v>
      </c>
      <c r="G75" s="328">
        <f t="shared" si="51"/>
        <v>30025.083232460162</v>
      </c>
      <c r="H75" s="328">
        <f t="shared" si="51"/>
        <v>25314.54187206359</v>
      </c>
      <c r="I75" s="328">
        <f t="shared" si="51"/>
        <v>18684.449933192333</v>
      </c>
      <c r="J75" s="328">
        <f t="shared" si="51"/>
        <v>10688.169467988719</v>
      </c>
      <c r="K75" s="328">
        <f t="shared" si="51"/>
        <v>3322.1660156374264</v>
      </c>
      <c r="L75" s="328">
        <f t="shared" si="51"/>
        <v>0</v>
      </c>
      <c r="M75" s="328">
        <f t="shared" si="51"/>
        <v>0</v>
      </c>
      <c r="N75" s="329"/>
      <c r="O75" s="329"/>
      <c r="P75" s="329"/>
      <c r="Q75" s="329"/>
      <c r="R75" s="329"/>
      <c r="S75" s="329"/>
      <c r="T75" s="329"/>
      <c r="U75" s="329"/>
      <c r="V75" s="329"/>
      <c r="W75" s="329"/>
      <c r="X75" s="329"/>
      <c r="Y75" s="329"/>
      <c r="Z75" s="329"/>
      <c r="AA75" s="329"/>
      <c r="AB75" s="329"/>
      <c r="AC75" s="329"/>
      <c r="AD75" s="329"/>
      <c r="AE75" s="329"/>
      <c r="AF75" s="329"/>
      <c r="AG75" s="329"/>
      <c r="AH75" s="329"/>
      <c r="AI75" s="329"/>
      <c r="AJ75" s="329"/>
      <c r="AK75" s="329"/>
      <c r="AL75" s="329"/>
      <c r="AM75" s="329"/>
      <c r="AN75" s="329"/>
      <c r="AO75" s="329"/>
      <c r="AP75" s="329"/>
      <c r="AQ75" s="329"/>
      <c r="AR75" s="329"/>
      <c r="AS75" s="329"/>
      <c r="AT75" s="329"/>
      <c r="AU75" s="329"/>
      <c r="AV75" s="329"/>
      <c r="AW75" s="329"/>
      <c r="AX75" s="329"/>
      <c r="AY75" s="329"/>
      <c r="AZ75" s="329"/>
      <c r="BA75" s="329"/>
      <c r="BB75" s="329"/>
      <c r="BC75" s="329"/>
      <c r="BD75" s="329"/>
      <c r="BE75" s="329"/>
      <c r="BF75" s="329"/>
      <c r="BG75" s="329"/>
      <c r="BH75" s="329"/>
      <c r="BI75" s="329"/>
      <c r="BJ75" s="329"/>
      <c r="BK75" s="329"/>
      <c r="BL75" s="329"/>
      <c r="BM75" s="329"/>
      <c r="BN75" s="329"/>
      <c r="BO75" s="329"/>
      <c r="BP75" s="329"/>
      <c r="BQ75" s="329"/>
      <c r="BR75" s="329"/>
      <c r="BS75" s="329"/>
      <c r="BT75" s="329"/>
      <c r="BU75" s="329"/>
      <c r="BV75" s="329"/>
      <c r="BW75" s="329"/>
      <c r="BX75" s="329"/>
      <c r="BY75" s="329"/>
      <c r="BZ75" s="329"/>
      <c r="CA75" s="329"/>
      <c r="CB75" s="329"/>
      <c r="CC75" s="329"/>
      <c r="CD75" s="329"/>
      <c r="CE75" s="329"/>
      <c r="CF75" s="329"/>
      <c r="CG75" s="329"/>
      <c r="CH75" s="329"/>
      <c r="CI75" s="329"/>
      <c r="CJ75" s="329"/>
      <c r="CK75" s="329"/>
      <c r="CL75" s="329"/>
      <c r="CM75" s="329"/>
      <c r="CN75" s="329"/>
      <c r="CO75" s="329"/>
      <c r="CP75" s="329"/>
      <c r="CQ75" s="329"/>
      <c r="CR75" s="329"/>
      <c r="CS75" s="329"/>
      <c r="CT75" s="329"/>
      <c r="CU75" s="329"/>
      <c r="CV75" s="329"/>
      <c r="CW75" s="329"/>
      <c r="CX75" s="329"/>
      <c r="CY75" s="329"/>
      <c r="CZ75" s="329"/>
      <c r="DA75" s="329"/>
      <c r="DB75" s="329"/>
      <c r="DC75" s="329"/>
      <c r="DD75" s="329"/>
      <c r="DE75" s="329"/>
      <c r="DF75" s="329"/>
      <c r="DG75" s="329"/>
      <c r="DH75" s="329"/>
      <c r="DI75" s="329"/>
      <c r="DJ75" s="329"/>
      <c r="DK75" s="329"/>
      <c r="DL75" s="329"/>
      <c r="DM75" s="329"/>
      <c r="DN75" s="329"/>
      <c r="DO75" s="329"/>
      <c r="DP75" s="329"/>
      <c r="DQ75" s="329"/>
      <c r="DR75" s="329"/>
      <c r="DS75" s="329"/>
      <c r="DT75" s="329"/>
      <c r="DU75" s="329"/>
      <c r="DV75" s="329"/>
      <c r="DW75" s="329"/>
      <c r="DX75" s="329"/>
      <c r="DY75" s="329"/>
      <c r="DZ75" s="329"/>
      <c r="EA75" s="329"/>
      <c r="EB75" s="329"/>
      <c r="EC75" s="329"/>
      <c r="ED75" s="329"/>
      <c r="EE75" s="329"/>
      <c r="EF75" s="329"/>
      <c r="EG75" s="329"/>
      <c r="EH75" s="329"/>
      <c r="EI75" s="329"/>
      <c r="EJ75" s="329"/>
      <c r="EK75" s="329"/>
      <c r="EL75" s="329"/>
      <c r="EM75" s="329"/>
      <c r="EN75" s="329"/>
      <c r="EO75" s="329"/>
      <c r="EP75" s="329"/>
      <c r="EQ75" s="329"/>
      <c r="ER75" s="329"/>
      <c r="ES75" s="329"/>
      <c r="ET75" s="329"/>
      <c r="EU75" s="329"/>
      <c r="EV75" s="329"/>
      <c r="EW75" s="329"/>
      <c r="EX75" s="329"/>
      <c r="EY75" s="329"/>
      <c r="EZ75" s="329"/>
      <c r="FA75" s="329"/>
      <c r="FB75" s="329"/>
      <c r="FC75" s="329"/>
      <c r="FD75" s="329"/>
      <c r="FE75" s="329"/>
      <c r="FF75" s="329"/>
      <c r="FG75" s="329"/>
      <c r="FH75" s="329"/>
      <c r="FI75" s="329"/>
      <c r="FJ75" s="329"/>
      <c r="FK75" s="329"/>
      <c r="FL75" s="329"/>
      <c r="FM75" s="329"/>
      <c r="FN75" s="329"/>
      <c r="FO75" s="329"/>
      <c r="FP75" s="329"/>
      <c r="FQ75" s="329"/>
      <c r="FR75" s="329"/>
      <c r="FS75" s="329"/>
      <c r="FT75" s="329"/>
      <c r="FU75" s="329"/>
      <c r="FV75" s="329"/>
      <c r="FW75" s="329"/>
      <c r="FX75" s="329"/>
      <c r="FY75" s="329"/>
      <c r="FZ75" s="329"/>
      <c r="GA75" s="329"/>
      <c r="GB75" s="329"/>
      <c r="GC75" s="329"/>
      <c r="GD75" s="329"/>
      <c r="GE75" s="329"/>
      <c r="GF75" s="329"/>
      <c r="GG75" s="329"/>
      <c r="GH75" s="329"/>
      <c r="GI75" s="329"/>
      <c r="GJ75" s="329"/>
      <c r="GK75" s="329"/>
      <c r="GL75" s="329"/>
      <c r="GM75" s="329"/>
      <c r="GN75" s="329"/>
      <c r="GO75" s="329"/>
      <c r="GP75" s="329"/>
      <c r="GQ75" s="329"/>
      <c r="GR75" s="329"/>
      <c r="GS75" s="329"/>
      <c r="GT75" s="329"/>
      <c r="GU75" s="329"/>
      <c r="GV75" s="329"/>
      <c r="GW75" s="329"/>
      <c r="GX75" s="329"/>
      <c r="GY75" s="329"/>
      <c r="GZ75" s="329"/>
      <c r="HA75" s="329"/>
      <c r="HB75" s="329"/>
      <c r="HC75" s="329"/>
      <c r="HD75" s="329"/>
      <c r="HE75" s="329"/>
      <c r="HF75" s="329"/>
      <c r="HG75" s="329"/>
      <c r="HH75" s="329"/>
      <c r="HI75" s="329"/>
      <c r="HJ75" s="329"/>
      <c r="HK75" s="329"/>
      <c r="HL75" s="329"/>
      <c r="HM75" s="329"/>
      <c r="HN75" s="329"/>
      <c r="HO75" s="329"/>
      <c r="HP75" s="329"/>
      <c r="HQ75" s="329"/>
      <c r="HR75" s="329"/>
      <c r="HS75" s="329"/>
      <c r="HT75" s="329"/>
      <c r="HU75" s="329"/>
      <c r="HV75" s="329"/>
      <c r="HW75" s="329"/>
      <c r="HX75" s="329"/>
      <c r="HY75" s="329"/>
      <c r="HZ75" s="329"/>
      <c r="IA75" s="329"/>
      <c r="IB75" s="329"/>
      <c r="IC75" s="329"/>
      <c r="ID75" s="329"/>
      <c r="IE75" s="329"/>
      <c r="IF75" s="329"/>
      <c r="IG75" s="329"/>
      <c r="IH75" s="329"/>
      <c r="II75" s="329"/>
      <c r="IJ75" s="329"/>
      <c r="IK75" s="329"/>
      <c r="IL75" s="329"/>
      <c r="IM75" s="329"/>
      <c r="IN75" s="329"/>
      <c r="IO75" s="329"/>
      <c r="IP75" s="329"/>
      <c r="IQ75" s="329"/>
      <c r="IR75" s="329"/>
      <c r="IS75" s="329"/>
      <c r="IT75" s="329"/>
      <c r="IU75" s="329"/>
      <c r="IV75" s="329"/>
      <c r="IW75" s="329"/>
      <c r="IX75" s="329"/>
      <c r="IY75" s="329"/>
      <c r="IZ75" s="329"/>
      <c r="JA75" s="329"/>
      <c r="JB75" s="329"/>
      <c r="JC75" s="329"/>
      <c r="JD75" s="329"/>
      <c r="JE75" s="329"/>
      <c r="JF75" s="329"/>
      <c r="JG75" s="329"/>
      <c r="JH75" s="329"/>
      <c r="JI75" s="329"/>
      <c r="JJ75" s="329"/>
      <c r="JK75" s="329"/>
      <c r="JL75" s="329"/>
      <c r="JM75" s="329"/>
      <c r="JN75" s="329"/>
      <c r="JO75" s="329"/>
      <c r="JP75" s="329"/>
      <c r="JQ75" s="329"/>
      <c r="JR75" s="329"/>
      <c r="JS75" s="329"/>
      <c r="JT75" s="329"/>
      <c r="JU75" s="329"/>
      <c r="JV75" s="329"/>
      <c r="JW75" s="329"/>
      <c r="JX75" s="329"/>
      <c r="JY75" s="329"/>
      <c r="JZ75" s="329"/>
      <c r="KA75" s="329"/>
      <c r="KB75" s="329"/>
      <c r="KC75" s="329"/>
      <c r="KD75" s="329"/>
      <c r="KE75" s="329"/>
      <c r="KF75" s="329"/>
      <c r="KG75" s="329"/>
      <c r="KH75" s="329"/>
      <c r="KI75" s="329"/>
      <c r="KJ75" s="329"/>
      <c r="KK75" s="329"/>
      <c r="KL75" s="329"/>
      <c r="KM75" s="329"/>
      <c r="KN75" s="329"/>
      <c r="KO75" s="329"/>
      <c r="KP75" s="329"/>
      <c r="KQ75" s="329"/>
      <c r="KR75" s="329"/>
      <c r="KS75" s="329"/>
      <c r="KT75" s="329"/>
      <c r="KU75" s="329"/>
      <c r="KV75" s="329"/>
      <c r="KW75" s="329"/>
      <c r="KX75" s="329"/>
      <c r="KY75" s="329"/>
      <c r="KZ75" s="329"/>
      <c r="LA75" s="329"/>
      <c r="LB75" s="329"/>
      <c r="LC75" s="329"/>
      <c r="LD75" s="329"/>
      <c r="LE75" s="329"/>
      <c r="LF75" s="329"/>
      <c r="LG75" s="329"/>
      <c r="LH75" s="329"/>
      <c r="LI75" s="329"/>
      <c r="LJ75" s="329"/>
      <c r="LK75" s="329"/>
      <c r="LL75" s="329"/>
      <c r="LM75" s="329"/>
      <c r="LN75" s="329"/>
      <c r="LO75" s="329"/>
      <c r="LP75" s="329"/>
      <c r="LQ75" s="329"/>
      <c r="LR75" s="329"/>
      <c r="LS75" s="329"/>
      <c r="LT75" s="329"/>
      <c r="LU75" s="329"/>
      <c r="LV75" s="329"/>
      <c r="LW75" s="329"/>
      <c r="LX75" s="329"/>
      <c r="LY75" s="329"/>
      <c r="LZ75" s="329"/>
      <c r="MA75" s="329"/>
      <c r="MB75" s="329"/>
      <c r="MC75" s="329"/>
      <c r="MD75" s="329"/>
      <c r="ME75" s="329"/>
      <c r="MF75" s="329"/>
      <c r="MG75" s="329"/>
      <c r="MH75" s="329"/>
      <c r="MI75" s="329"/>
      <c r="MJ75" s="329"/>
      <c r="MK75" s="329"/>
      <c r="ML75" s="329"/>
      <c r="MM75" s="329"/>
      <c r="MN75" s="329"/>
      <c r="MO75" s="329"/>
      <c r="MP75" s="329"/>
      <c r="MQ75" s="329"/>
      <c r="MR75" s="329"/>
      <c r="MS75" s="329"/>
      <c r="MT75" s="329"/>
      <c r="MU75" s="329"/>
      <c r="MV75" s="329"/>
      <c r="MW75" s="329"/>
      <c r="MX75" s="329"/>
      <c r="MY75" s="329"/>
      <c r="MZ75" s="329"/>
      <c r="NA75" s="329"/>
      <c r="NB75" s="329"/>
      <c r="NC75" s="329"/>
      <c r="ND75" s="329"/>
      <c r="NE75" s="329"/>
      <c r="NF75" s="329"/>
      <c r="NG75" s="329"/>
      <c r="NH75" s="329"/>
      <c r="NI75" s="329"/>
      <c r="NJ75" s="329"/>
      <c r="NK75" s="329"/>
      <c r="NL75" s="329"/>
      <c r="NM75" s="329"/>
      <c r="NN75" s="329"/>
      <c r="NO75" s="329"/>
      <c r="NP75" s="329"/>
      <c r="NQ75" s="329"/>
      <c r="NR75" s="329"/>
      <c r="NS75" s="329"/>
      <c r="NT75" s="329"/>
      <c r="NU75" s="329"/>
      <c r="NV75" s="329"/>
      <c r="NW75" s="329"/>
      <c r="NX75" s="329"/>
      <c r="NY75" s="329"/>
      <c r="NZ75" s="329"/>
      <c r="OA75" s="329"/>
      <c r="OB75" s="329"/>
      <c r="OC75" s="329"/>
      <c r="OD75" s="329"/>
      <c r="OE75" s="329"/>
      <c r="OF75" s="329"/>
      <c r="OG75" s="329"/>
      <c r="OH75" s="329"/>
      <c r="OI75" s="329"/>
      <c r="OJ75" s="329"/>
      <c r="OK75" s="329"/>
      <c r="OL75" s="329"/>
      <c r="OM75" s="329"/>
      <c r="ON75" s="329"/>
      <c r="OO75" s="329"/>
      <c r="OP75" s="329"/>
      <c r="OQ75" s="329"/>
      <c r="OR75" s="329"/>
      <c r="OS75" s="329"/>
      <c r="OT75" s="329"/>
    </row>
    <row r="76" spans="2:430" s="320" customFormat="1">
      <c r="B76" s="270">
        <f t="shared" si="50"/>
        <v>4</v>
      </c>
      <c r="C76" s="329"/>
      <c r="D76" s="329"/>
      <c r="E76" s="329"/>
      <c r="F76" s="329"/>
      <c r="G76" s="328">
        <f t="shared" ref="G76:M76" si="52">MAX((H$70*H76+(1-H$70)*H77)*H$69,(StrikePrice-G42)*G$27,0)</f>
        <v>36682.159372663678</v>
      </c>
      <c r="H76" s="328">
        <f t="shared" si="52"/>
        <v>34766.354910632203</v>
      </c>
      <c r="I76" s="328">
        <f t="shared" si="52"/>
        <v>31131.568319434908</v>
      </c>
      <c r="J76" s="328">
        <f t="shared" si="52"/>
        <v>25101.495136139616</v>
      </c>
      <c r="K76" s="328">
        <f t="shared" si="52"/>
        <v>16269.761829698329</v>
      </c>
      <c r="L76" s="328">
        <f t="shared" si="52"/>
        <v>5763.8233973964052</v>
      </c>
      <c r="M76" s="328">
        <f t="shared" si="52"/>
        <v>0</v>
      </c>
      <c r="N76" s="329"/>
      <c r="O76" s="329"/>
      <c r="P76" s="329"/>
      <c r="Q76" s="329"/>
      <c r="R76" s="329"/>
      <c r="S76" s="329"/>
      <c r="T76" s="329"/>
      <c r="U76" s="329"/>
      <c r="V76" s="329"/>
      <c r="W76" s="329"/>
      <c r="X76" s="329"/>
      <c r="Y76" s="329"/>
      <c r="Z76" s="329"/>
      <c r="AA76" s="329"/>
      <c r="AB76" s="329"/>
      <c r="AC76" s="329"/>
      <c r="AD76" s="329"/>
      <c r="AE76" s="329"/>
      <c r="AF76" s="329"/>
      <c r="AG76" s="329"/>
      <c r="AH76" s="329"/>
      <c r="AI76" s="329"/>
      <c r="AJ76" s="329"/>
      <c r="AK76" s="329"/>
      <c r="AL76" s="329"/>
      <c r="AM76" s="329"/>
      <c r="AN76" s="329"/>
      <c r="AO76" s="329"/>
      <c r="AP76" s="329"/>
      <c r="AQ76" s="329"/>
      <c r="AR76" s="329"/>
      <c r="AS76" s="329"/>
      <c r="AT76" s="329"/>
      <c r="AU76" s="329"/>
      <c r="AV76" s="329"/>
      <c r="AW76" s="329"/>
      <c r="AX76" s="329"/>
      <c r="AY76" s="329"/>
      <c r="AZ76" s="329"/>
      <c r="BA76" s="329"/>
      <c r="BB76" s="329"/>
      <c r="BC76" s="329"/>
      <c r="BD76" s="329"/>
      <c r="BE76" s="329"/>
      <c r="BF76" s="329"/>
      <c r="BG76" s="329"/>
      <c r="BH76" s="329"/>
      <c r="BI76" s="329"/>
      <c r="BJ76" s="329"/>
      <c r="BK76" s="329"/>
      <c r="BL76" s="329"/>
      <c r="BM76" s="329"/>
      <c r="BN76" s="329"/>
      <c r="BO76" s="329"/>
      <c r="BP76" s="329"/>
      <c r="BQ76" s="329"/>
      <c r="BR76" s="329"/>
      <c r="BS76" s="329"/>
      <c r="BT76" s="329"/>
      <c r="BU76" s="329"/>
      <c r="BV76" s="329"/>
      <c r="BW76" s="329"/>
      <c r="BX76" s="329"/>
      <c r="BY76" s="329"/>
      <c r="BZ76" s="329"/>
      <c r="CA76" s="329"/>
      <c r="CB76" s="329"/>
      <c r="CC76" s="329"/>
      <c r="CD76" s="329"/>
      <c r="CE76" s="329"/>
      <c r="CF76" s="329"/>
      <c r="CG76" s="329"/>
      <c r="CH76" s="329"/>
      <c r="CI76" s="329"/>
      <c r="CJ76" s="329"/>
      <c r="CK76" s="329"/>
      <c r="CL76" s="329"/>
      <c r="CM76" s="329"/>
      <c r="CN76" s="329"/>
      <c r="CO76" s="329"/>
      <c r="CP76" s="329"/>
      <c r="CQ76" s="329"/>
      <c r="CR76" s="329"/>
      <c r="CS76" s="329"/>
      <c r="CT76" s="329"/>
      <c r="CU76" s="329"/>
      <c r="CV76" s="329"/>
      <c r="CW76" s="329"/>
      <c r="CX76" s="329"/>
      <c r="CY76" s="329"/>
      <c r="CZ76" s="329"/>
      <c r="DA76" s="329"/>
      <c r="DB76" s="329"/>
      <c r="DC76" s="329"/>
      <c r="DD76" s="329"/>
      <c r="DE76" s="329"/>
      <c r="DF76" s="329"/>
      <c r="DG76" s="329"/>
      <c r="DH76" s="329"/>
      <c r="DI76" s="329"/>
      <c r="DJ76" s="329"/>
      <c r="DK76" s="329"/>
      <c r="DL76" s="329"/>
      <c r="DM76" s="329"/>
      <c r="DN76" s="329"/>
      <c r="DO76" s="329"/>
      <c r="DP76" s="329"/>
      <c r="DQ76" s="329"/>
      <c r="DR76" s="329"/>
      <c r="DS76" s="329"/>
      <c r="DT76" s="329"/>
      <c r="DU76" s="329"/>
      <c r="DV76" s="329"/>
      <c r="DW76" s="329"/>
      <c r="DX76" s="329"/>
      <c r="DY76" s="329"/>
      <c r="DZ76" s="329"/>
      <c r="EA76" s="329"/>
      <c r="EB76" s="329"/>
      <c r="EC76" s="329"/>
      <c r="ED76" s="329"/>
      <c r="EE76" s="329"/>
      <c r="EF76" s="329"/>
      <c r="EG76" s="329"/>
      <c r="EH76" s="329"/>
      <c r="EI76" s="329"/>
      <c r="EJ76" s="329"/>
      <c r="EK76" s="329"/>
      <c r="EL76" s="329"/>
      <c r="EM76" s="329"/>
      <c r="EN76" s="329"/>
      <c r="EO76" s="329"/>
      <c r="EP76" s="329"/>
      <c r="EQ76" s="329"/>
      <c r="ER76" s="329"/>
      <c r="ES76" s="329"/>
      <c r="ET76" s="329"/>
      <c r="EU76" s="329"/>
      <c r="EV76" s="329"/>
      <c r="EW76" s="329"/>
      <c r="EX76" s="329"/>
      <c r="EY76" s="329"/>
      <c r="EZ76" s="329"/>
      <c r="FA76" s="329"/>
      <c r="FB76" s="329"/>
      <c r="FC76" s="329"/>
      <c r="FD76" s="329"/>
      <c r="FE76" s="329"/>
      <c r="FF76" s="329"/>
      <c r="FG76" s="329"/>
      <c r="FH76" s="329"/>
      <c r="FI76" s="329"/>
      <c r="FJ76" s="329"/>
      <c r="FK76" s="329"/>
      <c r="FL76" s="329"/>
      <c r="FM76" s="329"/>
      <c r="FN76" s="329"/>
      <c r="FO76" s="329"/>
      <c r="FP76" s="329"/>
      <c r="FQ76" s="329"/>
      <c r="FR76" s="329"/>
      <c r="FS76" s="329"/>
      <c r="FT76" s="329"/>
      <c r="FU76" s="329"/>
      <c r="FV76" s="329"/>
      <c r="FW76" s="329"/>
      <c r="FX76" s="329"/>
      <c r="FY76" s="329"/>
      <c r="FZ76" s="329"/>
      <c r="GA76" s="329"/>
      <c r="GB76" s="329"/>
      <c r="GC76" s="329"/>
      <c r="GD76" s="329"/>
      <c r="GE76" s="329"/>
      <c r="GF76" s="329"/>
      <c r="GG76" s="329"/>
      <c r="GH76" s="329"/>
      <c r="GI76" s="329"/>
      <c r="GJ76" s="329"/>
      <c r="GK76" s="329"/>
      <c r="GL76" s="329"/>
      <c r="GM76" s="329"/>
      <c r="GN76" s="329"/>
      <c r="GO76" s="329"/>
      <c r="GP76" s="329"/>
      <c r="GQ76" s="329"/>
      <c r="GR76" s="329"/>
      <c r="GS76" s="329"/>
      <c r="GT76" s="329"/>
      <c r="GU76" s="329"/>
      <c r="GV76" s="329"/>
      <c r="GW76" s="329"/>
      <c r="GX76" s="329"/>
      <c r="GY76" s="329"/>
      <c r="GZ76" s="329"/>
      <c r="HA76" s="329"/>
      <c r="HB76" s="329"/>
      <c r="HC76" s="329"/>
      <c r="HD76" s="329"/>
      <c r="HE76" s="329"/>
      <c r="HF76" s="329"/>
      <c r="HG76" s="329"/>
      <c r="HH76" s="329"/>
      <c r="HI76" s="329"/>
      <c r="HJ76" s="329"/>
      <c r="HK76" s="329"/>
      <c r="HL76" s="329"/>
      <c r="HM76" s="329"/>
      <c r="HN76" s="329"/>
      <c r="HO76" s="329"/>
      <c r="HP76" s="329"/>
      <c r="HQ76" s="329"/>
      <c r="HR76" s="329"/>
      <c r="HS76" s="329"/>
      <c r="HT76" s="329"/>
      <c r="HU76" s="329"/>
      <c r="HV76" s="329"/>
      <c r="HW76" s="329"/>
      <c r="HX76" s="329"/>
      <c r="HY76" s="329"/>
      <c r="HZ76" s="329"/>
      <c r="IA76" s="329"/>
      <c r="IB76" s="329"/>
      <c r="IC76" s="329"/>
      <c r="ID76" s="329"/>
      <c r="IE76" s="329"/>
      <c r="IF76" s="329"/>
      <c r="IG76" s="329"/>
      <c r="IH76" s="329"/>
      <c r="II76" s="329"/>
      <c r="IJ76" s="329"/>
      <c r="IK76" s="329"/>
      <c r="IL76" s="329"/>
      <c r="IM76" s="329"/>
      <c r="IN76" s="329"/>
      <c r="IO76" s="329"/>
      <c r="IP76" s="329"/>
      <c r="IQ76" s="329"/>
      <c r="IR76" s="329"/>
      <c r="IS76" s="329"/>
      <c r="IT76" s="329"/>
      <c r="IU76" s="329"/>
      <c r="IV76" s="329"/>
      <c r="IW76" s="329"/>
      <c r="IX76" s="329"/>
      <c r="IY76" s="329"/>
      <c r="IZ76" s="329"/>
      <c r="JA76" s="329"/>
      <c r="JB76" s="329"/>
      <c r="JC76" s="329"/>
      <c r="JD76" s="329"/>
      <c r="JE76" s="329"/>
      <c r="JF76" s="329"/>
      <c r="JG76" s="329"/>
      <c r="JH76" s="329"/>
      <c r="JI76" s="329"/>
      <c r="JJ76" s="329"/>
      <c r="JK76" s="329"/>
      <c r="JL76" s="329"/>
      <c r="JM76" s="329"/>
      <c r="JN76" s="329"/>
      <c r="JO76" s="329"/>
      <c r="JP76" s="329"/>
      <c r="JQ76" s="329"/>
      <c r="JR76" s="329"/>
      <c r="JS76" s="329"/>
      <c r="JT76" s="329"/>
      <c r="JU76" s="329"/>
      <c r="JV76" s="329"/>
      <c r="JW76" s="329"/>
      <c r="JX76" s="329"/>
      <c r="JY76" s="329"/>
      <c r="JZ76" s="329"/>
      <c r="KA76" s="329"/>
      <c r="KB76" s="329"/>
      <c r="KC76" s="329"/>
      <c r="KD76" s="329"/>
      <c r="KE76" s="329"/>
      <c r="KF76" s="329"/>
      <c r="KG76" s="329"/>
      <c r="KH76" s="329"/>
      <c r="KI76" s="329"/>
      <c r="KJ76" s="329"/>
      <c r="KK76" s="329"/>
      <c r="KL76" s="329"/>
      <c r="KM76" s="329"/>
      <c r="KN76" s="329"/>
      <c r="KO76" s="329"/>
      <c r="KP76" s="329"/>
      <c r="KQ76" s="329"/>
      <c r="KR76" s="329"/>
      <c r="KS76" s="329"/>
      <c r="KT76" s="329"/>
      <c r="KU76" s="329"/>
      <c r="KV76" s="329"/>
      <c r="KW76" s="329"/>
      <c r="KX76" s="329"/>
      <c r="KY76" s="329"/>
      <c r="KZ76" s="329"/>
      <c r="LA76" s="329"/>
      <c r="LB76" s="329"/>
      <c r="LC76" s="329"/>
      <c r="LD76" s="329"/>
      <c r="LE76" s="329"/>
      <c r="LF76" s="329"/>
      <c r="LG76" s="329"/>
      <c r="LH76" s="329"/>
      <c r="LI76" s="329"/>
      <c r="LJ76" s="329"/>
      <c r="LK76" s="329"/>
      <c r="LL76" s="329"/>
      <c r="LM76" s="329"/>
      <c r="LN76" s="329"/>
      <c r="LO76" s="329"/>
      <c r="LP76" s="329"/>
      <c r="LQ76" s="329"/>
      <c r="LR76" s="329"/>
      <c r="LS76" s="329"/>
      <c r="LT76" s="329"/>
      <c r="LU76" s="329"/>
      <c r="LV76" s="329"/>
      <c r="LW76" s="329"/>
      <c r="LX76" s="329"/>
      <c r="LY76" s="329"/>
      <c r="LZ76" s="329"/>
      <c r="MA76" s="329"/>
      <c r="MB76" s="329"/>
      <c r="MC76" s="329"/>
      <c r="MD76" s="329"/>
      <c r="ME76" s="329"/>
      <c r="MF76" s="329"/>
      <c r="MG76" s="329"/>
      <c r="MH76" s="329"/>
      <c r="MI76" s="329"/>
      <c r="MJ76" s="329"/>
      <c r="MK76" s="329"/>
      <c r="ML76" s="329"/>
      <c r="MM76" s="329"/>
      <c r="MN76" s="329"/>
      <c r="MO76" s="329"/>
      <c r="MP76" s="329"/>
      <c r="MQ76" s="329"/>
      <c r="MR76" s="329"/>
      <c r="MS76" s="329"/>
      <c r="MT76" s="329"/>
      <c r="MU76" s="329"/>
      <c r="MV76" s="329"/>
      <c r="MW76" s="329"/>
      <c r="MX76" s="329"/>
      <c r="MY76" s="329"/>
      <c r="MZ76" s="329"/>
      <c r="NA76" s="329"/>
      <c r="NB76" s="329"/>
      <c r="NC76" s="329"/>
      <c r="ND76" s="329"/>
      <c r="NE76" s="329"/>
      <c r="NF76" s="329"/>
      <c r="NG76" s="329"/>
      <c r="NH76" s="329"/>
      <c r="NI76" s="329"/>
      <c r="NJ76" s="329"/>
      <c r="NK76" s="329"/>
      <c r="NL76" s="329"/>
      <c r="NM76" s="329"/>
      <c r="NN76" s="329"/>
      <c r="NO76" s="329"/>
      <c r="NP76" s="329"/>
      <c r="NQ76" s="329"/>
      <c r="NR76" s="329"/>
      <c r="NS76" s="329"/>
      <c r="NT76" s="329"/>
      <c r="NU76" s="329"/>
      <c r="NV76" s="329"/>
      <c r="NW76" s="329"/>
      <c r="NX76" s="329"/>
      <c r="NY76" s="329"/>
      <c r="NZ76" s="329"/>
      <c r="OA76" s="329"/>
      <c r="OB76" s="329"/>
      <c r="OC76" s="329"/>
      <c r="OD76" s="329"/>
      <c r="OE76" s="329"/>
      <c r="OF76" s="329"/>
      <c r="OG76" s="329"/>
      <c r="OH76" s="329"/>
      <c r="OI76" s="329"/>
      <c r="OJ76" s="329"/>
      <c r="OK76" s="329"/>
      <c r="OL76" s="329"/>
      <c r="OM76" s="329"/>
      <c r="ON76" s="329"/>
      <c r="OO76" s="329"/>
      <c r="OP76" s="329"/>
      <c r="OQ76" s="329"/>
      <c r="OR76" s="329"/>
      <c r="OS76" s="329"/>
      <c r="OT76" s="329"/>
    </row>
    <row r="77" spans="2:430" s="320" customFormat="1">
      <c r="B77" s="270">
        <f t="shared" si="50"/>
        <v>5</v>
      </c>
      <c r="C77" s="329"/>
      <c r="D77" s="329"/>
      <c r="E77" s="329"/>
      <c r="F77" s="329"/>
      <c r="G77" s="329"/>
      <c r="H77" s="328">
        <f t="shared" ref="H77:M77" si="53">MAX((I$70*I77+(1-I$70)*I78)*I$69,(StrikePrice-H43)*H$27,0)</f>
        <v>39847.039274252245</v>
      </c>
      <c r="I77" s="328">
        <f t="shared" si="53"/>
        <v>39010.941066319931</v>
      </c>
      <c r="J77" s="328">
        <f t="shared" si="53"/>
        <v>36831.876561720783</v>
      </c>
      <c r="K77" s="328">
        <f t="shared" si="53"/>
        <v>32414.617809830026</v>
      </c>
      <c r="L77" s="328">
        <f t="shared" si="53"/>
        <v>24282.462931883005</v>
      </c>
      <c r="M77" s="328">
        <f t="shared" si="53"/>
        <v>9999.9999999999927</v>
      </c>
      <c r="N77" s="329"/>
      <c r="O77" s="329"/>
      <c r="P77" s="329"/>
      <c r="Q77" s="329"/>
      <c r="R77" s="329"/>
      <c r="S77" s="329"/>
      <c r="T77" s="329"/>
      <c r="U77" s="329"/>
      <c r="V77" s="329"/>
      <c r="W77" s="329"/>
      <c r="X77" s="329"/>
      <c r="Y77" s="329"/>
      <c r="Z77" s="329"/>
      <c r="AA77" s="329"/>
      <c r="AB77" s="329"/>
      <c r="AC77" s="329"/>
      <c r="AD77" s="329"/>
      <c r="AE77" s="329"/>
      <c r="AF77" s="329"/>
      <c r="AG77" s="329"/>
      <c r="AH77" s="329"/>
      <c r="AI77" s="329"/>
      <c r="AJ77" s="329"/>
      <c r="AK77" s="329"/>
      <c r="AL77" s="329"/>
      <c r="AM77" s="329"/>
      <c r="AN77" s="329"/>
      <c r="AO77" s="329"/>
      <c r="AP77" s="329"/>
      <c r="AQ77" s="329"/>
      <c r="AR77" s="329"/>
      <c r="AS77" s="329"/>
      <c r="AT77" s="329"/>
      <c r="AU77" s="329"/>
      <c r="AV77" s="329"/>
      <c r="AW77" s="329"/>
      <c r="AX77" s="329"/>
      <c r="AY77" s="329"/>
      <c r="AZ77" s="329"/>
      <c r="BA77" s="329"/>
      <c r="BB77" s="329"/>
      <c r="BC77" s="329"/>
      <c r="BD77" s="329"/>
      <c r="BE77" s="329"/>
      <c r="BF77" s="329"/>
      <c r="BG77" s="329"/>
      <c r="BH77" s="329"/>
      <c r="BI77" s="329"/>
      <c r="BJ77" s="329"/>
      <c r="BK77" s="329"/>
      <c r="BL77" s="329"/>
      <c r="BM77" s="329"/>
      <c r="BN77" s="329"/>
      <c r="BO77" s="329"/>
      <c r="BP77" s="329"/>
      <c r="BQ77" s="329"/>
      <c r="BR77" s="329"/>
      <c r="BS77" s="329"/>
      <c r="BT77" s="329"/>
      <c r="BU77" s="329"/>
      <c r="BV77" s="329"/>
      <c r="BW77" s="329"/>
      <c r="BX77" s="329"/>
      <c r="BY77" s="329"/>
      <c r="BZ77" s="329"/>
      <c r="CA77" s="329"/>
      <c r="CB77" s="329"/>
      <c r="CC77" s="329"/>
      <c r="CD77" s="329"/>
      <c r="CE77" s="329"/>
      <c r="CF77" s="329"/>
      <c r="CG77" s="329"/>
      <c r="CH77" s="329"/>
      <c r="CI77" s="329"/>
      <c r="CJ77" s="329"/>
      <c r="CK77" s="329"/>
      <c r="CL77" s="329"/>
      <c r="CM77" s="329"/>
      <c r="CN77" s="329"/>
      <c r="CO77" s="329"/>
      <c r="CP77" s="329"/>
      <c r="CQ77" s="329"/>
      <c r="CR77" s="329"/>
      <c r="CS77" s="329"/>
      <c r="CT77" s="329"/>
      <c r="CU77" s="329"/>
      <c r="CV77" s="329"/>
      <c r="CW77" s="329"/>
      <c r="CX77" s="329"/>
      <c r="CY77" s="329"/>
      <c r="CZ77" s="329"/>
      <c r="DA77" s="329"/>
      <c r="DB77" s="329"/>
      <c r="DC77" s="329"/>
      <c r="DD77" s="329"/>
      <c r="DE77" s="329"/>
      <c r="DF77" s="329"/>
      <c r="DG77" s="329"/>
      <c r="DH77" s="329"/>
      <c r="DI77" s="329"/>
      <c r="DJ77" s="329"/>
      <c r="DK77" s="329"/>
      <c r="DL77" s="329"/>
      <c r="DM77" s="329"/>
      <c r="DN77" s="329"/>
      <c r="DO77" s="329"/>
      <c r="DP77" s="329"/>
      <c r="DQ77" s="329"/>
      <c r="DR77" s="329"/>
      <c r="DS77" s="329"/>
      <c r="DT77" s="329"/>
      <c r="DU77" s="329"/>
      <c r="DV77" s="329"/>
      <c r="DW77" s="329"/>
      <c r="DX77" s="329"/>
      <c r="DY77" s="329"/>
      <c r="DZ77" s="329"/>
      <c r="EA77" s="329"/>
      <c r="EB77" s="329"/>
      <c r="EC77" s="329"/>
      <c r="ED77" s="329"/>
      <c r="EE77" s="329"/>
      <c r="EF77" s="329"/>
      <c r="EG77" s="329"/>
      <c r="EH77" s="329"/>
      <c r="EI77" s="329"/>
      <c r="EJ77" s="329"/>
      <c r="EK77" s="329"/>
      <c r="EL77" s="329"/>
      <c r="EM77" s="329"/>
      <c r="EN77" s="329"/>
      <c r="EO77" s="329"/>
      <c r="EP77" s="329"/>
      <c r="EQ77" s="329"/>
      <c r="ER77" s="329"/>
      <c r="ES77" s="329"/>
      <c r="ET77" s="329"/>
      <c r="EU77" s="329"/>
      <c r="EV77" s="329"/>
      <c r="EW77" s="329"/>
      <c r="EX77" s="329"/>
      <c r="EY77" s="329"/>
      <c r="EZ77" s="329"/>
      <c r="FA77" s="329"/>
      <c r="FB77" s="329"/>
      <c r="FC77" s="329"/>
      <c r="FD77" s="329"/>
      <c r="FE77" s="329"/>
      <c r="FF77" s="329"/>
      <c r="FG77" s="329"/>
      <c r="FH77" s="329"/>
      <c r="FI77" s="329"/>
      <c r="FJ77" s="329"/>
      <c r="FK77" s="329"/>
      <c r="FL77" s="329"/>
      <c r="FM77" s="329"/>
      <c r="FN77" s="329"/>
      <c r="FO77" s="329"/>
      <c r="FP77" s="329"/>
      <c r="FQ77" s="329"/>
      <c r="FR77" s="329"/>
      <c r="FS77" s="329"/>
      <c r="FT77" s="329"/>
      <c r="FU77" s="329"/>
      <c r="FV77" s="329"/>
      <c r="FW77" s="329"/>
      <c r="FX77" s="329"/>
      <c r="FY77" s="329"/>
      <c r="FZ77" s="329"/>
      <c r="GA77" s="329"/>
      <c r="GB77" s="329"/>
      <c r="GC77" s="329"/>
      <c r="GD77" s="329"/>
      <c r="GE77" s="329"/>
      <c r="GF77" s="329"/>
      <c r="GG77" s="329"/>
      <c r="GH77" s="329"/>
      <c r="GI77" s="329"/>
      <c r="GJ77" s="329"/>
      <c r="GK77" s="329"/>
      <c r="GL77" s="329"/>
      <c r="GM77" s="329"/>
      <c r="GN77" s="329"/>
      <c r="GO77" s="329"/>
      <c r="GP77" s="329"/>
      <c r="GQ77" s="329"/>
      <c r="GR77" s="329"/>
      <c r="GS77" s="329"/>
      <c r="GT77" s="329"/>
      <c r="GU77" s="329"/>
      <c r="GV77" s="329"/>
      <c r="GW77" s="329"/>
      <c r="GX77" s="329"/>
      <c r="GY77" s="329"/>
      <c r="GZ77" s="329"/>
      <c r="HA77" s="329"/>
      <c r="HB77" s="329"/>
      <c r="HC77" s="329"/>
      <c r="HD77" s="329"/>
      <c r="HE77" s="329"/>
      <c r="HF77" s="329"/>
      <c r="HG77" s="329"/>
      <c r="HH77" s="329"/>
      <c r="HI77" s="329"/>
      <c r="HJ77" s="329"/>
      <c r="HK77" s="329"/>
      <c r="HL77" s="329"/>
      <c r="HM77" s="329"/>
      <c r="HN77" s="329"/>
      <c r="HO77" s="329"/>
      <c r="HP77" s="329"/>
      <c r="HQ77" s="329"/>
      <c r="HR77" s="329"/>
      <c r="HS77" s="329"/>
      <c r="HT77" s="329"/>
      <c r="HU77" s="329"/>
      <c r="HV77" s="329"/>
      <c r="HW77" s="329"/>
      <c r="HX77" s="329"/>
      <c r="HY77" s="329"/>
      <c r="HZ77" s="329"/>
      <c r="IA77" s="329"/>
      <c r="IB77" s="329"/>
      <c r="IC77" s="329"/>
      <c r="ID77" s="329"/>
      <c r="IE77" s="329"/>
      <c r="IF77" s="329"/>
      <c r="IG77" s="329"/>
      <c r="IH77" s="329"/>
      <c r="II77" s="329"/>
      <c r="IJ77" s="329"/>
      <c r="IK77" s="329"/>
      <c r="IL77" s="329"/>
      <c r="IM77" s="329"/>
      <c r="IN77" s="329"/>
      <c r="IO77" s="329"/>
      <c r="IP77" s="329"/>
      <c r="IQ77" s="329"/>
      <c r="IR77" s="329"/>
      <c r="IS77" s="329"/>
      <c r="IT77" s="329"/>
      <c r="IU77" s="329"/>
      <c r="IV77" s="329"/>
      <c r="IW77" s="329"/>
      <c r="IX77" s="329"/>
      <c r="IY77" s="329"/>
      <c r="IZ77" s="329"/>
      <c r="JA77" s="329"/>
      <c r="JB77" s="329"/>
      <c r="JC77" s="329"/>
      <c r="JD77" s="329"/>
      <c r="JE77" s="329"/>
      <c r="JF77" s="329"/>
      <c r="JG77" s="329"/>
      <c r="JH77" s="329"/>
      <c r="JI77" s="329"/>
      <c r="JJ77" s="329"/>
      <c r="JK77" s="329"/>
      <c r="JL77" s="329"/>
      <c r="JM77" s="329"/>
      <c r="JN77" s="329"/>
      <c r="JO77" s="329"/>
      <c r="JP77" s="329"/>
      <c r="JQ77" s="329"/>
      <c r="JR77" s="329"/>
      <c r="JS77" s="329"/>
      <c r="JT77" s="329"/>
      <c r="JU77" s="329"/>
      <c r="JV77" s="329"/>
      <c r="JW77" s="329"/>
      <c r="JX77" s="329"/>
      <c r="JY77" s="329"/>
      <c r="JZ77" s="329"/>
      <c r="KA77" s="329"/>
      <c r="KB77" s="329"/>
      <c r="KC77" s="329"/>
      <c r="KD77" s="329"/>
      <c r="KE77" s="329"/>
      <c r="KF77" s="329"/>
      <c r="KG77" s="329"/>
      <c r="KH77" s="329"/>
      <c r="KI77" s="329"/>
      <c r="KJ77" s="329"/>
      <c r="KK77" s="329"/>
      <c r="KL77" s="329"/>
      <c r="KM77" s="329"/>
      <c r="KN77" s="329"/>
      <c r="KO77" s="329"/>
      <c r="KP77" s="329"/>
      <c r="KQ77" s="329"/>
      <c r="KR77" s="329"/>
      <c r="KS77" s="329"/>
      <c r="KT77" s="329"/>
      <c r="KU77" s="329"/>
      <c r="KV77" s="329"/>
      <c r="KW77" s="329"/>
      <c r="KX77" s="329"/>
      <c r="KY77" s="329"/>
      <c r="KZ77" s="329"/>
      <c r="LA77" s="329"/>
      <c r="LB77" s="329"/>
      <c r="LC77" s="329"/>
      <c r="LD77" s="329"/>
      <c r="LE77" s="329"/>
      <c r="LF77" s="329"/>
      <c r="LG77" s="329"/>
      <c r="LH77" s="329"/>
      <c r="LI77" s="329"/>
      <c r="LJ77" s="329"/>
      <c r="LK77" s="329"/>
      <c r="LL77" s="329"/>
      <c r="LM77" s="329"/>
      <c r="LN77" s="329"/>
      <c r="LO77" s="329"/>
      <c r="LP77" s="329"/>
      <c r="LQ77" s="329"/>
      <c r="LR77" s="329"/>
      <c r="LS77" s="329"/>
      <c r="LT77" s="329"/>
      <c r="LU77" s="329"/>
      <c r="LV77" s="329"/>
      <c r="LW77" s="329"/>
      <c r="LX77" s="329"/>
      <c r="LY77" s="329"/>
      <c r="LZ77" s="329"/>
      <c r="MA77" s="329"/>
      <c r="MB77" s="329"/>
      <c r="MC77" s="329"/>
      <c r="MD77" s="329"/>
      <c r="ME77" s="329"/>
      <c r="MF77" s="329"/>
      <c r="MG77" s="329"/>
      <c r="MH77" s="329"/>
      <c r="MI77" s="329"/>
      <c r="MJ77" s="329"/>
      <c r="MK77" s="329"/>
      <c r="ML77" s="329"/>
      <c r="MM77" s="329"/>
      <c r="MN77" s="329"/>
      <c r="MO77" s="329"/>
      <c r="MP77" s="329"/>
      <c r="MQ77" s="329"/>
      <c r="MR77" s="329"/>
      <c r="MS77" s="329"/>
      <c r="MT77" s="329"/>
      <c r="MU77" s="329"/>
      <c r="MV77" s="329"/>
      <c r="MW77" s="329"/>
      <c r="MX77" s="329"/>
      <c r="MY77" s="329"/>
      <c r="MZ77" s="329"/>
      <c r="NA77" s="329"/>
      <c r="NB77" s="329"/>
      <c r="NC77" s="329"/>
      <c r="ND77" s="329"/>
      <c r="NE77" s="329"/>
      <c r="NF77" s="329"/>
      <c r="NG77" s="329"/>
      <c r="NH77" s="329"/>
      <c r="NI77" s="329"/>
      <c r="NJ77" s="329"/>
      <c r="NK77" s="329"/>
      <c r="NL77" s="329"/>
      <c r="NM77" s="329"/>
      <c r="NN77" s="329"/>
      <c r="NO77" s="329"/>
      <c r="NP77" s="329"/>
      <c r="NQ77" s="329"/>
      <c r="NR77" s="329"/>
      <c r="NS77" s="329"/>
      <c r="NT77" s="329"/>
      <c r="NU77" s="329"/>
      <c r="NV77" s="329"/>
      <c r="NW77" s="329"/>
      <c r="NX77" s="329"/>
      <c r="NY77" s="329"/>
      <c r="NZ77" s="329"/>
      <c r="OA77" s="329"/>
      <c r="OB77" s="329"/>
      <c r="OC77" s="329"/>
      <c r="OD77" s="329"/>
      <c r="OE77" s="329"/>
      <c r="OF77" s="329"/>
      <c r="OG77" s="329"/>
      <c r="OH77" s="329"/>
      <c r="OI77" s="329"/>
      <c r="OJ77" s="329"/>
      <c r="OK77" s="329"/>
      <c r="OL77" s="329"/>
      <c r="OM77" s="329"/>
      <c r="ON77" s="329"/>
      <c r="OO77" s="329"/>
      <c r="OP77" s="329"/>
      <c r="OQ77" s="329"/>
      <c r="OR77" s="329"/>
      <c r="OS77" s="329"/>
      <c r="OT77" s="329"/>
    </row>
    <row r="78" spans="2:430" s="320" customFormat="1">
      <c r="B78" s="270">
        <f t="shared" si="50"/>
        <v>6</v>
      </c>
      <c r="C78" s="329"/>
      <c r="D78" s="329"/>
      <c r="E78" s="329"/>
      <c r="F78" s="329"/>
      <c r="G78" s="329"/>
      <c r="H78" s="329"/>
      <c r="I78" s="328">
        <f>MAX((J$70*J78+(1-J$70)*J79)*J$69,(StrikePrice-I44)*I$27,0)</f>
        <v>42432.869661069883</v>
      </c>
      <c r="J78" s="328">
        <f>MAX((K$70*K78+(1-K$70)*K79)*K$69,(StrikePrice-J44)*J$27,0)</f>
        <v>42473.683022702018</v>
      </c>
      <c r="K78" s="328">
        <f>MAX((L$70*L78+(1-L$70)*L79)*L$69,(StrikePrice-K44)*K$27,0)</f>
        <v>41716.384127223217</v>
      </c>
      <c r="L78" s="328">
        <f>MAX((M$70*M78+(1-M$70)*M79)*M$69,(StrikePrice-L44)*L$27,0)</f>
        <v>39618.48291445116</v>
      </c>
      <c r="M78" s="328">
        <f>MAX((N$70*N78+(1-N$70)*N79)*N$69,(StrikePrice-M44)*M$27,0)</f>
        <v>35284.822353142306</v>
      </c>
      <c r="N78" s="329"/>
      <c r="O78" s="329"/>
      <c r="P78" s="329"/>
      <c r="Q78" s="329"/>
      <c r="R78" s="329"/>
      <c r="S78" s="329"/>
      <c r="T78" s="329"/>
      <c r="U78" s="329"/>
      <c r="V78" s="329"/>
      <c r="W78" s="329"/>
      <c r="X78" s="329"/>
      <c r="Y78" s="329"/>
      <c r="Z78" s="329"/>
      <c r="AA78" s="329"/>
      <c r="AB78" s="329"/>
      <c r="AC78" s="329"/>
      <c r="AD78" s="329"/>
      <c r="AE78" s="329"/>
      <c r="AF78" s="329"/>
      <c r="AG78" s="329"/>
      <c r="AH78" s="329"/>
      <c r="AI78" s="329"/>
      <c r="AJ78" s="329"/>
      <c r="AK78" s="329"/>
      <c r="AL78" s="329"/>
      <c r="AM78" s="329"/>
      <c r="AN78" s="329"/>
      <c r="AO78" s="329"/>
      <c r="AP78" s="329"/>
      <c r="AQ78" s="329"/>
      <c r="AR78" s="329"/>
      <c r="AS78" s="329"/>
      <c r="AT78" s="329"/>
      <c r="AU78" s="329"/>
      <c r="AV78" s="329"/>
      <c r="AW78" s="329"/>
      <c r="AX78" s="329"/>
      <c r="AY78" s="329"/>
      <c r="AZ78" s="329"/>
      <c r="BA78" s="329"/>
      <c r="BB78" s="329"/>
      <c r="BC78" s="329"/>
      <c r="BD78" s="329"/>
      <c r="BE78" s="329"/>
      <c r="BF78" s="329"/>
      <c r="BG78" s="329"/>
      <c r="BH78" s="329"/>
      <c r="BI78" s="329"/>
      <c r="BJ78" s="329"/>
      <c r="BK78" s="329"/>
      <c r="BL78" s="329"/>
      <c r="BM78" s="329"/>
      <c r="BN78" s="329"/>
      <c r="BO78" s="329"/>
      <c r="BP78" s="329"/>
      <c r="BQ78" s="329"/>
      <c r="BR78" s="329"/>
      <c r="BS78" s="329"/>
      <c r="BT78" s="329"/>
      <c r="BU78" s="329"/>
      <c r="BV78" s="329"/>
      <c r="BW78" s="329"/>
      <c r="BX78" s="329"/>
      <c r="BY78" s="329"/>
      <c r="BZ78" s="329"/>
      <c r="CA78" s="329"/>
      <c r="CB78" s="329"/>
      <c r="CC78" s="329"/>
      <c r="CD78" s="329"/>
      <c r="CE78" s="329"/>
      <c r="CF78" s="329"/>
      <c r="CG78" s="329"/>
      <c r="CH78" s="329"/>
      <c r="CI78" s="329"/>
      <c r="CJ78" s="329"/>
      <c r="CK78" s="329"/>
      <c r="CL78" s="329"/>
      <c r="CM78" s="329"/>
      <c r="CN78" s="329"/>
      <c r="CO78" s="329"/>
      <c r="CP78" s="329"/>
      <c r="CQ78" s="329"/>
      <c r="CR78" s="329"/>
      <c r="CS78" s="329"/>
      <c r="CT78" s="329"/>
      <c r="CU78" s="329"/>
      <c r="CV78" s="329"/>
      <c r="CW78" s="329"/>
      <c r="CX78" s="329"/>
      <c r="CY78" s="329"/>
      <c r="CZ78" s="329"/>
      <c r="DA78" s="329"/>
      <c r="DB78" s="329"/>
      <c r="DC78" s="329"/>
      <c r="DD78" s="329"/>
      <c r="DE78" s="329"/>
      <c r="DF78" s="329"/>
      <c r="DG78" s="329"/>
      <c r="DH78" s="329"/>
      <c r="DI78" s="329"/>
      <c r="DJ78" s="329"/>
      <c r="DK78" s="329"/>
      <c r="DL78" s="329"/>
      <c r="DM78" s="329"/>
      <c r="DN78" s="329"/>
      <c r="DO78" s="329"/>
      <c r="DP78" s="329"/>
      <c r="DQ78" s="329"/>
      <c r="DR78" s="329"/>
      <c r="DS78" s="329"/>
      <c r="DT78" s="329"/>
      <c r="DU78" s="329"/>
      <c r="DV78" s="329"/>
      <c r="DW78" s="329"/>
      <c r="DX78" s="329"/>
      <c r="DY78" s="329"/>
      <c r="DZ78" s="329"/>
      <c r="EA78" s="329"/>
      <c r="EB78" s="329"/>
      <c r="EC78" s="329"/>
      <c r="ED78" s="329"/>
      <c r="EE78" s="329"/>
      <c r="EF78" s="329"/>
      <c r="EG78" s="329"/>
      <c r="EH78" s="329"/>
      <c r="EI78" s="329"/>
      <c r="EJ78" s="329"/>
      <c r="EK78" s="329"/>
      <c r="EL78" s="329"/>
      <c r="EM78" s="329"/>
      <c r="EN78" s="329"/>
      <c r="EO78" s="329"/>
      <c r="EP78" s="329"/>
      <c r="EQ78" s="329"/>
      <c r="ER78" s="329"/>
      <c r="ES78" s="329"/>
      <c r="ET78" s="329"/>
      <c r="EU78" s="329"/>
      <c r="EV78" s="329"/>
      <c r="EW78" s="329"/>
      <c r="EX78" s="329"/>
      <c r="EY78" s="329"/>
      <c r="EZ78" s="329"/>
      <c r="FA78" s="329"/>
      <c r="FB78" s="329"/>
      <c r="FC78" s="329"/>
      <c r="FD78" s="329"/>
      <c r="FE78" s="329"/>
      <c r="FF78" s="329"/>
      <c r="FG78" s="329"/>
      <c r="FH78" s="329"/>
      <c r="FI78" s="329"/>
      <c r="FJ78" s="329"/>
      <c r="FK78" s="329"/>
      <c r="FL78" s="329"/>
      <c r="FM78" s="329"/>
      <c r="FN78" s="329"/>
      <c r="FO78" s="329"/>
      <c r="FP78" s="329"/>
      <c r="FQ78" s="329"/>
      <c r="FR78" s="329"/>
      <c r="FS78" s="329"/>
      <c r="FT78" s="329"/>
      <c r="FU78" s="329"/>
      <c r="FV78" s="329"/>
      <c r="FW78" s="329"/>
      <c r="FX78" s="329"/>
      <c r="FY78" s="329"/>
      <c r="FZ78" s="329"/>
      <c r="GA78" s="329"/>
      <c r="GB78" s="329"/>
      <c r="GC78" s="329"/>
      <c r="GD78" s="329"/>
      <c r="GE78" s="329"/>
      <c r="GF78" s="329"/>
      <c r="GG78" s="329"/>
      <c r="GH78" s="329"/>
      <c r="GI78" s="329"/>
      <c r="GJ78" s="329"/>
      <c r="GK78" s="329"/>
      <c r="GL78" s="329"/>
      <c r="GM78" s="329"/>
      <c r="GN78" s="329"/>
      <c r="GO78" s="329"/>
      <c r="GP78" s="329"/>
      <c r="GQ78" s="329"/>
      <c r="GR78" s="329"/>
      <c r="GS78" s="329"/>
      <c r="GT78" s="329"/>
      <c r="GU78" s="329"/>
      <c r="GV78" s="329"/>
      <c r="GW78" s="329"/>
      <c r="GX78" s="329"/>
      <c r="GY78" s="329"/>
      <c r="GZ78" s="329"/>
      <c r="HA78" s="329"/>
      <c r="HB78" s="329"/>
      <c r="HC78" s="329"/>
      <c r="HD78" s="329"/>
      <c r="HE78" s="329"/>
      <c r="HF78" s="329"/>
      <c r="HG78" s="329"/>
      <c r="HH78" s="329"/>
      <c r="HI78" s="329"/>
      <c r="HJ78" s="329"/>
      <c r="HK78" s="329"/>
      <c r="HL78" s="329"/>
      <c r="HM78" s="329"/>
      <c r="HN78" s="329"/>
      <c r="HO78" s="329"/>
      <c r="HP78" s="329"/>
      <c r="HQ78" s="329"/>
      <c r="HR78" s="329"/>
      <c r="HS78" s="329"/>
      <c r="HT78" s="329"/>
      <c r="HU78" s="329"/>
      <c r="HV78" s="329"/>
      <c r="HW78" s="329"/>
      <c r="HX78" s="329"/>
      <c r="HY78" s="329"/>
      <c r="HZ78" s="329"/>
      <c r="IA78" s="329"/>
      <c r="IB78" s="329"/>
      <c r="IC78" s="329"/>
      <c r="ID78" s="329"/>
      <c r="IE78" s="329"/>
      <c r="IF78" s="329"/>
      <c r="IG78" s="329"/>
      <c r="IH78" s="329"/>
      <c r="II78" s="329"/>
      <c r="IJ78" s="329"/>
      <c r="IK78" s="329"/>
      <c r="IL78" s="329"/>
      <c r="IM78" s="329"/>
      <c r="IN78" s="329"/>
      <c r="IO78" s="329"/>
      <c r="IP78" s="329"/>
      <c r="IQ78" s="329"/>
      <c r="IR78" s="329"/>
      <c r="IS78" s="329"/>
      <c r="IT78" s="329"/>
      <c r="IU78" s="329"/>
      <c r="IV78" s="329"/>
      <c r="IW78" s="329"/>
      <c r="IX78" s="329"/>
      <c r="IY78" s="329"/>
      <c r="IZ78" s="329"/>
      <c r="JA78" s="329"/>
      <c r="JB78" s="329"/>
      <c r="JC78" s="329"/>
      <c r="JD78" s="329"/>
      <c r="JE78" s="329"/>
      <c r="JF78" s="329"/>
      <c r="JG78" s="329"/>
      <c r="JH78" s="329"/>
      <c r="JI78" s="329"/>
      <c r="JJ78" s="329"/>
      <c r="JK78" s="329"/>
      <c r="JL78" s="329"/>
      <c r="JM78" s="329"/>
      <c r="JN78" s="329"/>
      <c r="JO78" s="329"/>
      <c r="JP78" s="329"/>
      <c r="JQ78" s="329"/>
      <c r="JR78" s="329"/>
      <c r="JS78" s="329"/>
      <c r="JT78" s="329"/>
      <c r="JU78" s="329"/>
      <c r="JV78" s="329"/>
      <c r="JW78" s="329"/>
      <c r="JX78" s="329"/>
      <c r="JY78" s="329"/>
      <c r="JZ78" s="329"/>
      <c r="KA78" s="329"/>
      <c r="KB78" s="329"/>
      <c r="KC78" s="329"/>
      <c r="KD78" s="329"/>
      <c r="KE78" s="329"/>
      <c r="KF78" s="329"/>
      <c r="KG78" s="329"/>
      <c r="KH78" s="329"/>
      <c r="KI78" s="329"/>
      <c r="KJ78" s="329"/>
      <c r="KK78" s="329"/>
      <c r="KL78" s="329"/>
      <c r="KM78" s="329"/>
      <c r="KN78" s="329"/>
      <c r="KO78" s="329"/>
      <c r="KP78" s="329"/>
      <c r="KQ78" s="329"/>
      <c r="KR78" s="329"/>
      <c r="KS78" s="329"/>
      <c r="KT78" s="329"/>
      <c r="KU78" s="329"/>
      <c r="KV78" s="329"/>
      <c r="KW78" s="329"/>
      <c r="KX78" s="329"/>
      <c r="KY78" s="329"/>
      <c r="KZ78" s="329"/>
      <c r="LA78" s="329"/>
      <c r="LB78" s="329"/>
      <c r="LC78" s="329"/>
      <c r="LD78" s="329"/>
      <c r="LE78" s="329"/>
      <c r="LF78" s="329"/>
      <c r="LG78" s="329"/>
      <c r="LH78" s="329"/>
      <c r="LI78" s="329"/>
      <c r="LJ78" s="329"/>
      <c r="LK78" s="329"/>
      <c r="LL78" s="329"/>
      <c r="LM78" s="329"/>
      <c r="LN78" s="329"/>
      <c r="LO78" s="329"/>
      <c r="LP78" s="329"/>
      <c r="LQ78" s="329"/>
      <c r="LR78" s="329"/>
      <c r="LS78" s="329"/>
      <c r="LT78" s="329"/>
      <c r="LU78" s="329"/>
      <c r="LV78" s="329"/>
      <c r="LW78" s="329"/>
      <c r="LX78" s="329"/>
      <c r="LY78" s="329"/>
      <c r="LZ78" s="329"/>
      <c r="MA78" s="329"/>
      <c r="MB78" s="329"/>
      <c r="MC78" s="329"/>
      <c r="MD78" s="329"/>
      <c r="ME78" s="329"/>
      <c r="MF78" s="329"/>
      <c r="MG78" s="329"/>
      <c r="MH78" s="329"/>
      <c r="MI78" s="329"/>
      <c r="MJ78" s="329"/>
      <c r="MK78" s="329"/>
      <c r="ML78" s="329"/>
      <c r="MM78" s="329"/>
      <c r="MN78" s="329"/>
      <c r="MO78" s="329"/>
      <c r="MP78" s="329"/>
      <c r="MQ78" s="329"/>
      <c r="MR78" s="329"/>
      <c r="MS78" s="329"/>
      <c r="MT78" s="329"/>
      <c r="MU78" s="329"/>
      <c r="MV78" s="329"/>
      <c r="MW78" s="329"/>
      <c r="MX78" s="329"/>
      <c r="MY78" s="329"/>
      <c r="MZ78" s="329"/>
      <c r="NA78" s="329"/>
      <c r="NB78" s="329"/>
      <c r="NC78" s="329"/>
      <c r="ND78" s="329"/>
      <c r="NE78" s="329"/>
      <c r="NF78" s="329"/>
      <c r="NG78" s="329"/>
      <c r="NH78" s="329"/>
      <c r="NI78" s="329"/>
      <c r="NJ78" s="329"/>
      <c r="NK78" s="329"/>
      <c r="NL78" s="329"/>
      <c r="NM78" s="329"/>
      <c r="NN78" s="329"/>
      <c r="NO78" s="329"/>
      <c r="NP78" s="329"/>
      <c r="NQ78" s="329"/>
      <c r="NR78" s="329"/>
      <c r="NS78" s="329"/>
      <c r="NT78" s="329"/>
      <c r="NU78" s="329"/>
      <c r="NV78" s="329"/>
      <c r="NW78" s="329"/>
      <c r="NX78" s="329"/>
      <c r="NY78" s="329"/>
      <c r="NZ78" s="329"/>
      <c r="OA78" s="329"/>
      <c r="OB78" s="329"/>
      <c r="OC78" s="329"/>
      <c r="OD78" s="329"/>
      <c r="OE78" s="329"/>
      <c r="OF78" s="329"/>
      <c r="OG78" s="329"/>
      <c r="OH78" s="329"/>
      <c r="OI78" s="329"/>
      <c r="OJ78" s="329"/>
      <c r="OK78" s="329"/>
      <c r="OL78" s="329"/>
      <c r="OM78" s="329"/>
      <c r="ON78" s="329"/>
      <c r="OO78" s="329"/>
      <c r="OP78" s="329"/>
      <c r="OQ78" s="329"/>
      <c r="OR78" s="329"/>
      <c r="OS78" s="329"/>
      <c r="OT78" s="329"/>
    </row>
    <row r="79" spans="2:430" s="320" customFormat="1">
      <c r="B79" s="270">
        <f t="shared" si="50"/>
        <v>7</v>
      </c>
      <c r="C79" s="329"/>
      <c r="D79" s="329"/>
      <c r="E79" s="329"/>
      <c r="F79" s="329"/>
      <c r="G79" s="329"/>
      <c r="H79" s="329"/>
      <c r="I79" s="329"/>
      <c r="J79" s="328">
        <f>MAX((K$70*K79+(1-K$70)*K80)*K$69,(StrikePrice-J45)*J$27,0)</f>
        <v>44549.187630765242</v>
      </c>
      <c r="K79" s="328">
        <f>MAX((L$70*L79+(1-L$70)*L80)*L$69,(StrikePrice-K45)*K$27,0)</f>
        <v>45138.312721973154</v>
      </c>
      <c r="L79" s="328">
        <f>MAX((M$70*M79+(1-M$70)*M80)*M$69,(StrikePrice-L45)*L$27,0)</f>
        <v>45260.289375432396</v>
      </c>
      <c r="M79" s="328">
        <f>MAX((N$70*N79+(1-N$70)*N80)*N$69,(StrikePrice-M45)*M$27,0)</f>
        <v>44586.588670535493</v>
      </c>
      <c r="N79" s="329"/>
      <c r="O79" s="329"/>
      <c r="P79" s="329"/>
      <c r="Q79" s="329"/>
      <c r="R79" s="329"/>
      <c r="S79" s="329"/>
      <c r="T79" s="329"/>
      <c r="U79" s="329"/>
      <c r="V79" s="329"/>
      <c r="W79" s="329"/>
      <c r="X79" s="329"/>
      <c r="Y79" s="329"/>
      <c r="Z79" s="329"/>
      <c r="AA79" s="329"/>
      <c r="AB79" s="329"/>
      <c r="AC79" s="329"/>
      <c r="AD79" s="329"/>
      <c r="AE79" s="329"/>
      <c r="AF79" s="329"/>
      <c r="AG79" s="329"/>
      <c r="AH79" s="329"/>
      <c r="AI79" s="329"/>
      <c r="AJ79" s="329"/>
      <c r="AK79" s="329"/>
      <c r="AL79" s="329"/>
      <c r="AM79" s="329"/>
      <c r="AN79" s="329"/>
      <c r="AO79" s="329"/>
      <c r="AP79" s="329"/>
      <c r="AQ79" s="329"/>
      <c r="AR79" s="329"/>
      <c r="AS79" s="329"/>
      <c r="AT79" s="329"/>
      <c r="AU79" s="329"/>
      <c r="AV79" s="329"/>
      <c r="AW79" s="329"/>
      <c r="AX79" s="329"/>
      <c r="AY79" s="329"/>
      <c r="AZ79" s="329"/>
      <c r="BA79" s="329"/>
      <c r="BB79" s="329"/>
      <c r="BC79" s="329"/>
      <c r="BD79" s="329"/>
      <c r="BE79" s="329"/>
      <c r="BF79" s="329"/>
      <c r="BG79" s="329"/>
      <c r="BH79" s="329"/>
      <c r="BI79" s="329"/>
      <c r="BJ79" s="329"/>
      <c r="BK79" s="329"/>
      <c r="BL79" s="329"/>
      <c r="BM79" s="329"/>
      <c r="BN79" s="329"/>
      <c r="BO79" s="329"/>
      <c r="BP79" s="329"/>
      <c r="BQ79" s="329"/>
      <c r="BR79" s="329"/>
      <c r="BS79" s="329"/>
      <c r="BT79" s="329"/>
      <c r="BU79" s="329"/>
      <c r="BV79" s="329"/>
      <c r="BW79" s="329"/>
      <c r="BX79" s="329"/>
      <c r="BY79" s="329"/>
      <c r="BZ79" s="329"/>
      <c r="CA79" s="329"/>
      <c r="CB79" s="329"/>
      <c r="CC79" s="329"/>
      <c r="CD79" s="329"/>
      <c r="CE79" s="329"/>
      <c r="CF79" s="329"/>
      <c r="CG79" s="329"/>
      <c r="CH79" s="329"/>
      <c r="CI79" s="329"/>
      <c r="CJ79" s="329"/>
      <c r="CK79" s="329"/>
      <c r="CL79" s="329"/>
      <c r="CM79" s="329"/>
      <c r="CN79" s="329"/>
      <c r="CO79" s="329"/>
      <c r="CP79" s="329"/>
      <c r="CQ79" s="329"/>
      <c r="CR79" s="329"/>
      <c r="CS79" s="329"/>
      <c r="CT79" s="329"/>
      <c r="CU79" s="329"/>
      <c r="CV79" s="329"/>
      <c r="CW79" s="329"/>
      <c r="CX79" s="329"/>
      <c r="CY79" s="329"/>
      <c r="CZ79" s="329"/>
      <c r="DA79" s="329"/>
      <c r="DB79" s="329"/>
      <c r="DC79" s="329"/>
      <c r="DD79" s="329"/>
      <c r="DE79" s="329"/>
      <c r="DF79" s="329"/>
      <c r="DG79" s="329"/>
      <c r="DH79" s="329"/>
      <c r="DI79" s="329"/>
      <c r="DJ79" s="329"/>
      <c r="DK79" s="329"/>
      <c r="DL79" s="329"/>
      <c r="DM79" s="329"/>
      <c r="DN79" s="329"/>
      <c r="DO79" s="329"/>
      <c r="DP79" s="329"/>
      <c r="DQ79" s="329"/>
      <c r="DR79" s="329"/>
      <c r="DS79" s="329"/>
      <c r="DT79" s="329"/>
      <c r="DU79" s="329"/>
      <c r="DV79" s="329"/>
      <c r="DW79" s="329"/>
      <c r="DX79" s="329"/>
      <c r="DY79" s="329"/>
      <c r="DZ79" s="329"/>
      <c r="EA79" s="329"/>
      <c r="EB79" s="329"/>
      <c r="EC79" s="329"/>
      <c r="ED79" s="329"/>
      <c r="EE79" s="329"/>
      <c r="EF79" s="329"/>
      <c r="EG79" s="329"/>
      <c r="EH79" s="329"/>
      <c r="EI79" s="329"/>
      <c r="EJ79" s="329"/>
      <c r="EK79" s="329"/>
      <c r="EL79" s="329"/>
      <c r="EM79" s="329"/>
      <c r="EN79" s="329"/>
      <c r="EO79" s="329"/>
      <c r="EP79" s="329"/>
      <c r="EQ79" s="329"/>
      <c r="ER79" s="329"/>
      <c r="ES79" s="329"/>
      <c r="ET79" s="329"/>
      <c r="EU79" s="329"/>
      <c r="EV79" s="329"/>
      <c r="EW79" s="329"/>
      <c r="EX79" s="329"/>
      <c r="EY79" s="329"/>
      <c r="EZ79" s="329"/>
      <c r="FA79" s="329"/>
      <c r="FB79" s="329"/>
      <c r="FC79" s="329"/>
      <c r="FD79" s="329"/>
      <c r="FE79" s="329"/>
      <c r="FF79" s="329"/>
      <c r="FG79" s="329"/>
      <c r="FH79" s="329"/>
      <c r="FI79" s="329"/>
      <c r="FJ79" s="329"/>
      <c r="FK79" s="329"/>
      <c r="FL79" s="329"/>
      <c r="FM79" s="329"/>
      <c r="FN79" s="329"/>
      <c r="FO79" s="329"/>
      <c r="FP79" s="329"/>
      <c r="FQ79" s="329"/>
      <c r="FR79" s="329"/>
      <c r="FS79" s="329"/>
      <c r="FT79" s="329"/>
      <c r="FU79" s="329"/>
      <c r="FV79" s="329"/>
      <c r="FW79" s="329"/>
      <c r="FX79" s="329"/>
      <c r="FY79" s="329"/>
      <c r="FZ79" s="329"/>
      <c r="GA79" s="329"/>
      <c r="GB79" s="329"/>
      <c r="GC79" s="329"/>
      <c r="GD79" s="329"/>
      <c r="GE79" s="329"/>
      <c r="GF79" s="329"/>
      <c r="GG79" s="329"/>
      <c r="GH79" s="329"/>
      <c r="GI79" s="329"/>
      <c r="GJ79" s="329"/>
      <c r="GK79" s="329"/>
      <c r="GL79" s="329"/>
      <c r="GM79" s="329"/>
      <c r="GN79" s="329"/>
      <c r="GO79" s="329"/>
      <c r="GP79" s="329"/>
      <c r="GQ79" s="329"/>
      <c r="GR79" s="329"/>
      <c r="GS79" s="329"/>
      <c r="GT79" s="329"/>
      <c r="GU79" s="329"/>
      <c r="GV79" s="329"/>
      <c r="GW79" s="329"/>
      <c r="GX79" s="329"/>
      <c r="GY79" s="329"/>
      <c r="GZ79" s="329"/>
      <c r="HA79" s="329"/>
      <c r="HB79" s="329"/>
      <c r="HC79" s="329"/>
      <c r="HD79" s="329"/>
      <c r="HE79" s="329"/>
      <c r="HF79" s="329"/>
      <c r="HG79" s="329"/>
      <c r="HH79" s="329"/>
      <c r="HI79" s="329"/>
      <c r="HJ79" s="329"/>
      <c r="HK79" s="329"/>
      <c r="HL79" s="329"/>
      <c r="HM79" s="329"/>
      <c r="HN79" s="329"/>
      <c r="HO79" s="329"/>
      <c r="HP79" s="329"/>
      <c r="HQ79" s="329"/>
      <c r="HR79" s="329"/>
      <c r="HS79" s="329"/>
      <c r="HT79" s="329"/>
      <c r="HU79" s="329"/>
      <c r="HV79" s="329"/>
      <c r="HW79" s="329"/>
      <c r="HX79" s="329"/>
      <c r="HY79" s="329"/>
      <c r="HZ79" s="329"/>
      <c r="IA79" s="329"/>
      <c r="IB79" s="329"/>
      <c r="IC79" s="329"/>
      <c r="ID79" s="329"/>
      <c r="IE79" s="329"/>
      <c r="IF79" s="329"/>
      <c r="IG79" s="329"/>
      <c r="IH79" s="329"/>
      <c r="II79" s="329"/>
      <c r="IJ79" s="329"/>
      <c r="IK79" s="329"/>
      <c r="IL79" s="329"/>
      <c r="IM79" s="329"/>
      <c r="IN79" s="329"/>
      <c r="IO79" s="329"/>
      <c r="IP79" s="329"/>
      <c r="IQ79" s="329"/>
      <c r="IR79" s="329"/>
      <c r="IS79" s="329"/>
      <c r="IT79" s="329"/>
      <c r="IU79" s="329"/>
      <c r="IV79" s="329"/>
      <c r="IW79" s="329"/>
      <c r="IX79" s="329"/>
      <c r="IY79" s="329"/>
      <c r="IZ79" s="329"/>
      <c r="JA79" s="329"/>
      <c r="JB79" s="329"/>
      <c r="JC79" s="329"/>
      <c r="JD79" s="329"/>
      <c r="JE79" s="329"/>
      <c r="JF79" s="329"/>
      <c r="JG79" s="329"/>
      <c r="JH79" s="329"/>
      <c r="JI79" s="329"/>
      <c r="JJ79" s="329"/>
      <c r="JK79" s="329"/>
      <c r="JL79" s="329"/>
      <c r="JM79" s="329"/>
      <c r="JN79" s="329"/>
      <c r="JO79" s="329"/>
      <c r="JP79" s="329"/>
      <c r="JQ79" s="329"/>
      <c r="JR79" s="329"/>
      <c r="JS79" s="329"/>
      <c r="JT79" s="329"/>
      <c r="JU79" s="329"/>
      <c r="JV79" s="329"/>
      <c r="JW79" s="329"/>
      <c r="JX79" s="329"/>
      <c r="JY79" s="329"/>
      <c r="JZ79" s="329"/>
      <c r="KA79" s="329"/>
      <c r="KB79" s="329"/>
      <c r="KC79" s="329"/>
      <c r="KD79" s="329"/>
      <c r="KE79" s="329"/>
      <c r="KF79" s="329"/>
      <c r="KG79" s="329"/>
      <c r="KH79" s="329"/>
      <c r="KI79" s="329"/>
      <c r="KJ79" s="329"/>
      <c r="KK79" s="329"/>
      <c r="KL79" s="329"/>
      <c r="KM79" s="329"/>
      <c r="KN79" s="329"/>
      <c r="KO79" s="329"/>
      <c r="KP79" s="329"/>
      <c r="KQ79" s="329"/>
      <c r="KR79" s="329"/>
      <c r="KS79" s="329"/>
      <c r="KT79" s="329"/>
      <c r="KU79" s="329"/>
      <c r="KV79" s="329"/>
      <c r="KW79" s="329"/>
      <c r="KX79" s="329"/>
      <c r="KY79" s="329"/>
      <c r="KZ79" s="329"/>
      <c r="LA79" s="329"/>
      <c r="LB79" s="329"/>
      <c r="LC79" s="329"/>
      <c r="LD79" s="329"/>
      <c r="LE79" s="329"/>
      <c r="LF79" s="329"/>
      <c r="LG79" s="329"/>
      <c r="LH79" s="329"/>
      <c r="LI79" s="329"/>
      <c r="LJ79" s="329"/>
      <c r="LK79" s="329"/>
      <c r="LL79" s="329"/>
      <c r="LM79" s="329"/>
      <c r="LN79" s="329"/>
      <c r="LO79" s="329"/>
      <c r="LP79" s="329"/>
      <c r="LQ79" s="329"/>
      <c r="LR79" s="329"/>
      <c r="LS79" s="329"/>
      <c r="LT79" s="329"/>
      <c r="LU79" s="329"/>
      <c r="LV79" s="329"/>
      <c r="LW79" s="329"/>
      <c r="LX79" s="329"/>
      <c r="LY79" s="329"/>
      <c r="LZ79" s="329"/>
      <c r="MA79" s="329"/>
      <c r="MB79" s="329"/>
      <c r="MC79" s="329"/>
      <c r="MD79" s="329"/>
      <c r="ME79" s="329"/>
      <c r="MF79" s="329"/>
      <c r="MG79" s="329"/>
      <c r="MH79" s="329"/>
      <c r="MI79" s="329"/>
      <c r="MJ79" s="329"/>
      <c r="MK79" s="329"/>
      <c r="ML79" s="329"/>
      <c r="MM79" s="329"/>
      <c r="MN79" s="329"/>
      <c r="MO79" s="329"/>
      <c r="MP79" s="329"/>
      <c r="MQ79" s="329"/>
      <c r="MR79" s="329"/>
      <c r="MS79" s="329"/>
      <c r="MT79" s="329"/>
      <c r="MU79" s="329"/>
      <c r="MV79" s="329"/>
      <c r="MW79" s="329"/>
      <c r="MX79" s="329"/>
      <c r="MY79" s="329"/>
      <c r="MZ79" s="329"/>
      <c r="NA79" s="329"/>
      <c r="NB79" s="329"/>
      <c r="NC79" s="329"/>
      <c r="ND79" s="329"/>
      <c r="NE79" s="329"/>
      <c r="NF79" s="329"/>
      <c r="NG79" s="329"/>
      <c r="NH79" s="329"/>
      <c r="NI79" s="329"/>
      <c r="NJ79" s="329"/>
      <c r="NK79" s="329"/>
      <c r="NL79" s="329"/>
      <c r="NM79" s="329"/>
      <c r="NN79" s="329"/>
      <c r="NO79" s="329"/>
      <c r="NP79" s="329"/>
      <c r="NQ79" s="329"/>
      <c r="NR79" s="329"/>
      <c r="NS79" s="329"/>
      <c r="NT79" s="329"/>
      <c r="NU79" s="329"/>
      <c r="NV79" s="329"/>
      <c r="NW79" s="329"/>
      <c r="NX79" s="329"/>
      <c r="NY79" s="329"/>
      <c r="NZ79" s="329"/>
      <c r="OA79" s="329"/>
      <c r="OB79" s="329"/>
      <c r="OC79" s="329"/>
      <c r="OD79" s="329"/>
      <c r="OE79" s="329"/>
      <c r="OF79" s="329"/>
      <c r="OG79" s="329"/>
      <c r="OH79" s="329"/>
      <c r="OI79" s="329"/>
      <c r="OJ79" s="329"/>
      <c r="OK79" s="329"/>
      <c r="OL79" s="329"/>
      <c r="OM79" s="329"/>
      <c r="ON79" s="329"/>
      <c r="OO79" s="329"/>
      <c r="OP79" s="329"/>
      <c r="OQ79" s="329"/>
      <c r="OR79" s="329"/>
      <c r="OS79" s="329"/>
      <c r="OT79" s="329"/>
    </row>
    <row r="80" spans="2:430" s="320" customFormat="1">
      <c r="B80" s="270">
        <f t="shared" si="50"/>
        <v>8</v>
      </c>
      <c r="C80" s="329"/>
      <c r="D80" s="329"/>
      <c r="E80" s="329"/>
      <c r="F80" s="329"/>
      <c r="G80" s="329"/>
      <c r="H80" s="329"/>
      <c r="I80" s="329"/>
      <c r="J80" s="329"/>
      <c r="K80" s="328">
        <f>MAX((L$70*L80+(1-L$70)*L81)*L$69,(StrikePrice-K46)*K$27,0)</f>
        <v>46397.169901138353</v>
      </c>
      <c r="L80" s="328">
        <f>MAX((M$70*M80+(1-M$70)*M81)*M$69,(StrikePrice-L46)*L$27,0)</f>
        <v>47335.793983495612</v>
      </c>
      <c r="M80" s="328">
        <f>MAX((N$70*N80+(1-N$70)*N81)*N$69,(StrikePrice-M46)*M$27,0)</f>
        <v>48008.517265285445</v>
      </c>
      <c r="N80" s="329"/>
      <c r="O80" s="329"/>
      <c r="P80" s="329"/>
      <c r="Q80" s="329"/>
      <c r="R80" s="329"/>
      <c r="S80" s="329"/>
      <c r="T80" s="329"/>
      <c r="U80" s="329"/>
      <c r="V80" s="329"/>
      <c r="W80" s="329"/>
      <c r="X80" s="329"/>
      <c r="Y80" s="329"/>
      <c r="Z80" s="329"/>
      <c r="AA80" s="329"/>
      <c r="AB80" s="329"/>
      <c r="AC80" s="329"/>
      <c r="AD80" s="329"/>
      <c r="AE80" s="329"/>
      <c r="AF80" s="329"/>
      <c r="AG80" s="329"/>
      <c r="AH80" s="329"/>
      <c r="AI80" s="329"/>
      <c r="AJ80" s="329"/>
      <c r="AK80" s="329"/>
      <c r="AL80" s="329"/>
      <c r="AM80" s="329"/>
      <c r="AN80" s="329"/>
      <c r="AO80" s="329"/>
      <c r="AP80" s="329"/>
      <c r="AQ80" s="329"/>
      <c r="AR80" s="329"/>
      <c r="AS80" s="329"/>
      <c r="AT80" s="329"/>
      <c r="AU80" s="329"/>
      <c r="AV80" s="329"/>
      <c r="AW80" s="329"/>
      <c r="AX80" s="329"/>
      <c r="AY80" s="329"/>
      <c r="AZ80" s="329"/>
      <c r="BA80" s="329"/>
      <c r="BB80" s="329"/>
      <c r="BC80" s="329"/>
      <c r="BD80" s="329"/>
      <c r="BE80" s="329"/>
      <c r="BF80" s="329"/>
      <c r="BG80" s="329"/>
      <c r="BH80" s="329"/>
      <c r="BI80" s="329"/>
      <c r="BJ80" s="329"/>
      <c r="BK80" s="329"/>
      <c r="BL80" s="329"/>
      <c r="BM80" s="329"/>
      <c r="BN80" s="329"/>
      <c r="BO80" s="329"/>
      <c r="BP80" s="329"/>
      <c r="BQ80" s="329"/>
      <c r="BR80" s="329"/>
      <c r="BS80" s="329"/>
      <c r="BT80" s="329"/>
      <c r="BU80" s="329"/>
      <c r="BV80" s="329"/>
      <c r="BW80" s="329"/>
      <c r="BX80" s="329"/>
      <c r="BY80" s="329"/>
      <c r="BZ80" s="329"/>
      <c r="CA80" s="329"/>
      <c r="CB80" s="329"/>
      <c r="CC80" s="329"/>
      <c r="CD80" s="329"/>
      <c r="CE80" s="329"/>
      <c r="CF80" s="329"/>
      <c r="CG80" s="329"/>
      <c r="CH80" s="329"/>
      <c r="CI80" s="329"/>
      <c r="CJ80" s="329"/>
      <c r="CK80" s="329"/>
      <c r="CL80" s="329"/>
      <c r="CM80" s="329"/>
      <c r="CN80" s="329"/>
      <c r="CO80" s="329"/>
      <c r="CP80" s="329"/>
      <c r="CQ80" s="329"/>
      <c r="CR80" s="329"/>
      <c r="CS80" s="329"/>
      <c r="CT80" s="329"/>
      <c r="CU80" s="329"/>
      <c r="CV80" s="329"/>
      <c r="CW80" s="329"/>
      <c r="CX80" s="329"/>
      <c r="CY80" s="329"/>
      <c r="CZ80" s="329"/>
      <c r="DA80" s="329"/>
      <c r="DB80" s="329"/>
      <c r="DC80" s="329"/>
      <c r="DD80" s="329"/>
      <c r="DE80" s="329"/>
      <c r="DF80" s="329"/>
      <c r="DG80" s="329"/>
      <c r="DH80" s="329"/>
      <c r="DI80" s="329"/>
      <c r="DJ80" s="329"/>
      <c r="DK80" s="329"/>
      <c r="DL80" s="329"/>
      <c r="DM80" s="329"/>
      <c r="DN80" s="329"/>
      <c r="DO80" s="329"/>
      <c r="DP80" s="329"/>
      <c r="DQ80" s="329"/>
      <c r="DR80" s="329"/>
      <c r="DS80" s="329"/>
      <c r="DT80" s="329"/>
      <c r="DU80" s="329"/>
      <c r="DV80" s="329"/>
      <c r="DW80" s="329"/>
      <c r="DX80" s="329"/>
      <c r="DY80" s="329"/>
      <c r="DZ80" s="329"/>
      <c r="EA80" s="329"/>
      <c r="EB80" s="329"/>
      <c r="EC80" s="329"/>
      <c r="ED80" s="329"/>
      <c r="EE80" s="329"/>
      <c r="EF80" s="329"/>
      <c r="EG80" s="329"/>
      <c r="EH80" s="329"/>
      <c r="EI80" s="329"/>
      <c r="EJ80" s="329"/>
      <c r="EK80" s="329"/>
      <c r="EL80" s="329"/>
      <c r="EM80" s="329"/>
      <c r="EN80" s="329"/>
      <c r="EO80" s="329"/>
      <c r="EP80" s="329"/>
      <c r="EQ80" s="329"/>
      <c r="ER80" s="329"/>
      <c r="ES80" s="329"/>
      <c r="ET80" s="329"/>
      <c r="EU80" s="329"/>
      <c r="EV80" s="329"/>
      <c r="EW80" s="329"/>
      <c r="EX80" s="329"/>
      <c r="EY80" s="329"/>
      <c r="EZ80" s="329"/>
      <c r="FA80" s="329"/>
      <c r="FB80" s="329"/>
      <c r="FC80" s="329"/>
      <c r="FD80" s="329"/>
      <c r="FE80" s="329"/>
      <c r="FF80" s="329"/>
      <c r="FG80" s="329"/>
      <c r="FH80" s="329"/>
      <c r="FI80" s="329"/>
      <c r="FJ80" s="329"/>
      <c r="FK80" s="329"/>
      <c r="FL80" s="329"/>
      <c r="FM80" s="329"/>
      <c r="FN80" s="329"/>
      <c r="FO80" s="329"/>
      <c r="FP80" s="329"/>
      <c r="FQ80" s="329"/>
      <c r="FR80" s="329"/>
      <c r="FS80" s="329"/>
      <c r="FT80" s="329"/>
      <c r="FU80" s="329"/>
      <c r="FV80" s="329"/>
      <c r="FW80" s="329"/>
      <c r="FX80" s="329"/>
      <c r="FY80" s="329"/>
      <c r="FZ80" s="329"/>
      <c r="GA80" s="329"/>
      <c r="GB80" s="329"/>
      <c r="GC80" s="329"/>
      <c r="GD80" s="329"/>
      <c r="GE80" s="329"/>
      <c r="GF80" s="329"/>
      <c r="GG80" s="329"/>
      <c r="GH80" s="329"/>
      <c r="GI80" s="329"/>
      <c r="GJ80" s="329"/>
      <c r="GK80" s="329"/>
      <c r="GL80" s="329"/>
      <c r="GM80" s="329"/>
      <c r="GN80" s="329"/>
      <c r="GO80" s="329"/>
      <c r="GP80" s="329"/>
      <c r="GQ80" s="329"/>
      <c r="GR80" s="329"/>
      <c r="GS80" s="329"/>
      <c r="GT80" s="329"/>
      <c r="GU80" s="329"/>
      <c r="GV80" s="329"/>
      <c r="GW80" s="329"/>
      <c r="GX80" s="329"/>
      <c r="GY80" s="329"/>
      <c r="GZ80" s="329"/>
      <c r="HA80" s="329"/>
      <c r="HB80" s="329"/>
      <c r="HC80" s="329"/>
      <c r="HD80" s="329"/>
      <c r="HE80" s="329"/>
      <c r="HF80" s="329"/>
      <c r="HG80" s="329"/>
      <c r="HH80" s="329"/>
      <c r="HI80" s="329"/>
      <c r="HJ80" s="329"/>
      <c r="HK80" s="329"/>
      <c r="HL80" s="329"/>
      <c r="HM80" s="329"/>
      <c r="HN80" s="329"/>
      <c r="HO80" s="329"/>
      <c r="HP80" s="329"/>
      <c r="HQ80" s="329"/>
      <c r="HR80" s="329"/>
      <c r="HS80" s="329"/>
      <c r="HT80" s="329"/>
      <c r="HU80" s="329"/>
      <c r="HV80" s="329"/>
      <c r="HW80" s="329"/>
      <c r="HX80" s="329"/>
      <c r="HY80" s="329"/>
      <c r="HZ80" s="329"/>
      <c r="IA80" s="329"/>
      <c r="IB80" s="329"/>
      <c r="IC80" s="329"/>
      <c r="ID80" s="329"/>
      <c r="IE80" s="329"/>
      <c r="IF80" s="329"/>
      <c r="IG80" s="329"/>
      <c r="IH80" s="329"/>
      <c r="II80" s="329"/>
      <c r="IJ80" s="329"/>
      <c r="IK80" s="329"/>
      <c r="IL80" s="329"/>
      <c r="IM80" s="329"/>
      <c r="IN80" s="329"/>
      <c r="IO80" s="329"/>
      <c r="IP80" s="329"/>
      <c r="IQ80" s="329"/>
      <c r="IR80" s="329"/>
      <c r="IS80" s="329"/>
      <c r="IT80" s="329"/>
      <c r="IU80" s="329"/>
      <c r="IV80" s="329"/>
      <c r="IW80" s="329"/>
      <c r="IX80" s="329"/>
      <c r="IY80" s="329"/>
      <c r="IZ80" s="329"/>
      <c r="JA80" s="329"/>
      <c r="JB80" s="329"/>
      <c r="JC80" s="329"/>
      <c r="JD80" s="329"/>
      <c r="JE80" s="329"/>
      <c r="JF80" s="329"/>
      <c r="JG80" s="329"/>
      <c r="JH80" s="329"/>
      <c r="JI80" s="329"/>
      <c r="JJ80" s="329"/>
      <c r="JK80" s="329"/>
      <c r="JL80" s="329"/>
      <c r="JM80" s="329"/>
      <c r="JN80" s="329"/>
      <c r="JO80" s="329"/>
      <c r="JP80" s="329"/>
      <c r="JQ80" s="329"/>
      <c r="JR80" s="329"/>
      <c r="JS80" s="329"/>
      <c r="JT80" s="329"/>
      <c r="JU80" s="329"/>
      <c r="JV80" s="329"/>
      <c r="JW80" s="329"/>
      <c r="JX80" s="329"/>
      <c r="JY80" s="329"/>
      <c r="JZ80" s="329"/>
      <c r="KA80" s="329"/>
      <c r="KB80" s="329"/>
      <c r="KC80" s="329"/>
      <c r="KD80" s="329"/>
      <c r="KE80" s="329"/>
      <c r="KF80" s="329"/>
      <c r="KG80" s="329"/>
      <c r="KH80" s="329"/>
      <c r="KI80" s="329"/>
      <c r="KJ80" s="329"/>
      <c r="KK80" s="329"/>
      <c r="KL80" s="329"/>
      <c r="KM80" s="329"/>
      <c r="KN80" s="329"/>
      <c r="KO80" s="329"/>
      <c r="KP80" s="329"/>
      <c r="KQ80" s="329"/>
      <c r="KR80" s="329"/>
      <c r="KS80" s="329"/>
      <c r="KT80" s="329"/>
      <c r="KU80" s="329"/>
      <c r="KV80" s="329"/>
      <c r="KW80" s="329"/>
      <c r="KX80" s="329"/>
      <c r="KY80" s="329"/>
      <c r="KZ80" s="329"/>
      <c r="LA80" s="329"/>
      <c r="LB80" s="329"/>
      <c r="LC80" s="329"/>
      <c r="LD80" s="329"/>
      <c r="LE80" s="329"/>
      <c r="LF80" s="329"/>
      <c r="LG80" s="329"/>
      <c r="LH80" s="329"/>
      <c r="LI80" s="329"/>
      <c r="LJ80" s="329"/>
      <c r="LK80" s="329"/>
      <c r="LL80" s="329"/>
      <c r="LM80" s="329"/>
      <c r="LN80" s="329"/>
      <c r="LO80" s="329"/>
      <c r="LP80" s="329"/>
      <c r="LQ80" s="329"/>
      <c r="LR80" s="329"/>
      <c r="LS80" s="329"/>
      <c r="LT80" s="329"/>
      <c r="LU80" s="329"/>
      <c r="LV80" s="329"/>
      <c r="LW80" s="329"/>
      <c r="LX80" s="329"/>
      <c r="LY80" s="329"/>
      <c r="LZ80" s="329"/>
      <c r="MA80" s="329"/>
      <c r="MB80" s="329"/>
      <c r="MC80" s="329"/>
      <c r="MD80" s="329"/>
      <c r="ME80" s="329"/>
      <c r="MF80" s="329"/>
      <c r="MG80" s="329"/>
      <c r="MH80" s="329"/>
      <c r="MI80" s="329"/>
      <c r="MJ80" s="329"/>
      <c r="MK80" s="329"/>
      <c r="ML80" s="329"/>
      <c r="MM80" s="329"/>
      <c r="MN80" s="329"/>
      <c r="MO80" s="329"/>
      <c r="MP80" s="329"/>
      <c r="MQ80" s="329"/>
      <c r="MR80" s="329"/>
      <c r="MS80" s="329"/>
      <c r="MT80" s="329"/>
      <c r="MU80" s="329"/>
      <c r="MV80" s="329"/>
      <c r="MW80" s="329"/>
      <c r="MX80" s="329"/>
      <c r="MY80" s="329"/>
      <c r="MZ80" s="329"/>
      <c r="NA80" s="329"/>
      <c r="NB80" s="329"/>
      <c r="NC80" s="329"/>
      <c r="ND80" s="329"/>
      <c r="NE80" s="329"/>
      <c r="NF80" s="329"/>
      <c r="NG80" s="329"/>
      <c r="NH80" s="329"/>
      <c r="NI80" s="329"/>
      <c r="NJ80" s="329"/>
      <c r="NK80" s="329"/>
      <c r="NL80" s="329"/>
      <c r="NM80" s="329"/>
      <c r="NN80" s="329"/>
      <c r="NO80" s="329"/>
      <c r="NP80" s="329"/>
      <c r="NQ80" s="329"/>
      <c r="NR80" s="329"/>
      <c r="NS80" s="329"/>
      <c r="NT80" s="329"/>
      <c r="NU80" s="329"/>
      <c r="NV80" s="329"/>
      <c r="NW80" s="329"/>
      <c r="NX80" s="329"/>
      <c r="NY80" s="329"/>
      <c r="NZ80" s="329"/>
      <c r="OA80" s="329"/>
      <c r="OB80" s="329"/>
      <c r="OC80" s="329"/>
      <c r="OD80" s="329"/>
      <c r="OE80" s="329"/>
      <c r="OF80" s="329"/>
      <c r="OG80" s="329"/>
      <c r="OH80" s="329"/>
      <c r="OI80" s="329"/>
      <c r="OJ80" s="329"/>
      <c r="OK80" s="329"/>
      <c r="OL80" s="329"/>
      <c r="OM80" s="329"/>
      <c r="ON80" s="329"/>
      <c r="OO80" s="329"/>
      <c r="OP80" s="329"/>
      <c r="OQ80" s="329"/>
      <c r="OR80" s="329"/>
      <c r="OS80" s="329"/>
      <c r="OT80" s="329"/>
    </row>
    <row r="81" spans="2:410" s="320" customFormat="1">
      <c r="B81" s="270">
        <f t="shared" si="50"/>
        <v>9</v>
      </c>
      <c r="C81" s="329"/>
      <c r="D81" s="329"/>
      <c r="E81" s="329"/>
      <c r="F81" s="329"/>
      <c r="G81" s="329"/>
      <c r="H81" s="329"/>
      <c r="I81" s="329"/>
      <c r="J81" s="329"/>
      <c r="K81" s="329"/>
      <c r="L81" s="328">
        <f>MAX((M$70*M81+(1-M$70)*M82)*M$69,(StrikePrice-L47)*L$27,0)</f>
        <v>48099.329458858658</v>
      </c>
      <c r="M81" s="328">
        <f>MAX((N$70*N81+(1-N$70)*N82)*N$69,(StrikePrice-M47)*M$27,0)</f>
        <v>49267.37444445063</v>
      </c>
      <c r="N81" s="329"/>
      <c r="O81" s="329"/>
      <c r="P81" s="329"/>
      <c r="Q81" s="329"/>
      <c r="R81" s="329"/>
      <c r="S81" s="329"/>
      <c r="T81" s="329"/>
      <c r="U81" s="329"/>
      <c r="V81" s="329"/>
      <c r="W81" s="329"/>
      <c r="X81" s="329"/>
      <c r="Y81" s="329"/>
      <c r="Z81" s="329"/>
      <c r="AA81" s="329"/>
      <c r="AB81" s="329"/>
      <c r="AC81" s="329"/>
      <c r="AD81" s="329"/>
      <c r="AE81" s="329"/>
      <c r="AF81" s="329"/>
      <c r="AG81" s="329"/>
      <c r="AH81" s="329"/>
      <c r="AI81" s="329"/>
      <c r="AJ81" s="329"/>
      <c r="AK81" s="329"/>
      <c r="AL81" s="329"/>
      <c r="AM81" s="329"/>
      <c r="AN81" s="329"/>
      <c r="AO81" s="329"/>
      <c r="AP81" s="329"/>
      <c r="AQ81" s="329"/>
      <c r="AR81" s="329"/>
      <c r="AS81" s="329"/>
      <c r="AT81" s="329"/>
      <c r="AU81" s="329"/>
      <c r="AV81" s="329"/>
      <c r="AW81" s="329"/>
      <c r="AX81" s="329"/>
      <c r="AY81" s="329"/>
      <c r="AZ81" s="329"/>
      <c r="BA81" s="329"/>
      <c r="BB81" s="329"/>
      <c r="BC81" s="329"/>
      <c r="BD81" s="329"/>
      <c r="BE81" s="329"/>
      <c r="BF81" s="329"/>
      <c r="BG81" s="329"/>
      <c r="BH81" s="329"/>
      <c r="BI81" s="329"/>
      <c r="BJ81" s="329"/>
      <c r="BK81" s="329"/>
      <c r="BL81" s="329"/>
      <c r="BM81" s="329"/>
      <c r="BN81" s="329"/>
      <c r="BO81" s="329"/>
      <c r="BP81" s="329"/>
      <c r="BQ81" s="329"/>
      <c r="BR81" s="329"/>
      <c r="BS81" s="329"/>
      <c r="BT81" s="329"/>
      <c r="BU81" s="329"/>
      <c r="BV81" s="329"/>
      <c r="BW81" s="329"/>
      <c r="BX81" s="329"/>
      <c r="BY81" s="329"/>
      <c r="BZ81" s="329"/>
      <c r="CA81" s="329"/>
      <c r="CB81" s="329"/>
      <c r="CC81" s="329"/>
      <c r="CD81" s="329"/>
      <c r="CE81" s="329"/>
      <c r="CF81" s="329"/>
      <c r="CG81" s="329"/>
      <c r="CH81" s="329"/>
      <c r="CI81" s="329"/>
      <c r="CJ81" s="329"/>
      <c r="CK81" s="329"/>
      <c r="CL81" s="329"/>
      <c r="CM81" s="329"/>
      <c r="CN81" s="329"/>
      <c r="CO81" s="329"/>
      <c r="CP81" s="329"/>
      <c r="CQ81" s="329"/>
      <c r="CR81" s="329"/>
      <c r="CS81" s="329"/>
      <c r="CT81" s="329"/>
      <c r="CU81" s="329"/>
      <c r="CV81" s="329"/>
      <c r="CW81" s="329"/>
      <c r="CX81" s="329"/>
      <c r="CY81" s="329"/>
      <c r="CZ81" s="329"/>
      <c r="DA81" s="329"/>
      <c r="DB81" s="329"/>
      <c r="DC81" s="329"/>
      <c r="DD81" s="329"/>
      <c r="DE81" s="329"/>
      <c r="DF81" s="329"/>
      <c r="DG81" s="329"/>
      <c r="DH81" s="329"/>
      <c r="DI81" s="329"/>
      <c r="DJ81" s="329"/>
      <c r="DK81" s="329"/>
      <c r="DL81" s="329"/>
      <c r="DM81" s="329"/>
      <c r="DN81" s="329"/>
      <c r="DO81" s="329"/>
      <c r="DP81" s="329"/>
      <c r="DQ81" s="329"/>
      <c r="DR81" s="329"/>
      <c r="DS81" s="329"/>
      <c r="DT81" s="329"/>
      <c r="DU81" s="329"/>
      <c r="DV81" s="329"/>
      <c r="DW81" s="329"/>
      <c r="DX81" s="329"/>
      <c r="DY81" s="329"/>
      <c r="DZ81" s="329"/>
      <c r="EA81" s="329"/>
      <c r="EB81" s="329"/>
      <c r="EC81" s="329"/>
      <c r="ED81" s="329"/>
      <c r="EE81" s="329"/>
      <c r="EF81" s="329"/>
      <c r="EG81" s="329"/>
      <c r="EH81" s="329"/>
      <c r="EI81" s="329"/>
      <c r="EJ81" s="329"/>
      <c r="EK81" s="329"/>
      <c r="EL81" s="329"/>
      <c r="EM81" s="329"/>
      <c r="EN81" s="329"/>
      <c r="EO81" s="329"/>
      <c r="EP81" s="329"/>
      <c r="EQ81" s="329"/>
      <c r="ER81" s="329"/>
      <c r="ES81" s="329"/>
      <c r="ET81" s="329"/>
      <c r="EU81" s="329"/>
      <c r="EV81" s="329"/>
      <c r="EW81" s="329"/>
      <c r="EX81" s="329"/>
      <c r="EY81" s="329"/>
      <c r="EZ81" s="329"/>
      <c r="FA81" s="329"/>
      <c r="FB81" s="329"/>
      <c r="FC81" s="329"/>
      <c r="FD81" s="329"/>
      <c r="FE81" s="329"/>
      <c r="FF81" s="329"/>
      <c r="FG81" s="329"/>
      <c r="FH81" s="329"/>
      <c r="FI81" s="329"/>
      <c r="FJ81" s="329"/>
      <c r="FK81" s="329"/>
      <c r="FL81" s="329"/>
      <c r="FM81" s="329"/>
      <c r="FN81" s="329"/>
      <c r="FO81" s="329"/>
      <c r="FP81" s="329"/>
      <c r="FQ81" s="329"/>
      <c r="FR81" s="329"/>
      <c r="FS81" s="329"/>
      <c r="FT81" s="329"/>
      <c r="FU81" s="329"/>
      <c r="FV81" s="329"/>
      <c r="FW81" s="329"/>
      <c r="FX81" s="329"/>
      <c r="FY81" s="329"/>
      <c r="FZ81" s="329"/>
      <c r="GA81" s="329"/>
      <c r="GB81" s="329"/>
      <c r="GC81" s="329"/>
      <c r="GD81" s="329"/>
      <c r="GE81" s="329"/>
      <c r="GF81" s="329"/>
      <c r="GG81" s="329"/>
      <c r="GH81" s="329"/>
      <c r="GI81" s="329"/>
      <c r="GJ81" s="329"/>
      <c r="GK81" s="329"/>
      <c r="GL81" s="329"/>
      <c r="GM81" s="329"/>
      <c r="GN81" s="329"/>
      <c r="GO81" s="329"/>
      <c r="GP81" s="329"/>
      <c r="GQ81" s="329"/>
      <c r="GR81" s="329"/>
      <c r="GS81" s="329"/>
      <c r="GT81" s="329"/>
      <c r="GU81" s="329"/>
      <c r="GV81" s="329"/>
      <c r="GW81" s="329"/>
      <c r="GX81" s="329"/>
      <c r="GY81" s="329"/>
      <c r="GZ81" s="329"/>
      <c r="HA81" s="329"/>
      <c r="HB81" s="329"/>
      <c r="HC81" s="329"/>
      <c r="HD81" s="329"/>
      <c r="HE81" s="329"/>
      <c r="HF81" s="329"/>
      <c r="HG81" s="329"/>
      <c r="HH81" s="329"/>
      <c r="HI81" s="329"/>
      <c r="HJ81" s="329"/>
      <c r="HK81" s="329"/>
      <c r="HL81" s="329"/>
      <c r="HM81" s="329"/>
      <c r="HN81" s="329"/>
      <c r="HO81" s="329"/>
      <c r="HP81" s="329"/>
      <c r="HQ81" s="329"/>
      <c r="HR81" s="329"/>
      <c r="HS81" s="329"/>
      <c r="HT81" s="329"/>
      <c r="HU81" s="329"/>
      <c r="HV81" s="329"/>
      <c r="HW81" s="329"/>
      <c r="HX81" s="329"/>
      <c r="HY81" s="329"/>
      <c r="HZ81" s="329"/>
      <c r="IA81" s="329"/>
      <c r="IB81" s="329"/>
      <c r="IC81" s="329"/>
      <c r="ID81" s="329"/>
      <c r="IE81" s="329"/>
      <c r="IF81" s="329"/>
      <c r="IG81" s="329"/>
      <c r="IH81" s="329"/>
      <c r="II81" s="329"/>
      <c r="IJ81" s="329"/>
      <c r="IK81" s="329"/>
      <c r="IL81" s="329"/>
      <c r="IM81" s="329"/>
      <c r="IN81" s="329"/>
      <c r="IO81" s="329"/>
      <c r="IP81" s="329"/>
      <c r="IQ81" s="329"/>
      <c r="IR81" s="329"/>
      <c r="IS81" s="329"/>
      <c r="IT81" s="329"/>
      <c r="IU81" s="329"/>
      <c r="IV81" s="329"/>
      <c r="IW81" s="329"/>
      <c r="IX81" s="329"/>
      <c r="IY81" s="329"/>
      <c r="IZ81" s="329"/>
      <c r="JA81" s="329"/>
      <c r="JB81" s="329"/>
      <c r="JC81" s="329"/>
      <c r="JD81" s="329"/>
      <c r="JE81" s="329"/>
      <c r="JF81" s="329"/>
      <c r="JG81" s="329"/>
      <c r="JH81" s="329"/>
      <c r="JI81" s="329"/>
      <c r="JJ81" s="329"/>
      <c r="JK81" s="329"/>
      <c r="JL81" s="329"/>
      <c r="JM81" s="329"/>
      <c r="JN81" s="329"/>
      <c r="JO81" s="329"/>
      <c r="JP81" s="329"/>
      <c r="JQ81" s="329"/>
      <c r="JR81" s="329"/>
      <c r="JS81" s="329"/>
      <c r="JT81" s="329"/>
      <c r="JU81" s="329"/>
      <c r="JV81" s="329"/>
      <c r="JW81" s="329"/>
      <c r="JX81" s="329"/>
      <c r="JY81" s="329"/>
      <c r="JZ81" s="329"/>
      <c r="KA81" s="329"/>
      <c r="KB81" s="329"/>
      <c r="KC81" s="329"/>
      <c r="KD81" s="329"/>
      <c r="KE81" s="329"/>
      <c r="KF81" s="329"/>
      <c r="KG81" s="329"/>
      <c r="KH81" s="329"/>
      <c r="KI81" s="329"/>
      <c r="KJ81" s="329"/>
      <c r="KK81" s="329"/>
      <c r="KL81" s="329"/>
      <c r="KM81" s="329"/>
      <c r="KN81" s="329"/>
      <c r="KO81" s="329"/>
      <c r="KP81" s="329"/>
      <c r="KQ81" s="329"/>
      <c r="KR81" s="329"/>
      <c r="KS81" s="329"/>
      <c r="KT81" s="329"/>
      <c r="KU81" s="329"/>
      <c r="KV81" s="329"/>
      <c r="KW81" s="329"/>
      <c r="KX81" s="329"/>
      <c r="KY81" s="329"/>
      <c r="KZ81" s="329"/>
      <c r="LA81" s="329"/>
      <c r="LB81" s="329"/>
      <c r="LC81" s="329"/>
      <c r="LD81" s="329"/>
      <c r="LE81" s="329"/>
      <c r="LF81" s="329"/>
      <c r="LG81" s="329"/>
      <c r="LH81" s="329"/>
      <c r="LI81" s="329"/>
      <c r="LJ81" s="329"/>
      <c r="LK81" s="329"/>
      <c r="LL81" s="329"/>
      <c r="LM81" s="329"/>
      <c r="LN81" s="329"/>
      <c r="LO81" s="329"/>
      <c r="LP81" s="329"/>
      <c r="LQ81" s="329"/>
      <c r="LR81" s="329"/>
      <c r="LS81" s="329"/>
      <c r="LT81" s="329"/>
      <c r="LU81" s="329"/>
      <c r="LV81" s="329"/>
      <c r="LW81" s="329"/>
      <c r="LX81" s="329"/>
      <c r="LY81" s="329"/>
      <c r="LZ81" s="329"/>
      <c r="MA81" s="329"/>
      <c r="MB81" s="329"/>
      <c r="MC81" s="329"/>
      <c r="MD81" s="329"/>
      <c r="ME81" s="329"/>
      <c r="MF81" s="329"/>
      <c r="MG81" s="329"/>
      <c r="MH81" s="329"/>
      <c r="MI81" s="329"/>
      <c r="MJ81" s="329"/>
      <c r="MK81" s="329"/>
      <c r="ML81" s="329"/>
      <c r="MM81" s="329"/>
      <c r="MN81" s="329"/>
      <c r="MO81" s="329"/>
      <c r="MP81" s="329"/>
      <c r="MQ81" s="329"/>
      <c r="MR81" s="329"/>
      <c r="MS81" s="329"/>
      <c r="MT81" s="329"/>
      <c r="MU81" s="329"/>
      <c r="MV81" s="329"/>
      <c r="MW81" s="329"/>
      <c r="MX81" s="329"/>
      <c r="MY81" s="329"/>
      <c r="MZ81" s="329"/>
      <c r="NA81" s="329"/>
      <c r="NB81" s="329"/>
      <c r="NC81" s="329"/>
      <c r="ND81" s="329"/>
      <c r="NE81" s="329"/>
      <c r="NF81" s="329"/>
      <c r="NG81" s="329"/>
      <c r="NH81" s="329"/>
      <c r="NI81" s="329"/>
      <c r="NJ81" s="329"/>
      <c r="NK81" s="329"/>
      <c r="NL81" s="329"/>
      <c r="NM81" s="329"/>
      <c r="NN81" s="329"/>
      <c r="NO81" s="329"/>
      <c r="NP81" s="329"/>
      <c r="NQ81" s="329"/>
      <c r="NR81" s="329"/>
      <c r="NS81" s="329"/>
      <c r="NT81" s="329"/>
      <c r="NU81" s="329"/>
      <c r="NV81" s="329"/>
      <c r="NW81" s="329"/>
      <c r="NX81" s="329"/>
      <c r="NY81" s="329"/>
      <c r="NZ81" s="329"/>
      <c r="OA81" s="329"/>
      <c r="OB81" s="329"/>
      <c r="OC81" s="329"/>
      <c r="OD81" s="329"/>
      <c r="OE81" s="329"/>
      <c r="OF81" s="329"/>
      <c r="OG81" s="329"/>
      <c r="OH81" s="329"/>
      <c r="OI81" s="329"/>
      <c r="OJ81" s="329"/>
      <c r="OK81" s="329"/>
      <c r="OL81" s="329"/>
      <c r="OM81" s="329"/>
      <c r="ON81" s="329"/>
      <c r="OO81" s="329"/>
      <c r="OP81" s="329"/>
      <c r="OQ81" s="329"/>
      <c r="OR81" s="329"/>
      <c r="OS81" s="329"/>
      <c r="OT81" s="329"/>
    </row>
    <row r="82" spans="2:410" s="320" customFormat="1">
      <c r="B82" s="270">
        <f t="shared" si="50"/>
        <v>10</v>
      </c>
      <c r="C82" s="329"/>
      <c r="D82" s="329"/>
      <c r="E82" s="329"/>
      <c r="F82" s="329"/>
      <c r="G82" s="329"/>
      <c r="H82" s="329"/>
      <c r="I82" s="329"/>
      <c r="J82" s="329"/>
      <c r="K82" s="329"/>
      <c r="L82" s="329"/>
      <c r="M82" s="328">
        <f>MAX((N$70*N82+(1-N$70)*N83)*N$69,(StrikePrice-M48)*M$27,0)</f>
        <v>49730.482120036584</v>
      </c>
      <c r="N82" s="329"/>
      <c r="O82" s="329"/>
      <c r="P82" s="329"/>
      <c r="Q82" s="329"/>
      <c r="R82" s="329"/>
      <c r="S82" s="329"/>
      <c r="T82" s="329"/>
      <c r="U82" s="329"/>
      <c r="V82" s="329"/>
      <c r="W82" s="329"/>
      <c r="X82" s="329"/>
      <c r="Y82" s="329"/>
      <c r="Z82" s="329"/>
      <c r="AA82" s="329"/>
      <c r="AB82" s="329"/>
      <c r="AC82" s="329"/>
      <c r="AD82" s="329"/>
      <c r="AE82" s="329"/>
      <c r="AF82" s="329"/>
      <c r="AG82" s="329"/>
      <c r="AH82" s="329"/>
      <c r="AI82" s="329"/>
      <c r="AJ82" s="329"/>
      <c r="AK82" s="329"/>
      <c r="AL82" s="329"/>
      <c r="AM82" s="329"/>
      <c r="AN82" s="329"/>
      <c r="AO82" s="329"/>
      <c r="AP82" s="329"/>
      <c r="AQ82" s="329"/>
      <c r="AR82" s="329"/>
      <c r="AS82" s="329"/>
      <c r="AT82" s="329"/>
      <c r="AU82" s="329"/>
      <c r="AV82" s="329"/>
      <c r="AW82" s="329"/>
      <c r="AX82" s="329"/>
      <c r="AY82" s="329"/>
      <c r="AZ82" s="329"/>
      <c r="BA82" s="329"/>
      <c r="BB82" s="329"/>
      <c r="BC82" s="329"/>
      <c r="BD82" s="329"/>
      <c r="BE82" s="329"/>
      <c r="BF82" s="329"/>
      <c r="BG82" s="329"/>
      <c r="BH82" s="329"/>
      <c r="BI82" s="329"/>
      <c r="BJ82" s="329"/>
      <c r="BK82" s="329"/>
      <c r="BL82" s="329"/>
      <c r="BM82" s="329"/>
      <c r="BN82" s="329"/>
      <c r="BO82" s="329"/>
      <c r="BP82" s="329"/>
      <c r="BQ82" s="329"/>
      <c r="BR82" s="329"/>
      <c r="BS82" s="329"/>
      <c r="BT82" s="329"/>
      <c r="BU82" s="329"/>
      <c r="BV82" s="329"/>
      <c r="BW82" s="329"/>
      <c r="BX82" s="329"/>
      <c r="BY82" s="329"/>
      <c r="BZ82" s="329"/>
      <c r="CA82" s="329"/>
      <c r="CB82" s="329"/>
      <c r="CC82" s="329"/>
      <c r="CD82" s="329"/>
      <c r="CE82" s="329"/>
      <c r="CF82" s="329"/>
      <c r="CG82" s="329"/>
      <c r="CH82" s="329"/>
      <c r="CI82" s="329"/>
      <c r="CJ82" s="329"/>
      <c r="CK82" s="329"/>
      <c r="CL82" s="329"/>
      <c r="CM82" s="329"/>
      <c r="CN82" s="329"/>
      <c r="CO82" s="329"/>
      <c r="CP82" s="329"/>
      <c r="CQ82" s="329"/>
      <c r="CR82" s="329"/>
      <c r="CS82" s="329"/>
      <c r="CT82" s="329"/>
      <c r="CU82" s="329"/>
      <c r="CV82" s="329"/>
      <c r="CW82" s="329"/>
      <c r="CX82" s="329"/>
      <c r="CY82" s="329"/>
      <c r="CZ82" s="329"/>
      <c r="DA82" s="329"/>
      <c r="DB82" s="329"/>
      <c r="DC82" s="329"/>
      <c r="DD82" s="329"/>
      <c r="DE82" s="329"/>
      <c r="DF82" s="329"/>
      <c r="DG82" s="329"/>
      <c r="DH82" s="329"/>
      <c r="DI82" s="329"/>
      <c r="DJ82" s="329"/>
      <c r="DK82" s="329"/>
      <c r="DL82" s="329"/>
      <c r="DM82" s="329"/>
      <c r="DN82" s="329"/>
      <c r="DO82" s="329"/>
      <c r="DP82" s="329"/>
      <c r="DQ82" s="329"/>
      <c r="DR82" s="329"/>
      <c r="DS82" s="329"/>
      <c r="DT82" s="329"/>
      <c r="DU82" s="329"/>
      <c r="DV82" s="329"/>
      <c r="DW82" s="329"/>
      <c r="DX82" s="329"/>
      <c r="DY82" s="329"/>
      <c r="DZ82" s="329"/>
      <c r="EA82" s="329"/>
      <c r="EB82" s="329"/>
      <c r="EC82" s="329"/>
      <c r="ED82" s="329"/>
      <c r="EE82" s="329"/>
      <c r="EF82" s="329"/>
      <c r="EG82" s="329"/>
      <c r="EH82" s="329"/>
      <c r="EI82" s="329"/>
      <c r="EJ82" s="329"/>
      <c r="EK82" s="329"/>
      <c r="EL82" s="329"/>
      <c r="EM82" s="329"/>
      <c r="EN82" s="329"/>
      <c r="EO82" s="329"/>
      <c r="EP82" s="329"/>
      <c r="EQ82" s="329"/>
      <c r="ER82" s="329"/>
      <c r="ES82" s="329"/>
      <c r="ET82" s="329"/>
      <c r="EU82" s="329"/>
      <c r="EV82" s="329"/>
      <c r="EW82" s="329"/>
      <c r="EX82" s="329"/>
      <c r="EY82" s="329"/>
      <c r="EZ82" s="329"/>
      <c r="FA82" s="329"/>
      <c r="FB82" s="329"/>
      <c r="FC82" s="329"/>
      <c r="FD82" s="329"/>
      <c r="FE82" s="329"/>
      <c r="FF82" s="329"/>
      <c r="FG82" s="329"/>
      <c r="FH82" s="329"/>
      <c r="FI82" s="329"/>
      <c r="FJ82" s="329"/>
      <c r="FK82" s="329"/>
      <c r="FL82" s="329"/>
      <c r="FM82" s="329"/>
      <c r="FN82" s="329"/>
      <c r="FO82" s="329"/>
      <c r="FP82" s="329"/>
      <c r="FQ82" s="329"/>
      <c r="FR82" s="329"/>
      <c r="FS82" s="329"/>
      <c r="FT82" s="329"/>
      <c r="FU82" s="329"/>
      <c r="FV82" s="329"/>
      <c r="FW82" s="329"/>
      <c r="FX82" s="329"/>
      <c r="FY82" s="329"/>
      <c r="FZ82" s="329"/>
      <c r="GA82" s="329"/>
      <c r="GB82" s="329"/>
      <c r="GC82" s="329"/>
      <c r="GD82" s="329"/>
      <c r="GE82" s="329"/>
      <c r="GF82" s="329"/>
      <c r="GG82" s="329"/>
      <c r="GH82" s="329"/>
      <c r="GI82" s="329"/>
      <c r="GJ82" s="329"/>
      <c r="GK82" s="329"/>
      <c r="GL82" s="329"/>
      <c r="GM82" s="329"/>
      <c r="GN82" s="329"/>
      <c r="GO82" s="329"/>
      <c r="GP82" s="329"/>
      <c r="GQ82" s="329"/>
      <c r="GR82" s="329"/>
      <c r="GS82" s="329"/>
      <c r="GT82" s="329"/>
      <c r="GU82" s="329"/>
      <c r="GV82" s="329"/>
      <c r="GW82" s="329"/>
      <c r="GX82" s="329"/>
      <c r="GY82" s="329"/>
      <c r="GZ82" s="329"/>
      <c r="HA82" s="329"/>
      <c r="HB82" s="329"/>
      <c r="HC82" s="329"/>
      <c r="HD82" s="329"/>
      <c r="HE82" s="329"/>
      <c r="HF82" s="329"/>
      <c r="HG82" s="329"/>
      <c r="HH82" s="329"/>
      <c r="HI82" s="329"/>
      <c r="HJ82" s="329"/>
      <c r="HK82" s="329"/>
      <c r="HL82" s="329"/>
      <c r="HM82" s="329"/>
      <c r="HN82" s="329"/>
      <c r="HO82" s="329"/>
      <c r="HP82" s="329"/>
      <c r="HQ82" s="329"/>
      <c r="HR82" s="329"/>
      <c r="HS82" s="329"/>
      <c r="HT82" s="329"/>
      <c r="HU82" s="329"/>
      <c r="HV82" s="329"/>
      <c r="HW82" s="329"/>
      <c r="HX82" s="329"/>
      <c r="HY82" s="329"/>
      <c r="HZ82" s="329"/>
      <c r="IA82" s="329"/>
      <c r="IB82" s="329"/>
      <c r="IC82" s="329"/>
      <c r="ID82" s="329"/>
      <c r="IE82" s="329"/>
      <c r="IF82" s="329"/>
      <c r="IG82" s="329"/>
      <c r="IH82" s="329"/>
      <c r="II82" s="329"/>
      <c r="IJ82" s="329"/>
      <c r="IK82" s="329"/>
      <c r="IL82" s="329"/>
      <c r="IM82" s="329"/>
      <c r="IN82" s="329"/>
      <c r="IO82" s="329"/>
      <c r="IP82" s="329"/>
      <c r="IQ82" s="329"/>
      <c r="IR82" s="329"/>
      <c r="IS82" s="329"/>
      <c r="IT82" s="329"/>
      <c r="IU82" s="329"/>
      <c r="IV82" s="329"/>
      <c r="IW82" s="329"/>
      <c r="IX82" s="329"/>
      <c r="IY82" s="329"/>
      <c r="IZ82" s="329"/>
      <c r="JA82" s="329"/>
      <c r="JB82" s="329"/>
      <c r="JC82" s="329"/>
      <c r="JD82" s="329"/>
      <c r="JE82" s="329"/>
      <c r="JF82" s="329"/>
      <c r="JG82" s="329"/>
      <c r="JH82" s="329"/>
      <c r="JI82" s="329"/>
      <c r="JJ82" s="329"/>
      <c r="JK82" s="329"/>
      <c r="JL82" s="329"/>
      <c r="JM82" s="329"/>
      <c r="JN82" s="329"/>
      <c r="JO82" s="329"/>
      <c r="JP82" s="329"/>
      <c r="JQ82" s="329"/>
      <c r="JR82" s="329"/>
      <c r="JS82" s="329"/>
      <c r="JT82" s="329"/>
      <c r="JU82" s="329"/>
      <c r="JV82" s="329"/>
      <c r="JW82" s="329"/>
      <c r="JX82" s="329"/>
      <c r="JY82" s="329"/>
      <c r="JZ82" s="329"/>
      <c r="KA82" s="329"/>
      <c r="KB82" s="329"/>
      <c r="KC82" s="329"/>
      <c r="KD82" s="329"/>
      <c r="KE82" s="329"/>
      <c r="KF82" s="329"/>
      <c r="KG82" s="329"/>
      <c r="KH82" s="329"/>
      <c r="KI82" s="329"/>
      <c r="KJ82" s="329"/>
      <c r="KK82" s="329"/>
      <c r="KL82" s="329"/>
      <c r="KM82" s="329"/>
      <c r="KN82" s="329"/>
      <c r="KO82" s="329"/>
      <c r="KP82" s="329"/>
      <c r="KQ82" s="329"/>
      <c r="KR82" s="329"/>
      <c r="KS82" s="329"/>
      <c r="KT82" s="329"/>
      <c r="KU82" s="329"/>
      <c r="KV82" s="329"/>
      <c r="KW82" s="329"/>
      <c r="KX82" s="329"/>
      <c r="KY82" s="329"/>
      <c r="KZ82" s="329"/>
      <c r="LA82" s="329"/>
      <c r="LB82" s="329"/>
      <c r="LC82" s="329"/>
      <c r="LD82" s="329"/>
      <c r="LE82" s="329"/>
      <c r="LF82" s="329"/>
      <c r="LG82" s="329"/>
      <c r="LH82" s="329"/>
      <c r="LI82" s="329"/>
      <c r="LJ82" s="329"/>
      <c r="LK82" s="329"/>
      <c r="LL82" s="329"/>
      <c r="LM82" s="329"/>
      <c r="LN82" s="329"/>
      <c r="LO82" s="329"/>
      <c r="LP82" s="329"/>
      <c r="LQ82" s="329"/>
      <c r="LR82" s="329"/>
      <c r="LS82" s="329"/>
      <c r="LT82" s="329"/>
      <c r="LU82" s="329"/>
      <c r="LV82" s="329"/>
      <c r="LW82" s="329"/>
      <c r="LX82" s="329"/>
      <c r="LY82" s="329"/>
      <c r="LZ82" s="329"/>
      <c r="MA82" s="329"/>
      <c r="MB82" s="329"/>
      <c r="MC82" s="329"/>
      <c r="MD82" s="329"/>
      <c r="ME82" s="329"/>
      <c r="MF82" s="329"/>
      <c r="MG82" s="329"/>
      <c r="MH82" s="329"/>
      <c r="MI82" s="329"/>
      <c r="MJ82" s="329"/>
      <c r="MK82" s="329"/>
      <c r="ML82" s="329"/>
      <c r="MM82" s="329"/>
      <c r="MN82" s="329"/>
      <c r="MO82" s="329"/>
      <c r="MP82" s="329"/>
      <c r="MQ82" s="329"/>
      <c r="MR82" s="329"/>
      <c r="MS82" s="329"/>
      <c r="MT82" s="329"/>
      <c r="MU82" s="329"/>
      <c r="MV82" s="329"/>
      <c r="MW82" s="329"/>
      <c r="MX82" s="329"/>
      <c r="MY82" s="329"/>
      <c r="MZ82" s="329"/>
      <c r="NA82" s="329"/>
      <c r="NB82" s="329"/>
      <c r="NC82" s="329"/>
      <c r="ND82" s="329"/>
      <c r="NE82" s="329"/>
      <c r="NF82" s="329"/>
      <c r="NG82" s="329"/>
      <c r="NH82" s="329"/>
      <c r="NI82" s="329"/>
      <c r="NJ82" s="329"/>
      <c r="NK82" s="329"/>
      <c r="NL82" s="329"/>
      <c r="NM82" s="329"/>
      <c r="NN82" s="329"/>
      <c r="NO82" s="329"/>
      <c r="NP82" s="329"/>
      <c r="NQ82" s="329"/>
      <c r="NR82" s="329"/>
      <c r="NS82" s="329"/>
      <c r="NT82" s="329"/>
      <c r="NU82" s="329"/>
      <c r="NV82" s="329"/>
      <c r="NW82" s="329"/>
      <c r="NX82" s="329"/>
      <c r="NY82" s="329"/>
      <c r="NZ82" s="329"/>
      <c r="OA82" s="329"/>
      <c r="OB82" s="329"/>
      <c r="OC82" s="329"/>
      <c r="OD82" s="329"/>
      <c r="OE82" s="329"/>
      <c r="OF82" s="329"/>
      <c r="OG82" s="329"/>
      <c r="OH82" s="329"/>
      <c r="OI82" s="329"/>
      <c r="OJ82" s="329"/>
      <c r="OK82" s="329"/>
      <c r="OL82" s="329"/>
      <c r="OM82" s="329"/>
      <c r="ON82" s="329"/>
      <c r="OO82" s="329"/>
      <c r="OP82" s="329"/>
      <c r="OQ82" s="329"/>
      <c r="OR82" s="329"/>
      <c r="OS82" s="329"/>
      <c r="OT82" s="329"/>
    </row>
  </sheetData>
  <mergeCells count="1">
    <mergeCell ref="J9:Q9"/>
  </mergeCells>
  <phoneticPr fontId="20" type="noConversion"/>
  <pageMargins left="0.7" right="0.7" top="0.75" bottom="0.75" header="0.3" footer="0.3"/>
  <pageSetup paperSize="9" scale="10"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74D25-4682-40CD-8E80-EAEFEEE16D97}">
  <dimension ref="B3:K16"/>
  <sheetViews>
    <sheetView showGridLines="0" workbookViewId="0">
      <selection activeCell="T17" sqref="T17"/>
    </sheetView>
  </sheetViews>
  <sheetFormatPr defaultRowHeight="13.5"/>
  <cols>
    <col min="1" max="1" width="9.06640625" style="280"/>
    <col min="2" max="6" width="11.86328125" style="280" customWidth="1"/>
    <col min="7" max="16384" width="9.06640625" style="280"/>
  </cols>
  <sheetData>
    <row r="3" spans="2:11" ht="14.65">
      <c r="B3" s="276"/>
      <c r="C3" s="276">
        <v>0</v>
      </c>
      <c r="D3" s="276">
        <f>C3+1</f>
        <v>1</v>
      </c>
      <c r="E3" s="276">
        <f t="shared" ref="E3:F3" si="0">D3+1</f>
        <v>2</v>
      </c>
      <c r="F3" s="276">
        <f t="shared" si="0"/>
        <v>3</v>
      </c>
    </row>
    <row r="4" spans="2:11">
      <c r="B4" s="327" t="s">
        <v>46</v>
      </c>
    </row>
    <row r="5" spans="2:11" ht="21" customHeight="1">
      <c r="B5" s="270">
        <v>0</v>
      </c>
      <c r="C5" s="335">
        <v>10000</v>
      </c>
      <c r="D5" s="335" t="s">
        <v>50</v>
      </c>
      <c r="E5" s="335" t="s">
        <v>51</v>
      </c>
      <c r="F5" s="335" t="s">
        <v>52</v>
      </c>
    </row>
    <row r="6" spans="2:11" ht="21" customHeight="1">
      <c r="B6" s="270">
        <v>1</v>
      </c>
      <c r="C6" s="329"/>
      <c r="D6" s="329" t="s">
        <v>53</v>
      </c>
      <c r="E6" s="329" t="s">
        <v>54</v>
      </c>
      <c r="F6" s="329" t="s">
        <v>55</v>
      </c>
    </row>
    <row r="7" spans="2:11" ht="21" customHeight="1">
      <c r="B7" s="270">
        <f>B6+1</f>
        <v>2</v>
      </c>
      <c r="C7" s="329"/>
      <c r="D7" s="329"/>
      <c r="E7" s="329" t="s">
        <v>56</v>
      </c>
      <c r="F7" s="329" t="s">
        <v>57</v>
      </c>
    </row>
    <row r="8" spans="2:11" ht="21" customHeight="1">
      <c r="B8" s="270">
        <f t="shared" ref="B8" si="1">B7+1</f>
        <v>3</v>
      </c>
      <c r="C8" s="329"/>
      <c r="D8" s="329"/>
      <c r="E8" s="329"/>
      <c r="F8" s="329" t="s">
        <v>58</v>
      </c>
    </row>
    <row r="11" spans="2:11" ht="14.65">
      <c r="B11" s="276" t="s">
        <v>38</v>
      </c>
      <c r="C11" s="276">
        <v>0</v>
      </c>
      <c r="D11" s="276">
        <f>C11+1</f>
        <v>1</v>
      </c>
      <c r="E11" s="276">
        <f t="shared" ref="E11" si="2">D11+1</f>
        <v>2</v>
      </c>
      <c r="F11" s="276">
        <f t="shared" ref="F11" si="3">E11+1</f>
        <v>3</v>
      </c>
    </row>
    <row r="12" spans="2:11">
      <c r="B12" s="327" t="s">
        <v>46</v>
      </c>
    </row>
    <row r="13" spans="2:11" ht="21" customHeight="1">
      <c r="B13" s="270">
        <v>0</v>
      </c>
      <c r="C13" s="329">
        <v>10000</v>
      </c>
      <c r="D13" s="329" t="s">
        <v>50</v>
      </c>
      <c r="E13" s="329" t="s">
        <v>59</v>
      </c>
      <c r="F13" s="329" t="s">
        <v>52</v>
      </c>
    </row>
    <row r="14" spans="2:11" ht="21" customHeight="1">
      <c r="B14" s="270">
        <v>1</v>
      </c>
      <c r="C14" s="329"/>
      <c r="D14" s="335" t="s">
        <v>53</v>
      </c>
      <c r="E14" s="335" t="s">
        <v>54</v>
      </c>
      <c r="F14" s="335" t="s">
        <v>55</v>
      </c>
      <c r="K14" s="336"/>
    </row>
    <row r="15" spans="2:11" ht="21" customHeight="1">
      <c r="B15" s="270">
        <f>B14+1</f>
        <v>2</v>
      </c>
      <c r="C15" s="329"/>
      <c r="D15" s="329"/>
      <c r="E15" s="335" t="s">
        <v>56</v>
      </c>
      <c r="F15" s="335" t="s">
        <v>57</v>
      </c>
    </row>
    <row r="16" spans="2:11" ht="21" customHeight="1">
      <c r="B16" s="270">
        <f t="shared" ref="B16" si="4">B15+1</f>
        <v>3</v>
      </c>
      <c r="C16" s="329"/>
      <c r="D16" s="329"/>
      <c r="E16" s="329"/>
      <c r="F16" s="335" t="s">
        <v>58</v>
      </c>
    </row>
  </sheetData>
  <phoneticPr fontId="10"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tabColor rgb="FF92D050"/>
  </sheetPr>
  <dimension ref="A2:WVY1922"/>
  <sheetViews>
    <sheetView topLeftCell="A25" workbookViewId="0">
      <selection activeCell="C43" sqref="C43"/>
    </sheetView>
  </sheetViews>
  <sheetFormatPr defaultColWidth="0" defaultRowHeight="15.75"/>
  <cols>
    <col min="1" max="1" width="11.3984375" style="113" customWidth="1"/>
    <col min="2" max="2" width="13.1328125" style="126" bestFit="1" customWidth="1"/>
    <col min="3" max="4" width="11.3984375" style="113" customWidth="1"/>
    <col min="5" max="5" width="13.3984375" style="113" hidden="1"/>
    <col min="6" max="6" width="11.3984375" style="113" hidden="1"/>
    <col min="7" max="7" width="12.59765625" style="113" hidden="1"/>
    <col min="8" max="8" width="16" style="113" hidden="1"/>
    <col min="9" max="10" width="11.3984375" style="113" hidden="1"/>
    <col min="11" max="11" width="13.3984375" style="113" hidden="1"/>
    <col min="12" max="13" width="11.3984375" style="113" hidden="1"/>
    <col min="14" max="14" width="13.3984375" style="113" hidden="1"/>
    <col min="15" max="16" width="11.3984375" style="113" hidden="1"/>
    <col min="17" max="17" width="13.3984375" style="113" hidden="1"/>
    <col min="18" max="257" width="11.3984375" style="113" hidden="1"/>
    <col min="258" max="258" width="26.86328125" style="113" hidden="1"/>
    <col min="259" max="260" width="11.3984375" style="113" hidden="1"/>
    <col min="261" max="261" width="13.3984375" style="113" hidden="1"/>
    <col min="262" max="262" width="11.3984375" style="113" hidden="1"/>
    <col min="263" max="263" width="12.59765625" style="113" hidden="1"/>
    <col min="264" max="264" width="16" style="113" hidden="1"/>
    <col min="265" max="266" width="11.3984375" style="113" hidden="1"/>
    <col min="267" max="267" width="13.3984375" style="113" hidden="1"/>
    <col min="268" max="269" width="11.3984375" style="113" hidden="1"/>
    <col min="270" max="270" width="13.3984375" style="113" hidden="1"/>
    <col min="271" max="272" width="11.3984375" style="113" hidden="1"/>
    <col min="273" max="273" width="13.3984375" style="113" hidden="1"/>
    <col min="274" max="513" width="11.3984375" style="113" hidden="1"/>
    <col min="514" max="514" width="26.86328125" style="113" hidden="1"/>
    <col min="515" max="516" width="11.3984375" style="113" hidden="1"/>
    <col min="517" max="517" width="13.3984375" style="113" hidden="1"/>
    <col min="518" max="518" width="11.3984375" style="113" hidden="1"/>
    <col min="519" max="519" width="12.59765625" style="113" hidden="1"/>
    <col min="520" max="520" width="16" style="113" hidden="1"/>
    <col min="521" max="522" width="11.3984375" style="113" hidden="1"/>
    <col min="523" max="523" width="13.3984375" style="113" hidden="1"/>
    <col min="524" max="525" width="11.3984375" style="113" hidden="1"/>
    <col min="526" max="526" width="13.3984375" style="113" hidden="1"/>
    <col min="527" max="528" width="11.3984375" style="113" hidden="1"/>
    <col min="529" max="529" width="13.3984375" style="113" hidden="1"/>
    <col min="530" max="769" width="11.3984375" style="113" hidden="1"/>
    <col min="770" max="770" width="26.86328125" style="113" hidden="1"/>
    <col min="771" max="772" width="11.3984375" style="113" hidden="1"/>
    <col min="773" max="773" width="13.3984375" style="113" hidden="1"/>
    <col min="774" max="774" width="11.3984375" style="113" hidden="1"/>
    <col min="775" max="775" width="12.59765625" style="113" hidden="1"/>
    <col min="776" max="776" width="16" style="113" hidden="1"/>
    <col min="777" max="778" width="11.3984375" style="113" hidden="1"/>
    <col min="779" max="779" width="13.3984375" style="113" hidden="1"/>
    <col min="780" max="781" width="11.3984375" style="113" hidden="1"/>
    <col min="782" max="782" width="13.3984375" style="113" hidden="1"/>
    <col min="783" max="784" width="11.3984375" style="113" hidden="1"/>
    <col min="785" max="785" width="13.3984375" style="113" hidden="1"/>
    <col min="786" max="1025" width="11.3984375" style="113" hidden="1"/>
    <col min="1026" max="1026" width="26.86328125" style="113" hidden="1"/>
    <col min="1027" max="1028" width="11.3984375" style="113" hidden="1"/>
    <col min="1029" max="1029" width="13.3984375" style="113" hidden="1"/>
    <col min="1030" max="1030" width="11.3984375" style="113" hidden="1"/>
    <col min="1031" max="1031" width="12.59765625" style="113" hidden="1"/>
    <col min="1032" max="1032" width="16" style="113" hidden="1"/>
    <col min="1033" max="1034" width="11.3984375" style="113" hidden="1"/>
    <col min="1035" max="1035" width="13.3984375" style="113" hidden="1"/>
    <col min="1036" max="1037" width="11.3984375" style="113" hidden="1"/>
    <col min="1038" max="1038" width="13.3984375" style="113" hidden="1"/>
    <col min="1039" max="1040" width="11.3984375" style="113" hidden="1"/>
    <col min="1041" max="1041" width="13.3984375" style="113" hidden="1"/>
    <col min="1042" max="1281" width="11.3984375" style="113" hidden="1"/>
    <col min="1282" max="1282" width="26.86328125" style="113" hidden="1"/>
    <col min="1283" max="1284" width="11.3984375" style="113" hidden="1"/>
    <col min="1285" max="1285" width="13.3984375" style="113" hidden="1"/>
    <col min="1286" max="1286" width="11.3984375" style="113" hidden="1"/>
    <col min="1287" max="1287" width="12.59765625" style="113" hidden="1"/>
    <col min="1288" max="1288" width="16" style="113" hidden="1"/>
    <col min="1289" max="1290" width="11.3984375" style="113" hidden="1"/>
    <col min="1291" max="1291" width="13.3984375" style="113" hidden="1"/>
    <col min="1292" max="1293" width="11.3984375" style="113" hidden="1"/>
    <col min="1294" max="1294" width="13.3984375" style="113" hidden="1"/>
    <col min="1295" max="1296" width="11.3984375" style="113" hidden="1"/>
    <col min="1297" max="1297" width="13.3984375" style="113" hidden="1"/>
    <col min="1298" max="1537" width="11.3984375" style="113" hidden="1"/>
    <col min="1538" max="1538" width="26.86328125" style="113" hidden="1"/>
    <col min="1539" max="1540" width="11.3984375" style="113" hidden="1"/>
    <col min="1541" max="1541" width="13.3984375" style="113" hidden="1"/>
    <col min="1542" max="1542" width="11.3984375" style="113" hidden="1"/>
    <col min="1543" max="1543" width="12.59765625" style="113" hidden="1"/>
    <col min="1544" max="1544" width="16" style="113" hidden="1"/>
    <col min="1545" max="1546" width="11.3984375" style="113" hidden="1"/>
    <col min="1547" max="1547" width="13.3984375" style="113" hidden="1"/>
    <col min="1548" max="1549" width="11.3984375" style="113" hidden="1"/>
    <col min="1550" max="1550" width="13.3984375" style="113" hidden="1"/>
    <col min="1551" max="1552" width="11.3984375" style="113" hidden="1"/>
    <col min="1553" max="1553" width="13.3984375" style="113" hidden="1"/>
    <col min="1554" max="1793" width="11.3984375" style="113" hidden="1"/>
    <col min="1794" max="1794" width="26.86328125" style="113" hidden="1"/>
    <col min="1795" max="1796" width="11.3984375" style="113" hidden="1"/>
    <col min="1797" max="1797" width="13.3984375" style="113" hidden="1"/>
    <col min="1798" max="1798" width="11.3984375" style="113" hidden="1"/>
    <col min="1799" max="1799" width="12.59765625" style="113" hidden="1"/>
    <col min="1800" max="1800" width="16" style="113" hidden="1"/>
    <col min="1801" max="1802" width="11.3984375" style="113" hidden="1"/>
    <col min="1803" max="1803" width="13.3984375" style="113" hidden="1"/>
    <col min="1804" max="1805" width="11.3984375" style="113" hidden="1"/>
    <col min="1806" max="1806" width="13.3984375" style="113" hidden="1"/>
    <col min="1807" max="1808" width="11.3984375" style="113" hidden="1"/>
    <col min="1809" max="1809" width="13.3984375" style="113" hidden="1"/>
    <col min="1810" max="2049" width="11.3984375" style="113" hidden="1"/>
    <col min="2050" max="2050" width="26.86328125" style="113" hidden="1"/>
    <col min="2051" max="2052" width="11.3984375" style="113" hidden="1"/>
    <col min="2053" max="2053" width="13.3984375" style="113" hidden="1"/>
    <col min="2054" max="2054" width="11.3984375" style="113" hidden="1"/>
    <col min="2055" max="2055" width="12.59765625" style="113" hidden="1"/>
    <col min="2056" max="2056" width="16" style="113" hidden="1"/>
    <col min="2057" max="2058" width="11.3984375" style="113" hidden="1"/>
    <col min="2059" max="2059" width="13.3984375" style="113" hidden="1"/>
    <col min="2060" max="2061" width="11.3984375" style="113" hidden="1"/>
    <col min="2062" max="2062" width="13.3984375" style="113" hidden="1"/>
    <col min="2063" max="2064" width="11.3984375" style="113" hidden="1"/>
    <col min="2065" max="2065" width="13.3984375" style="113" hidden="1"/>
    <col min="2066" max="2305" width="11.3984375" style="113" hidden="1"/>
    <col min="2306" max="2306" width="26.86328125" style="113" hidden="1"/>
    <col min="2307" max="2308" width="11.3984375" style="113" hidden="1"/>
    <col min="2309" max="2309" width="13.3984375" style="113" hidden="1"/>
    <col min="2310" max="2310" width="11.3984375" style="113" hidden="1"/>
    <col min="2311" max="2311" width="12.59765625" style="113" hidden="1"/>
    <col min="2312" max="2312" width="16" style="113" hidden="1"/>
    <col min="2313" max="2314" width="11.3984375" style="113" hidden="1"/>
    <col min="2315" max="2315" width="13.3984375" style="113" hidden="1"/>
    <col min="2316" max="2317" width="11.3984375" style="113" hidden="1"/>
    <col min="2318" max="2318" width="13.3984375" style="113" hidden="1"/>
    <col min="2319" max="2320" width="11.3984375" style="113" hidden="1"/>
    <col min="2321" max="2321" width="13.3984375" style="113" hidden="1"/>
    <col min="2322" max="2561" width="11.3984375" style="113" hidden="1"/>
    <col min="2562" max="2562" width="26.86328125" style="113" hidden="1"/>
    <col min="2563" max="2564" width="11.3984375" style="113" hidden="1"/>
    <col min="2565" max="2565" width="13.3984375" style="113" hidden="1"/>
    <col min="2566" max="2566" width="11.3984375" style="113" hidden="1"/>
    <col min="2567" max="2567" width="12.59765625" style="113" hidden="1"/>
    <col min="2568" max="2568" width="16" style="113" hidden="1"/>
    <col min="2569" max="2570" width="11.3984375" style="113" hidden="1"/>
    <col min="2571" max="2571" width="13.3984375" style="113" hidden="1"/>
    <col min="2572" max="2573" width="11.3984375" style="113" hidden="1"/>
    <col min="2574" max="2574" width="13.3984375" style="113" hidden="1"/>
    <col min="2575" max="2576" width="11.3984375" style="113" hidden="1"/>
    <col min="2577" max="2577" width="13.3984375" style="113" hidden="1"/>
    <col min="2578" max="2817" width="11.3984375" style="113" hidden="1"/>
    <col min="2818" max="2818" width="26.86328125" style="113" hidden="1"/>
    <col min="2819" max="2820" width="11.3984375" style="113" hidden="1"/>
    <col min="2821" max="2821" width="13.3984375" style="113" hidden="1"/>
    <col min="2822" max="2822" width="11.3984375" style="113" hidden="1"/>
    <col min="2823" max="2823" width="12.59765625" style="113" hidden="1"/>
    <col min="2824" max="2824" width="16" style="113" hidden="1"/>
    <col min="2825" max="2826" width="11.3984375" style="113" hidden="1"/>
    <col min="2827" max="2827" width="13.3984375" style="113" hidden="1"/>
    <col min="2828" max="2829" width="11.3984375" style="113" hidden="1"/>
    <col min="2830" max="2830" width="13.3984375" style="113" hidden="1"/>
    <col min="2831" max="2832" width="11.3984375" style="113" hidden="1"/>
    <col min="2833" max="2833" width="13.3984375" style="113" hidden="1"/>
    <col min="2834" max="3073" width="11.3984375" style="113" hidden="1"/>
    <col min="3074" max="3074" width="26.86328125" style="113" hidden="1"/>
    <col min="3075" max="3076" width="11.3984375" style="113" hidden="1"/>
    <col min="3077" max="3077" width="13.3984375" style="113" hidden="1"/>
    <col min="3078" max="3078" width="11.3984375" style="113" hidden="1"/>
    <col min="3079" max="3079" width="12.59765625" style="113" hidden="1"/>
    <col min="3080" max="3080" width="16" style="113" hidden="1"/>
    <col min="3081" max="3082" width="11.3984375" style="113" hidden="1"/>
    <col min="3083" max="3083" width="13.3984375" style="113" hidden="1"/>
    <col min="3084" max="3085" width="11.3984375" style="113" hidden="1"/>
    <col min="3086" max="3086" width="13.3984375" style="113" hidden="1"/>
    <col min="3087" max="3088" width="11.3984375" style="113" hidden="1"/>
    <col min="3089" max="3089" width="13.3984375" style="113" hidden="1"/>
    <col min="3090" max="3329" width="11.3984375" style="113" hidden="1"/>
    <col min="3330" max="3330" width="26.86328125" style="113" hidden="1"/>
    <col min="3331" max="3332" width="11.3984375" style="113" hidden="1"/>
    <col min="3333" max="3333" width="13.3984375" style="113" hidden="1"/>
    <col min="3334" max="3334" width="11.3984375" style="113" hidden="1"/>
    <col min="3335" max="3335" width="12.59765625" style="113" hidden="1"/>
    <col min="3336" max="3336" width="16" style="113" hidden="1"/>
    <col min="3337" max="3338" width="11.3984375" style="113" hidden="1"/>
    <col min="3339" max="3339" width="13.3984375" style="113" hidden="1"/>
    <col min="3340" max="3341" width="11.3984375" style="113" hidden="1"/>
    <col min="3342" max="3342" width="13.3984375" style="113" hidden="1"/>
    <col min="3343" max="3344" width="11.3984375" style="113" hidden="1"/>
    <col min="3345" max="3345" width="13.3984375" style="113" hidden="1"/>
    <col min="3346" max="3585" width="11.3984375" style="113" hidden="1"/>
    <col min="3586" max="3586" width="26.86328125" style="113" hidden="1"/>
    <col min="3587" max="3588" width="11.3984375" style="113" hidden="1"/>
    <col min="3589" max="3589" width="13.3984375" style="113" hidden="1"/>
    <col min="3590" max="3590" width="11.3984375" style="113" hidden="1"/>
    <col min="3591" max="3591" width="12.59765625" style="113" hidden="1"/>
    <col min="3592" max="3592" width="16" style="113" hidden="1"/>
    <col min="3593" max="3594" width="11.3984375" style="113" hidden="1"/>
    <col min="3595" max="3595" width="13.3984375" style="113" hidden="1"/>
    <col min="3596" max="3597" width="11.3984375" style="113" hidden="1"/>
    <col min="3598" max="3598" width="13.3984375" style="113" hidden="1"/>
    <col min="3599" max="3600" width="11.3984375" style="113" hidden="1"/>
    <col min="3601" max="3601" width="13.3984375" style="113" hidden="1"/>
    <col min="3602" max="3841" width="11.3984375" style="113" hidden="1"/>
    <col min="3842" max="3842" width="26.86328125" style="113" hidden="1"/>
    <col min="3843" max="3844" width="11.3984375" style="113" hidden="1"/>
    <col min="3845" max="3845" width="13.3984375" style="113" hidden="1"/>
    <col min="3846" max="3846" width="11.3984375" style="113" hidden="1"/>
    <col min="3847" max="3847" width="12.59765625" style="113" hidden="1"/>
    <col min="3848" max="3848" width="16" style="113" hidden="1"/>
    <col min="3849" max="3850" width="11.3984375" style="113" hidden="1"/>
    <col min="3851" max="3851" width="13.3984375" style="113" hidden="1"/>
    <col min="3852" max="3853" width="11.3984375" style="113" hidden="1"/>
    <col min="3854" max="3854" width="13.3984375" style="113" hidden="1"/>
    <col min="3855" max="3856" width="11.3984375" style="113" hidden="1"/>
    <col min="3857" max="3857" width="13.3984375" style="113" hidden="1"/>
    <col min="3858" max="4097" width="11.3984375" style="113" hidden="1"/>
    <col min="4098" max="4098" width="26.86328125" style="113" hidden="1"/>
    <col min="4099" max="4100" width="11.3984375" style="113" hidden="1"/>
    <col min="4101" max="4101" width="13.3984375" style="113" hidden="1"/>
    <col min="4102" max="4102" width="11.3984375" style="113" hidden="1"/>
    <col min="4103" max="4103" width="12.59765625" style="113" hidden="1"/>
    <col min="4104" max="4104" width="16" style="113" hidden="1"/>
    <col min="4105" max="4106" width="11.3984375" style="113" hidden="1"/>
    <col min="4107" max="4107" width="13.3984375" style="113" hidden="1"/>
    <col min="4108" max="4109" width="11.3984375" style="113" hidden="1"/>
    <col min="4110" max="4110" width="13.3984375" style="113" hidden="1"/>
    <col min="4111" max="4112" width="11.3984375" style="113" hidden="1"/>
    <col min="4113" max="4113" width="13.3984375" style="113" hidden="1"/>
    <col min="4114" max="4353" width="11.3984375" style="113" hidden="1"/>
    <col min="4354" max="4354" width="26.86328125" style="113" hidden="1"/>
    <col min="4355" max="4356" width="11.3984375" style="113" hidden="1"/>
    <col min="4357" max="4357" width="13.3984375" style="113" hidden="1"/>
    <col min="4358" max="4358" width="11.3984375" style="113" hidden="1"/>
    <col min="4359" max="4359" width="12.59765625" style="113" hidden="1"/>
    <col min="4360" max="4360" width="16" style="113" hidden="1"/>
    <col min="4361" max="4362" width="11.3984375" style="113" hidden="1"/>
    <col min="4363" max="4363" width="13.3984375" style="113" hidden="1"/>
    <col min="4364" max="4365" width="11.3984375" style="113" hidden="1"/>
    <col min="4366" max="4366" width="13.3984375" style="113" hidden="1"/>
    <col min="4367" max="4368" width="11.3984375" style="113" hidden="1"/>
    <col min="4369" max="4369" width="13.3984375" style="113" hidden="1"/>
    <col min="4370" max="4609" width="11.3984375" style="113" hidden="1"/>
    <col min="4610" max="4610" width="26.86328125" style="113" hidden="1"/>
    <col min="4611" max="4612" width="11.3984375" style="113" hidden="1"/>
    <col min="4613" max="4613" width="13.3984375" style="113" hidden="1"/>
    <col min="4614" max="4614" width="11.3984375" style="113" hidden="1"/>
    <col min="4615" max="4615" width="12.59765625" style="113" hidden="1"/>
    <col min="4616" max="4616" width="16" style="113" hidden="1"/>
    <col min="4617" max="4618" width="11.3984375" style="113" hidden="1"/>
    <col min="4619" max="4619" width="13.3984375" style="113" hidden="1"/>
    <col min="4620" max="4621" width="11.3984375" style="113" hidden="1"/>
    <col min="4622" max="4622" width="13.3984375" style="113" hidden="1"/>
    <col min="4623" max="4624" width="11.3984375" style="113" hidden="1"/>
    <col min="4625" max="4625" width="13.3984375" style="113" hidden="1"/>
    <col min="4626" max="4865" width="11.3984375" style="113" hidden="1"/>
    <col min="4866" max="4866" width="26.86328125" style="113" hidden="1"/>
    <col min="4867" max="4868" width="11.3984375" style="113" hidden="1"/>
    <col min="4869" max="4869" width="13.3984375" style="113" hidden="1"/>
    <col min="4870" max="4870" width="11.3984375" style="113" hidden="1"/>
    <col min="4871" max="4871" width="12.59765625" style="113" hidden="1"/>
    <col min="4872" max="4872" width="16" style="113" hidden="1"/>
    <col min="4873" max="4874" width="11.3984375" style="113" hidden="1"/>
    <col min="4875" max="4875" width="13.3984375" style="113" hidden="1"/>
    <col min="4876" max="4877" width="11.3984375" style="113" hidden="1"/>
    <col min="4878" max="4878" width="13.3984375" style="113" hidden="1"/>
    <col min="4879" max="4880" width="11.3984375" style="113" hidden="1"/>
    <col min="4881" max="4881" width="13.3984375" style="113" hidden="1"/>
    <col min="4882" max="5121" width="11.3984375" style="113" hidden="1"/>
    <col min="5122" max="5122" width="26.86328125" style="113" hidden="1"/>
    <col min="5123" max="5124" width="11.3984375" style="113" hidden="1"/>
    <col min="5125" max="5125" width="13.3984375" style="113" hidden="1"/>
    <col min="5126" max="5126" width="11.3984375" style="113" hidden="1"/>
    <col min="5127" max="5127" width="12.59765625" style="113" hidden="1"/>
    <col min="5128" max="5128" width="16" style="113" hidden="1"/>
    <col min="5129" max="5130" width="11.3984375" style="113" hidden="1"/>
    <col min="5131" max="5131" width="13.3984375" style="113" hidden="1"/>
    <col min="5132" max="5133" width="11.3984375" style="113" hidden="1"/>
    <col min="5134" max="5134" width="13.3984375" style="113" hidden="1"/>
    <col min="5135" max="5136" width="11.3984375" style="113" hidden="1"/>
    <col min="5137" max="5137" width="13.3984375" style="113" hidden="1"/>
    <col min="5138" max="5377" width="11.3984375" style="113" hidden="1"/>
    <col min="5378" max="5378" width="26.86328125" style="113" hidden="1"/>
    <col min="5379" max="5380" width="11.3984375" style="113" hidden="1"/>
    <col min="5381" max="5381" width="13.3984375" style="113" hidden="1"/>
    <col min="5382" max="5382" width="11.3984375" style="113" hidden="1"/>
    <col min="5383" max="5383" width="12.59765625" style="113" hidden="1"/>
    <col min="5384" max="5384" width="16" style="113" hidden="1"/>
    <col min="5385" max="5386" width="11.3984375" style="113" hidden="1"/>
    <col min="5387" max="5387" width="13.3984375" style="113" hidden="1"/>
    <col min="5388" max="5389" width="11.3984375" style="113" hidden="1"/>
    <col min="5390" max="5390" width="13.3984375" style="113" hidden="1"/>
    <col min="5391" max="5392" width="11.3984375" style="113" hidden="1"/>
    <col min="5393" max="5393" width="13.3984375" style="113" hidden="1"/>
    <col min="5394" max="5633" width="11.3984375" style="113" hidden="1"/>
    <col min="5634" max="5634" width="26.86328125" style="113" hidden="1"/>
    <col min="5635" max="5636" width="11.3984375" style="113" hidden="1"/>
    <col min="5637" max="5637" width="13.3984375" style="113" hidden="1"/>
    <col min="5638" max="5638" width="11.3984375" style="113" hidden="1"/>
    <col min="5639" max="5639" width="12.59765625" style="113" hidden="1"/>
    <col min="5640" max="5640" width="16" style="113" hidden="1"/>
    <col min="5641" max="5642" width="11.3984375" style="113" hidden="1"/>
    <col min="5643" max="5643" width="13.3984375" style="113" hidden="1"/>
    <col min="5644" max="5645" width="11.3984375" style="113" hidden="1"/>
    <col min="5646" max="5646" width="13.3984375" style="113" hidden="1"/>
    <col min="5647" max="5648" width="11.3984375" style="113" hidden="1"/>
    <col min="5649" max="5649" width="13.3984375" style="113" hidden="1"/>
    <col min="5650" max="5889" width="11.3984375" style="113" hidden="1"/>
    <col min="5890" max="5890" width="26.86328125" style="113" hidden="1"/>
    <col min="5891" max="5892" width="11.3984375" style="113" hidden="1"/>
    <col min="5893" max="5893" width="13.3984375" style="113" hidden="1"/>
    <col min="5894" max="5894" width="11.3984375" style="113" hidden="1"/>
    <col min="5895" max="5895" width="12.59765625" style="113" hidden="1"/>
    <col min="5896" max="5896" width="16" style="113" hidden="1"/>
    <col min="5897" max="5898" width="11.3984375" style="113" hidden="1"/>
    <col min="5899" max="5899" width="13.3984375" style="113" hidden="1"/>
    <col min="5900" max="5901" width="11.3984375" style="113" hidden="1"/>
    <col min="5902" max="5902" width="13.3984375" style="113" hidden="1"/>
    <col min="5903" max="5904" width="11.3984375" style="113" hidden="1"/>
    <col min="5905" max="5905" width="13.3984375" style="113" hidden="1"/>
    <col min="5906" max="6145" width="11.3984375" style="113" hidden="1"/>
    <col min="6146" max="6146" width="26.86328125" style="113" hidden="1"/>
    <col min="6147" max="6148" width="11.3984375" style="113" hidden="1"/>
    <col min="6149" max="6149" width="13.3984375" style="113" hidden="1"/>
    <col min="6150" max="6150" width="11.3984375" style="113" hidden="1"/>
    <col min="6151" max="6151" width="12.59765625" style="113" hidden="1"/>
    <col min="6152" max="6152" width="16" style="113" hidden="1"/>
    <col min="6153" max="6154" width="11.3984375" style="113" hidden="1"/>
    <col min="6155" max="6155" width="13.3984375" style="113" hidden="1"/>
    <col min="6156" max="6157" width="11.3984375" style="113" hidden="1"/>
    <col min="6158" max="6158" width="13.3984375" style="113" hidden="1"/>
    <col min="6159" max="6160" width="11.3984375" style="113" hidden="1"/>
    <col min="6161" max="6161" width="13.3984375" style="113" hidden="1"/>
    <col min="6162" max="6401" width="11.3984375" style="113" hidden="1"/>
    <col min="6402" max="6402" width="26.86328125" style="113" hidden="1"/>
    <col min="6403" max="6404" width="11.3984375" style="113" hidden="1"/>
    <col min="6405" max="6405" width="13.3984375" style="113" hidden="1"/>
    <col min="6406" max="6406" width="11.3984375" style="113" hidden="1"/>
    <col min="6407" max="6407" width="12.59765625" style="113" hidden="1"/>
    <col min="6408" max="6408" width="16" style="113" hidden="1"/>
    <col min="6409" max="6410" width="11.3984375" style="113" hidden="1"/>
    <col min="6411" max="6411" width="13.3984375" style="113" hidden="1"/>
    <col min="6412" max="6413" width="11.3984375" style="113" hidden="1"/>
    <col min="6414" max="6414" width="13.3984375" style="113" hidden="1"/>
    <col min="6415" max="6416" width="11.3984375" style="113" hidden="1"/>
    <col min="6417" max="6417" width="13.3984375" style="113" hidden="1"/>
    <col min="6418" max="6657" width="11.3984375" style="113" hidden="1"/>
    <col min="6658" max="6658" width="26.86328125" style="113" hidden="1"/>
    <col min="6659" max="6660" width="11.3984375" style="113" hidden="1"/>
    <col min="6661" max="6661" width="13.3984375" style="113" hidden="1"/>
    <col min="6662" max="6662" width="11.3984375" style="113" hidden="1"/>
    <col min="6663" max="6663" width="12.59765625" style="113" hidden="1"/>
    <col min="6664" max="6664" width="16" style="113" hidden="1"/>
    <col min="6665" max="6666" width="11.3984375" style="113" hidden="1"/>
    <col min="6667" max="6667" width="13.3984375" style="113" hidden="1"/>
    <col min="6668" max="6669" width="11.3984375" style="113" hidden="1"/>
    <col min="6670" max="6670" width="13.3984375" style="113" hidden="1"/>
    <col min="6671" max="6672" width="11.3984375" style="113" hidden="1"/>
    <col min="6673" max="6673" width="13.3984375" style="113" hidden="1"/>
    <col min="6674" max="6913" width="11.3984375" style="113" hidden="1"/>
    <col min="6914" max="6914" width="26.86328125" style="113" hidden="1"/>
    <col min="6915" max="6916" width="11.3984375" style="113" hidden="1"/>
    <col min="6917" max="6917" width="13.3984375" style="113" hidden="1"/>
    <col min="6918" max="6918" width="11.3984375" style="113" hidden="1"/>
    <col min="6919" max="6919" width="12.59765625" style="113" hidden="1"/>
    <col min="6920" max="6920" width="16" style="113" hidden="1"/>
    <col min="6921" max="6922" width="11.3984375" style="113" hidden="1"/>
    <col min="6923" max="6923" width="13.3984375" style="113" hidden="1"/>
    <col min="6924" max="6925" width="11.3984375" style="113" hidden="1"/>
    <col min="6926" max="6926" width="13.3984375" style="113" hidden="1"/>
    <col min="6927" max="6928" width="11.3984375" style="113" hidden="1"/>
    <col min="6929" max="6929" width="13.3984375" style="113" hidden="1"/>
    <col min="6930" max="7169" width="11.3984375" style="113" hidden="1"/>
    <col min="7170" max="7170" width="26.86328125" style="113" hidden="1"/>
    <col min="7171" max="7172" width="11.3984375" style="113" hidden="1"/>
    <col min="7173" max="7173" width="13.3984375" style="113" hidden="1"/>
    <col min="7174" max="7174" width="11.3984375" style="113" hidden="1"/>
    <col min="7175" max="7175" width="12.59765625" style="113" hidden="1"/>
    <col min="7176" max="7176" width="16" style="113" hidden="1"/>
    <col min="7177" max="7178" width="11.3984375" style="113" hidden="1"/>
    <col min="7179" max="7179" width="13.3984375" style="113" hidden="1"/>
    <col min="7180" max="7181" width="11.3984375" style="113" hidden="1"/>
    <col min="7182" max="7182" width="13.3984375" style="113" hidden="1"/>
    <col min="7183" max="7184" width="11.3984375" style="113" hidden="1"/>
    <col min="7185" max="7185" width="13.3984375" style="113" hidden="1"/>
    <col min="7186" max="7425" width="11.3984375" style="113" hidden="1"/>
    <col min="7426" max="7426" width="26.86328125" style="113" hidden="1"/>
    <col min="7427" max="7428" width="11.3984375" style="113" hidden="1"/>
    <col min="7429" max="7429" width="13.3984375" style="113" hidden="1"/>
    <col min="7430" max="7430" width="11.3984375" style="113" hidden="1"/>
    <col min="7431" max="7431" width="12.59765625" style="113" hidden="1"/>
    <col min="7432" max="7432" width="16" style="113" hidden="1"/>
    <col min="7433" max="7434" width="11.3984375" style="113" hidden="1"/>
    <col min="7435" max="7435" width="13.3984375" style="113" hidden="1"/>
    <col min="7436" max="7437" width="11.3984375" style="113" hidden="1"/>
    <col min="7438" max="7438" width="13.3984375" style="113" hidden="1"/>
    <col min="7439" max="7440" width="11.3984375" style="113" hidden="1"/>
    <col min="7441" max="7441" width="13.3984375" style="113" hidden="1"/>
    <col min="7442" max="7681" width="11.3984375" style="113" hidden="1"/>
    <col min="7682" max="7682" width="26.86328125" style="113" hidden="1"/>
    <col min="7683" max="7684" width="11.3984375" style="113" hidden="1"/>
    <col min="7685" max="7685" width="13.3984375" style="113" hidden="1"/>
    <col min="7686" max="7686" width="11.3984375" style="113" hidden="1"/>
    <col min="7687" max="7687" width="12.59765625" style="113" hidden="1"/>
    <col min="7688" max="7688" width="16" style="113" hidden="1"/>
    <col min="7689" max="7690" width="11.3984375" style="113" hidden="1"/>
    <col min="7691" max="7691" width="13.3984375" style="113" hidden="1"/>
    <col min="7692" max="7693" width="11.3984375" style="113" hidden="1"/>
    <col min="7694" max="7694" width="13.3984375" style="113" hidden="1"/>
    <col min="7695" max="7696" width="11.3984375" style="113" hidden="1"/>
    <col min="7697" max="7697" width="13.3984375" style="113" hidden="1"/>
    <col min="7698" max="7937" width="11.3984375" style="113" hidden="1"/>
    <col min="7938" max="7938" width="26.86328125" style="113" hidden="1"/>
    <col min="7939" max="7940" width="11.3984375" style="113" hidden="1"/>
    <col min="7941" max="7941" width="13.3984375" style="113" hidden="1"/>
    <col min="7942" max="7942" width="11.3984375" style="113" hidden="1"/>
    <col min="7943" max="7943" width="12.59765625" style="113" hidden="1"/>
    <col min="7944" max="7944" width="16" style="113" hidden="1"/>
    <col min="7945" max="7946" width="11.3984375" style="113" hidden="1"/>
    <col min="7947" max="7947" width="13.3984375" style="113" hidden="1"/>
    <col min="7948" max="7949" width="11.3984375" style="113" hidden="1"/>
    <col min="7950" max="7950" width="13.3984375" style="113" hidden="1"/>
    <col min="7951" max="7952" width="11.3984375" style="113" hidden="1"/>
    <col min="7953" max="7953" width="13.3984375" style="113" hidden="1"/>
    <col min="7954" max="8193" width="11.3984375" style="113" hidden="1"/>
    <col min="8194" max="8194" width="26.86328125" style="113" hidden="1"/>
    <col min="8195" max="8196" width="11.3984375" style="113" hidden="1"/>
    <col min="8197" max="8197" width="13.3984375" style="113" hidden="1"/>
    <col min="8198" max="8198" width="11.3984375" style="113" hidden="1"/>
    <col min="8199" max="8199" width="12.59765625" style="113" hidden="1"/>
    <col min="8200" max="8200" width="16" style="113" hidden="1"/>
    <col min="8201" max="8202" width="11.3984375" style="113" hidden="1"/>
    <col min="8203" max="8203" width="13.3984375" style="113" hidden="1"/>
    <col min="8204" max="8205" width="11.3984375" style="113" hidden="1"/>
    <col min="8206" max="8206" width="13.3984375" style="113" hidden="1"/>
    <col min="8207" max="8208" width="11.3984375" style="113" hidden="1"/>
    <col min="8209" max="8209" width="13.3984375" style="113" hidden="1"/>
    <col min="8210" max="8449" width="11.3984375" style="113" hidden="1"/>
    <col min="8450" max="8450" width="26.86328125" style="113" hidden="1"/>
    <col min="8451" max="8452" width="11.3984375" style="113" hidden="1"/>
    <col min="8453" max="8453" width="13.3984375" style="113" hidden="1"/>
    <col min="8454" max="8454" width="11.3984375" style="113" hidden="1"/>
    <col min="8455" max="8455" width="12.59765625" style="113" hidden="1"/>
    <col min="8456" max="8456" width="16" style="113" hidden="1"/>
    <col min="8457" max="8458" width="11.3984375" style="113" hidden="1"/>
    <col min="8459" max="8459" width="13.3984375" style="113" hidden="1"/>
    <col min="8460" max="8461" width="11.3984375" style="113" hidden="1"/>
    <col min="8462" max="8462" width="13.3984375" style="113" hidden="1"/>
    <col min="8463" max="8464" width="11.3984375" style="113" hidden="1"/>
    <col min="8465" max="8465" width="13.3984375" style="113" hidden="1"/>
    <col min="8466" max="8705" width="11.3984375" style="113" hidden="1"/>
    <col min="8706" max="8706" width="26.86328125" style="113" hidden="1"/>
    <col min="8707" max="8708" width="11.3984375" style="113" hidden="1"/>
    <col min="8709" max="8709" width="13.3984375" style="113" hidden="1"/>
    <col min="8710" max="8710" width="11.3984375" style="113" hidden="1"/>
    <col min="8711" max="8711" width="12.59765625" style="113" hidden="1"/>
    <col min="8712" max="8712" width="16" style="113" hidden="1"/>
    <col min="8713" max="8714" width="11.3984375" style="113" hidden="1"/>
    <col min="8715" max="8715" width="13.3984375" style="113" hidden="1"/>
    <col min="8716" max="8717" width="11.3984375" style="113" hidden="1"/>
    <col min="8718" max="8718" width="13.3984375" style="113" hidden="1"/>
    <col min="8719" max="8720" width="11.3984375" style="113" hidden="1"/>
    <col min="8721" max="8721" width="13.3984375" style="113" hidden="1"/>
    <col min="8722" max="8961" width="11.3984375" style="113" hidden="1"/>
    <col min="8962" max="8962" width="26.86328125" style="113" hidden="1"/>
    <col min="8963" max="8964" width="11.3984375" style="113" hidden="1"/>
    <col min="8965" max="8965" width="13.3984375" style="113" hidden="1"/>
    <col min="8966" max="8966" width="11.3984375" style="113" hidden="1"/>
    <col min="8967" max="8967" width="12.59765625" style="113" hidden="1"/>
    <col min="8968" max="8968" width="16" style="113" hidden="1"/>
    <col min="8969" max="8970" width="11.3984375" style="113" hidden="1"/>
    <col min="8971" max="8971" width="13.3984375" style="113" hidden="1"/>
    <col min="8972" max="8973" width="11.3984375" style="113" hidden="1"/>
    <col min="8974" max="8974" width="13.3984375" style="113" hidden="1"/>
    <col min="8975" max="8976" width="11.3984375" style="113" hidden="1"/>
    <col min="8977" max="8977" width="13.3984375" style="113" hidden="1"/>
    <col min="8978" max="9217" width="11.3984375" style="113" hidden="1"/>
    <col min="9218" max="9218" width="26.86328125" style="113" hidden="1"/>
    <col min="9219" max="9220" width="11.3984375" style="113" hidden="1"/>
    <col min="9221" max="9221" width="13.3984375" style="113" hidden="1"/>
    <col min="9222" max="9222" width="11.3984375" style="113" hidden="1"/>
    <col min="9223" max="9223" width="12.59765625" style="113" hidden="1"/>
    <col min="9224" max="9224" width="16" style="113" hidden="1"/>
    <col min="9225" max="9226" width="11.3984375" style="113" hidden="1"/>
    <col min="9227" max="9227" width="13.3984375" style="113" hidden="1"/>
    <col min="9228" max="9229" width="11.3984375" style="113" hidden="1"/>
    <col min="9230" max="9230" width="13.3984375" style="113" hidden="1"/>
    <col min="9231" max="9232" width="11.3984375" style="113" hidden="1"/>
    <col min="9233" max="9233" width="13.3984375" style="113" hidden="1"/>
    <col min="9234" max="9473" width="11.3984375" style="113" hidden="1"/>
    <col min="9474" max="9474" width="26.86328125" style="113" hidden="1"/>
    <col min="9475" max="9476" width="11.3984375" style="113" hidden="1"/>
    <col min="9477" max="9477" width="13.3984375" style="113" hidden="1"/>
    <col min="9478" max="9478" width="11.3984375" style="113" hidden="1"/>
    <col min="9479" max="9479" width="12.59765625" style="113" hidden="1"/>
    <col min="9480" max="9480" width="16" style="113" hidden="1"/>
    <col min="9481" max="9482" width="11.3984375" style="113" hidden="1"/>
    <col min="9483" max="9483" width="13.3984375" style="113" hidden="1"/>
    <col min="9484" max="9485" width="11.3984375" style="113" hidden="1"/>
    <col min="9486" max="9486" width="13.3984375" style="113" hidden="1"/>
    <col min="9487" max="9488" width="11.3984375" style="113" hidden="1"/>
    <col min="9489" max="9489" width="13.3984375" style="113" hidden="1"/>
    <col min="9490" max="9729" width="11.3984375" style="113" hidden="1"/>
    <col min="9730" max="9730" width="26.86328125" style="113" hidden="1"/>
    <col min="9731" max="9732" width="11.3984375" style="113" hidden="1"/>
    <col min="9733" max="9733" width="13.3984375" style="113" hidden="1"/>
    <col min="9734" max="9734" width="11.3984375" style="113" hidden="1"/>
    <col min="9735" max="9735" width="12.59765625" style="113" hidden="1"/>
    <col min="9736" max="9736" width="16" style="113" hidden="1"/>
    <col min="9737" max="9738" width="11.3984375" style="113" hidden="1"/>
    <col min="9739" max="9739" width="13.3984375" style="113" hidden="1"/>
    <col min="9740" max="9741" width="11.3984375" style="113" hidden="1"/>
    <col min="9742" max="9742" width="13.3984375" style="113" hidden="1"/>
    <col min="9743" max="9744" width="11.3984375" style="113" hidden="1"/>
    <col min="9745" max="9745" width="13.3984375" style="113" hidden="1"/>
    <col min="9746" max="9985" width="11.3984375" style="113" hidden="1"/>
    <col min="9986" max="9986" width="26.86328125" style="113" hidden="1"/>
    <col min="9987" max="9988" width="11.3984375" style="113" hidden="1"/>
    <col min="9989" max="9989" width="13.3984375" style="113" hidden="1"/>
    <col min="9990" max="9990" width="11.3984375" style="113" hidden="1"/>
    <col min="9991" max="9991" width="12.59765625" style="113" hidden="1"/>
    <col min="9992" max="9992" width="16" style="113" hidden="1"/>
    <col min="9993" max="9994" width="11.3984375" style="113" hidden="1"/>
    <col min="9995" max="9995" width="13.3984375" style="113" hidden="1"/>
    <col min="9996" max="9997" width="11.3984375" style="113" hidden="1"/>
    <col min="9998" max="9998" width="13.3984375" style="113" hidden="1"/>
    <col min="9999" max="10000" width="11.3984375" style="113" hidden="1"/>
    <col min="10001" max="10001" width="13.3984375" style="113" hidden="1"/>
    <col min="10002" max="10241" width="11.3984375" style="113" hidden="1"/>
    <col min="10242" max="10242" width="26.86328125" style="113" hidden="1"/>
    <col min="10243" max="10244" width="11.3984375" style="113" hidden="1"/>
    <col min="10245" max="10245" width="13.3984375" style="113" hidden="1"/>
    <col min="10246" max="10246" width="11.3984375" style="113" hidden="1"/>
    <col min="10247" max="10247" width="12.59765625" style="113" hidden="1"/>
    <col min="10248" max="10248" width="16" style="113" hidden="1"/>
    <col min="10249" max="10250" width="11.3984375" style="113" hidden="1"/>
    <col min="10251" max="10251" width="13.3984375" style="113" hidden="1"/>
    <col min="10252" max="10253" width="11.3984375" style="113" hidden="1"/>
    <col min="10254" max="10254" width="13.3984375" style="113" hidden="1"/>
    <col min="10255" max="10256" width="11.3984375" style="113" hidden="1"/>
    <col min="10257" max="10257" width="13.3984375" style="113" hidden="1"/>
    <col min="10258" max="10497" width="11.3984375" style="113" hidden="1"/>
    <col min="10498" max="10498" width="26.86328125" style="113" hidden="1"/>
    <col min="10499" max="10500" width="11.3984375" style="113" hidden="1"/>
    <col min="10501" max="10501" width="13.3984375" style="113" hidden="1"/>
    <col min="10502" max="10502" width="11.3984375" style="113" hidden="1"/>
    <col min="10503" max="10503" width="12.59765625" style="113" hidden="1"/>
    <col min="10504" max="10504" width="16" style="113" hidden="1"/>
    <col min="10505" max="10506" width="11.3984375" style="113" hidden="1"/>
    <col min="10507" max="10507" width="13.3984375" style="113" hidden="1"/>
    <col min="10508" max="10509" width="11.3984375" style="113" hidden="1"/>
    <col min="10510" max="10510" width="13.3984375" style="113" hidden="1"/>
    <col min="10511" max="10512" width="11.3984375" style="113" hidden="1"/>
    <col min="10513" max="10513" width="13.3984375" style="113" hidden="1"/>
    <col min="10514" max="10753" width="11.3984375" style="113" hidden="1"/>
    <col min="10754" max="10754" width="26.86328125" style="113" hidden="1"/>
    <col min="10755" max="10756" width="11.3984375" style="113" hidden="1"/>
    <col min="10757" max="10757" width="13.3984375" style="113" hidden="1"/>
    <col min="10758" max="10758" width="11.3984375" style="113" hidden="1"/>
    <col min="10759" max="10759" width="12.59765625" style="113" hidden="1"/>
    <col min="10760" max="10760" width="16" style="113" hidden="1"/>
    <col min="10761" max="10762" width="11.3984375" style="113" hidden="1"/>
    <col min="10763" max="10763" width="13.3984375" style="113" hidden="1"/>
    <col min="10764" max="10765" width="11.3984375" style="113" hidden="1"/>
    <col min="10766" max="10766" width="13.3984375" style="113" hidden="1"/>
    <col min="10767" max="10768" width="11.3984375" style="113" hidden="1"/>
    <col min="10769" max="10769" width="13.3984375" style="113" hidden="1"/>
    <col min="10770" max="11009" width="11.3984375" style="113" hidden="1"/>
    <col min="11010" max="11010" width="26.86328125" style="113" hidden="1"/>
    <col min="11011" max="11012" width="11.3984375" style="113" hidden="1"/>
    <col min="11013" max="11013" width="13.3984375" style="113" hidden="1"/>
    <col min="11014" max="11014" width="11.3984375" style="113" hidden="1"/>
    <col min="11015" max="11015" width="12.59765625" style="113" hidden="1"/>
    <col min="11016" max="11016" width="16" style="113" hidden="1"/>
    <col min="11017" max="11018" width="11.3984375" style="113" hidden="1"/>
    <col min="11019" max="11019" width="13.3984375" style="113" hidden="1"/>
    <col min="11020" max="11021" width="11.3984375" style="113" hidden="1"/>
    <col min="11022" max="11022" width="13.3984375" style="113" hidden="1"/>
    <col min="11023" max="11024" width="11.3984375" style="113" hidden="1"/>
    <col min="11025" max="11025" width="13.3984375" style="113" hidden="1"/>
    <col min="11026" max="11265" width="11.3984375" style="113" hidden="1"/>
    <col min="11266" max="11266" width="26.86328125" style="113" hidden="1"/>
    <col min="11267" max="11268" width="11.3984375" style="113" hidden="1"/>
    <col min="11269" max="11269" width="13.3984375" style="113" hidden="1"/>
    <col min="11270" max="11270" width="11.3984375" style="113" hidden="1"/>
    <col min="11271" max="11271" width="12.59765625" style="113" hidden="1"/>
    <col min="11272" max="11272" width="16" style="113" hidden="1"/>
    <col min="11273" max="11274" width="11.3984375" style="113" hidden="1"/>
    <col min="11275" max="11275" width="13.3984375" style="113" hidden="1"/>
    <col min="11276" max="11277" width="11.3984375" style="113" hidden="1"/>
    <col min="11278" max="11278" width="13.3984375" style="113" hidden="1"/>
    <col min="11279" max="11280" width="11.3984375" style="113" hidden="1"/>
    <col min="11281" max="11281" width="13.3984375" style="113" hidden="1"/>
    <col min="11282" max="11521" width="11.3984375" style="113" hidden="1"/>
    <col min="11522" max="11522" width="26.86328125" style="113" hidden="1"/>
    <col min="11523" max="11524" width="11.3984375" style="113" hidden="1"/>
    <col min="11525" max="11525" width="13.3984375" style="113" hidden="1"/>
    <col min="11526" max="11526" width="11.3984375" style="113" hidden="1"/>
    <col min="11527" max="11527" width="12.59765625" style="113" hidden="1"/>
    <col min="11528" max="11528" width="16" style="113" hidden="1"/>
    <col min="11529" max="11530" width="11.3984375" style="113" hidden="1"/>
    <col min="11531" max="11531" width="13.3984375" style="113" hidden="1"/>
    <col min="11532" max="11533" width="11.3984375" style="113" hidden="1"/>
    <col min="11534" max="11534" width="13.3984375" style="113" hidden="1"/>
    <col min="11535" max="11536" width="11.3984375" style="113" hidden="1"/>
    <col min="11537" max="11537" width="13.3984375" style="113" hidden="1"/>
    <col min="11538" max="11777" width="11.3984375" style="113" hidden="1"/>
    <col min="11778" max="11778" width="26.86328125" style="113" hidden="1"/>
    <col min="11779" max="11780" width="11.3984375" style="113" hidden="1"/>
    <col min="11781" max="11781" width="13.3984375" style="113" hidden="1"/>
    <col min="11782" max="11782" width="11.3984375" style="113" hidden="1"/>
    <col min="11783" max="11783" width="12.59765625" style="113" hidden="1"/>
    <col min="11784" max="11784" width="16" style="113" hidden="1"/>
    <col min="11785" max="11786" width="11.3984375" style="113" hidden="1"/>
    <col min="11787" max="11787" width="13.3984375" style="113" hidden="1"/>
    <col min="11788" max="11789" width="11.3984375" style="113" hidden="1"/>
    <col min="11790" max="11790" width="13.3984375" style="113" hidden="1"/>
    <col min="11791" max="11792" width="11.3984375" style="113" hidden="1"/>
    <col min="11793" max="11793" width="13.3984375" style="113" hidden="1"/>
    <col min="11794" max="12033" width="11.3984375" style="113" hidden="1"/>
    <col min="12034" max="12034" width="26.86328125" style="113" hidden="1"/>
    <col min="12035" max="12036" width="11.3984375" style="113" hidden="1"/>
    <col min="12037" max="12037" width="13.3984375" style="113" hidden="1"/>
    <col min="12038" max="12038" width="11.3984375" style="113" hidden="1"/>
    <col min="12039" max="12039" width="12.59765625" style="113" hidden="1"/>
    <col min="12040" max="12040" width="16" style="113" hidden="1"/>
    <col min="12041" max="12042" width="11.3984375" style="113" hidden="1"/>
    <col min="12043" max="12043" width="13.3984375" style="113" hidden="1"/>
    <col min="12044" max="12045" width="11.3984375" style="113" hidden="1"/>
    <col min="12046" max="12046" width="13.3984375" style="113" hidden="1"/>
    <col min="12047" max="12048" width="11.3984375" style="113" hidden="1"/>
    <col min="12049" max="12049" width="13.3984375" style="113" hidden="1"/>
    <col min="12050" max="12289" width="11.3984375" style="113" hidden="1"/>
    <col min="12290" max="12290" width="26.86328125" style="113" hidden="1"/>
    <col min="12291" max="12292" width="11.3984375" style="113" hidden="1"/>
    <col min="12293" max="12293" width="13.3984375" style="113" hidden="1"/>
    <col min="12294" max="12294" width="11.3984375" style="113" hidden="1"/>
    <col min="12295" max="12295" width="12.59765625" style="113" hidden="1"/>
    <col min="12296" max="12296" width="16" style="113" hidden="1"/>
    <col min="12297" max="12298" width="11.3984375" style="113" hidden="1"/>
    <col min="12299" max="12299" width="13.3984375" style="113" hidden="1"/>
    <col min="12300" max="12301" width="11.3984375" style="113" hidden="1"/>
    <col min="12302" max="12302" width="13.3984375" style="113" hidden="1"/>
    <col min="12303" max="12304" width="11.3984375" style="113" hidden="1"/>
    <col min="12305" max="12305" width="13.3984375" style="113" hidden="1"/>
    <col min="12306" max="12545" width="11.3984375" style="113" hidden="1"/>
    <col min="12546" max="12546" width="26.86328125" style="113" hidden="1"/>
    <col min="12547" max="12548" width="11.3984375" style="113" hidden="1"/>
    <col min="12549" max="12549" width="13.3984375" style="113" hidden="1"/>
    <col min="12550" max="12550" width="11.3984375" style="113" hidden="1"/>
    <col min="12551" max="12551" width="12.59765625" style="113" hidden="1"/>
    <col min="12552" max="12552" width="16" style="113" hidden="1"/>
    <col min="12553" max="12554" width="11.3984375" style="113" hidden="1"/>
    <col min="12555" max="12555" width="13.3984375" style="113" hidden="1"/>
    <col min="12556" max="12557" width="11.3984375" style="113" hidden="1"/>
    <col min="12558" max="12558" width="13.3984375" style="113" hidden="1"/>
    <col min="12559" max="12560" width="11.3984375" style="113" hidden="1"/>
    <col min="12561" max="12561" width="13.3984375" style="113" hidden="1"/>
    <col min="12562" max="12801" width="11.3984375" style="113" hidden="1"/>
    <col min="12802" max="12802" width="26.86328125" style="113" hidden="1"/>
    <col min="12803" max="12804" width="11.3984375" style="113" hidden="1"/>
    <col min="12805" max="12805" width="13.3984375" style="113" hidden="1"/>
    <col min="12806" max="12806" width="11.3984375" style="113" hidden="1"/>
    <col min="12807" max="12807" width="12.59765625" style="113" hidden="1"/>
    <col min="12808" max="12808" width="16" style="113" hidden="1"/>
    <col min="12809" max="12810" width="11.3984375" style="113" hidden="1"/>
    <col min="12811" max="12811" width="13.3984375" style="113" hidden="1"/>
    <col min="12812" max="12813" width="11.3984375" style="113" hidden="1"/>
    <col min="12814" max="12814" width="13.3984375" style="113" hidden="1"/>
    <col min="12815" max="12816" width="11.3984375" style="113" hidden="1"/>
    <col min="12817" max="12817" width="13.3984375" style="113" hidden="1"/>
    <col min="12818" max="13057" width="11.3984375" style="113" hidden="1"/>
    <col min="13058" max="13058" width="26.86328125" style="113" hidden="1"/>
    <col min="13059" max="13060" width="11.3984375" style="113" hidden="1"/>
    <col min="13061" max="13061" width="13.3984375" style="113" hidden="1"/>
    <col min="13062" max="13062" width="11.3984375" style="113" hidden="1"/>
    <col min="13063" max="13063" width="12.59765625" style="113" hidden="1"/>
    <col min="13064" max="13064" width="16" style="113" hidden="1"/>
    <col min="13065" max="13066" width="11.3984375" style="113" hidden="1"/>
    <col min="13067" max="13067" width="13.3984375" style="113" hidden="1"/>
    <col min="13068" max="13069" width="11.3984375" style="113" hidden="1"/>
    <col min="13070" max="13070" width="13.3984375" style="113" hidden="1"/>
    <col min="13071" max="13072" width="11.3984375" style="113" hidden="1"/>
    <col min="13073" max="13073" width="13.3984375" style="113" hidden="1"/>
    <col min="13074" max="13313" width="11.3984375" style="113" hidden="1"/>
    <col min="13314" max="13314" width="26.86328125" style="113" hidden="1"/>
    <col min="13315" max="13316" width="11.3984375" style="113" hidden="1"/>
    <col min="13317" max="13317" width="13.3984375" style="113" hidden="1"/>
    <col min="13318" max="13318" width="11.3984375" style="113" hidden="1"/>
    <col min="13319" max="13319" width="12.59765625" style="113" hidden="1"/>
    <col min="13320" max="13320" width="16" style="113" hidden="1"/>
    <col min="13321" max="13322" width="11.3984375" style="113" hidden="1"/>
    <col min="13323" max="13323" width="13.3984375" style="113" hidden="1"/>
    <col min="13324" max="13325" width="11.3984375" style="113" hidden="1"/>
    <col min="13326" max="13326" width="13.3984375" style="113" hidden="1"/>
    <col min="13327" max="13328" width="11.3984375" style="113" hidden="1"/>
    <col min="13329" max="13329" width="13.3984375" style="113" hidden="1"/>
    <col min="13330" max="13569" width="11.3984375" style="113" hidden="1"/>
    <col min="13570" max="13570" width="26.86328125" style="113" hidden="1"/>
    <col min="13571" max="13572" width="11.3984375" style="113" hidden="1"/>
    <col min="13573" max="13573" width="13.3984375" style="113" hidden="1"/>
    <col min="13574" max="13574" width="11.3984375" style="113" hidden="1"/>
    <col min="13575" max="13575" width="12.59765625" style="113" hidden="1"/>
    <col min="13576" max="13576" width="16" style="113" hidden="1"/>
    <col min="13577" max="13578" width="11.3984375" style="113" hidden="1"/>
    <col min="13579" max="13579" width="13.3984375" style="113" hidden="1"/>
    <col min="13580" max="13581" width="11.3984375" style="113" hidden="1"/>
    <col min="13582" max="13582" width="13.3984375" style="113" hidden="1"/>
    <col min="13583" max="13584" width="11.3984375" style="113" hidden="1"/>
    <col min="13585" max="13585" width="13.3984375" style="113" hidden="1"/>
    <col min="13586" max="13825" width="11.3984375" style="113" hidden="1"/>
    <col min="13826" max="13826" width="26.86328125" style="113" hidden="1"/>
    <col min="13827" max="13828" width="11.3984375" style="113" hidden="1"/>
    <col min="13829" max="13829" width="13.3984375" style="113" hidden="1"/>
    <col min="13830" max="13830" width="11.3984375" style="113" hidden="1"/>
    <col min="13831" max="13831" width="12.59765625" style="113" hidden="1"/>
    <col min="13832" max="13832" width="16" style="113" hidden="1"/>
    <col min="13833" max="13834" width="11.3984375" style="113" hidden="1"/>
    <col min="13835" max="13835" width="13.3984375" style="113" hidden="1"/>
    <col min="13836" max="13837" width="11.3984375" style="113" hidden="1"/>
    <col min="13838" max="13838" width="13.3984375" style="113" hidden="1"/>
    <col min="13839" max="13840" width="11.3984375" style="113" hidden="1"/>
    <col min="13841" max="13841" width="13.3984375" style="113" hidden="1"/>
    <col min="13842" max="14081" width="11.3984375" style="113" hidden="1"/>
    <col min="14082" max="14082" width="26.86328125" style="113" hidden="1"/>
    <col min="14083" max="14084" width="11.3984375" style="113" hidden="1"/>
    <col min="14085" max="14085" width="13.3984375" style="113" hidden="1"/>
    <col min="14086" max="14086" width="11.3984375" style="113" hidden="1"/>
    <col min="14087" max="14087" width="12.59765625" style="113" hidden="1"/>
    <col min="14088" max="14088" width="16" style="113" hidden="1"/>
    <col min="14089" max="14090" width="11.3984375" style="113" hidden="1"/>
    <col min="14091" max="14091" width="13.3984375" style="113" hidden="1"/>
    <col min="14092" max="14093" width="11.3984375" style="113" hidden="1"/>
    <col min="14094" max="14094" width="13.3984375" style="113" hidden="1"/>
    <col min="14095" max="14096" width="11.3984375" style="113" hidden="1"/>
    <col min="14097" max="14097" width="13.3984375" style="113" hidden="1"/>
    <col min="14098" max="14337" width="11.3984375" style="113" hidden="1"/>
    <col min="14338" max="14338" width="26.86328125" style="113" hidden="1"/>
    <col min="14339" max="14340" width="11.3984375" style="113" hidden="1"/>
    <col min="14341" max="14341" width="13.3984375" style="113" hidden="1"/>
    <col min="14342" max="14342" width="11.3984375" style="113" hidden="1"/>
    <col min="14343" max="14343" width="12.59765625" style="113" hidden="1"/>
    <col min="14344" max="14344" width="16" style="113" hidden="1"/>
    <col min="14345" max="14346" width="11.3984375" style="113" hidden="1"/>
    <col min="14347" max="14347" width="13.3984375" style="113" hidden="1"/>
    <col min="14348" max="14349" width="11.3984375" style="113" hidden="1"/>
    <col min="14350" max="14350" width="13.3984375" style="113" hidden="1"/>
    <col min="14351" max="14352" width="11.3984375" style="113" hidden="1"/>
    <col min="14353" max="14353" width="13.3984375" style="113" hidden="1"/>
    <col min="14354" max="14593" width="11.3984375" style="113" hidden="1"/>
    <col min="14594" max="14594" width="26.86328125" style="113" hidden="1"/>
    <col min="14595" max="14596" width="11.3984375" style="113" hidden="1"/>
    <col min="14597" max="14597" width="13.3984375" style="113" hidden="1"/>
    <col min="14598" max="14598" width="11.3984375" style="113" hidden="1"/>
    <col min="14599" max="14599" width="12.59765625" style="113" hidden="1"/>
    <col min="14600" max="14600" width="16" style="113" hidden="1"/>
    <col min="14601" max="14602" width="11.3984375" style="113" hidden="1"/>
    <col min="14603" max="14603" width="13.3984375" style="113" hidden="1"/>
    <col min="14604" max="14605" width="11.3984375" style="113" hidden="1"/>
    <col min="14606" max="14606" width="13.3984375" style="113" hidden="1"/>
    <col min="14607" max="14608" width="11.3984375" style="113" hidden="1"/>
    <col min="14609" max="14609" width="13.3984375" style="113" hidden="1"/>
    <col min="14610" max="14849" width="11.3984375" style="113" hidden="1"/>
    <col min="14850" max="14850" width="26.86328125" style="113" hidden="1"/>
    <col min="14851" max="14852" width="11.3984375" style="113" hidden="1"/>
    <col min="14853" max="14853" width="13.3984375" style="113" hidden="1"/>
    <col min="14854" max="14854" width="11.3984375" style="113" hidden="1"/>
    <col min="14855" max="14855" width="12.59765625" style="113" hidden="1"/>
    <col min="14856" max="14856" width="16" style="113" hidden="1"/>
    <col min="14857" max="14858" width="11.3984375" style="113" hidden="1"/>
    <col min="14859" max="14859" width="13.3984375" style="113" hidden="1"/>
    <col min="14860" max="14861" width="11.3984375" style="113" hidden="1"/>
    <col min="14862" max="14862" width="13.3984375" style="113" hidden="1"/>
    <col min="14863" max="14864" width="11.3984375" style="113" hidden="1"/>
    <col min="14865" max="14865" width="13.3984375" style="113" hidden="1"/>
    <col min="14866" max="15105" width="11.3984375" style="113" hidden="1"/>
    <col min="15106" max="15106" width="26.86328125" style="113" hidden="1"/>
    <col min="15107" max="15108" width="11.3984375" style="113" hidden="1"/>
    <col min="15109" max="15109" width="13.3984375" style="113" hidden="1"/>
    <col min="15110" max="15110" width="11.3984375" style="113" hidden="1"/>
    <col min="15111" max="15111" width="12.59765625" style="113" hidden="1"/>
    <col min="15112" max="15112" width="16" style="113" hidden="1"/>
    <col min="15113" max="15114" width="11.3984375" style="113" hidden="1"/>
    <col min="15115" max="15115" width="13.3984375" style="113" hidden="1"/>
    <col min="15116" max="15117" width="11.3984375" style="113" hidden="1"/>
    <col min="15118" max="15118" width="13.3984375" style="113" hidden="1"/>
    <col min="15119" max="15120" width="11.3984375" style="113" hidden="1"/>
    <col min="15121" max="15121" width="13.3984375" style="113" hidden="1"/>
    <col min="15122" max="15361" width="11.3984375" style="113" hidden="1"/>
    <col min="15362" max="15362" width="26.86328125" style="113" hidden="1"/>
    <col min="15363" max="15364" width="11.3984375" style="113" hidden="1"/>
    <col min="15365" max="15365" width="13.3984375" style="113" hidden="1"/>
    <col min="15366" max="15366" width="11.3984375" style="113" hidden="1"/>
    <col min="15367" max="15367" width="12.59765625" style="113" hidden="1"/>
    <col min="15368" max="15368" width="16" style="113" hidden="1"/>
    <col min="15369" max="15370" width="11.3984375" style="113" hidden="1"/>
    <col min="15371" max="15371" width="13.3984375" style="113" hidden="1"/>
    <col min="15372" max="15373" width="11.3984375" style="113" hidden="1"/>
    <col min="15374" max="15374" width="13.3984375" style="113" hidden="1"/>
    <col min="15375" max="15376" width="11.3984375" style="113" hidden="1"/>
    <col min="15377" max="15377" width="13.3984375" style="113" hidden="1"/>
    <col min="15378" max="15617" width="11.3984375" style="113" hidden="1"/>
    <col min="15618" max="15618" width="26.86328125" style="113" hidden="1"/>
    <col min="15619" max="15620" width="11.3984375" style="113" hidden="1"/>
    <col min="15621" max="15621" width="13.3984375" style="113" hidden="1"/>
    <col min="15622" max="15622" width="11.3984375" style="113" hidden="1"/>
    <col min="15623" max="15623" width="12.59765625" style="113" hidden="1"/>
    <col min="15624" max="15624" width="16" style="113" hidden="1"/>
    <col min="15625" max="15626" width="11.3984375" style="113" hidden="1"/>
    <col min="15627" max="15627" width="13.3984375" style="113" hidden="1"/>
    <col min="15628" max="15629" width="11.3984375" style="113" hidden="1"/>
    <col min="15630" max="15630" width="13.3984375" style="113" hidden="1"/>
    <col min="15631" max="15632" width="11.3984375" style="113" hidden="1"/>
    <col min="15633" max="15633" width="13.3984375" style="113" hidden="1"/>
    <col min="15634" max="15873" width="11.3984375" style="113" hidden="1"/>
    <col min="15874" max="15874" width="26.86328125" style="113" hidden="1"/>
    <col min="15875" max="15876" width="11.3984375" style="113" hidden="1"/>
    <col min="15877" max="15877" width="13.3984375" style="113" hidden="1"/>
    <col min="15878" max="15878" width="11.3984375" style="113" hidden="1"/>
    <col min="15879" max="15879" width="12.59765625" style="113" hidden="1"/>
    <col min="15880" max="15880" width="16" style="113" hidden="1"/>
    <col min="15881" max="15882" width="11.3984375" style="113" hidden="1"/>
    <col min="15883" max="15883" width="13.3984375" style="113" hidden="1"/>
    <col min="15884" max="15885" width="11.3984375" style="113" hidden="1"/>
    <col min="15886" max="15886" width="13.3984375" style="113" hidden="1"/>
    <col min="15887" max="15888" width="11.3984375" style="113" hidden="1"/>
    <col min="15889" max="15889" width="13.3984375" style="113" hidden="1"/>
    <col min="15890" max="16129" width="11.3984375" style="113" hidden="1"/>
    <col min="16130" max="16130" width="26.86328125" style="113" hidden="1"/>
    <col min="16131" max="16132" width="11.3984375" style="113" hidden="1"/>
    <col min="16133" max="16133" width="13.3984375" style="113" hidden="1"/>
    <col min="16134" max="16134" width="11.3984375" style="113" hidden="1"/>
    <col min="16135" max="16135" width="12.59765625" style="113" hidden="1"/>
    <col min="16136" max="16136" width="16" style="113" hidden="1"/>
    <col min="16137" max="16138" width="11.3984375" style="113" hidden="1"/>
    <col min="16139" max="16139" width="13.3984375" style="113" hidden="1"/>
    <col min="16140" max="16141" width="11.3984375" style="113" hidden="1"/>
    <col min="16142" max="16142" width="13.3984375" style="113" hidden="1"/>
    <col min="16143" max="16144" width="11.3984375" style="113" hidden="1"/>
    <col min="16145" max="16145" width="13.3984375" style="113" hidden="1"/>
    <col min="16146" max="16384" width="11.3984375" style="113" hidden="1"/>
  </cols>
  <sheetData>
    <row r="2" spans="1:18">
      <c r="B2" s="114" t="s">
        <v>60</v>
      </c>
      <c r="E2" s="113" t="s">
        <v>61</v>
      </c>
      <c r="H2" s="113" t="s">
        <v>62</v>
      </c>
      <c r="K2" s="113" t="s">
        <v>63</v>
      </c>
      <c r="N2" s="113" t="s">
        <v>64</v>
      </c>
      <c r="Q2" s="113" t="s">
        <v>65</v>
      </c>
    </row>
    <row r="3" spans="1:18">
      <c r="B3" s="115" t="s">
        <v>66</v>
      </c>
      <c r="C3" s="116" t="s">
        <v>67</v>
      </c>
      <c r="E3" s="115" t="s">
        <v>66</v>
      </c>
      <c r="F3" s="116" t="s">
        <v>67</v>
      </c>
      <c r="H3" s="115" t="s">
        <v>66</v>
      </c>
      <c r="I3" s="116" t="s">
        <v>67</v>
      </c>
      <c r="K3" s="115" t="s">
        <v>66</v>
      </c>
      <c r="L3" s="116" t="s">
        <v>67</v>
      </c>
      <c r="N3" s="115" t="s">
        <v>66</v>
      </c>
      <c r="O3" s="116" t="s">
        <v>67</v>
      </c>
      <c r="Q3" s="115" t="s">
        <v>66</v>
      </c>
      <c r="R3" s="116" t="s">
        <v>67</v>
      </c>
    </row>
    <row r="4" spans="1:18">
      <c r="A4" s="117" t="e">
        <f>AVERAGE(C4:C45)</f>
        <v>#REF!</v>
      </c>
      <c r="B4" s="129">
        <v>44347</v>
      </c>
      <c r="C4" s="118" t="e">
        <f>VLOOKUP(B4,#REF!,2,0)</f>
        <v>#REF!</v>
      </c>
      <c r="E4" s="115"/>
      <c r="F4" s="116"/>
      <c r="H4" s="115"/>
      <c r="I4" s="116"/>
      <c r="K4" s="115"/>
      <c r="L4" s="116"/>
      <c r="N4" s="115"/>
      <c r="O4" s="116"/>
      <c r="Q4" s="115"/>
      <c r="R4" s="116"/>
    </row>
    <row r="5" spans="1:18">
      <c r="B5" s="129">
        <v>44344</v>
      </c>
      <c r="C5" s="118">
        <v>42100</v>
      </c>
      <c r="E5" s="115"/>
      <c r="F5" s="116"/>
      <c r="H5" s="115"/>
      <c r="I5" s="116"/>
      <c r="K5" s="115"/>
      <c r="L5" s="116"/>
      <c r="N5" s="115"/>
      <c r="O5" s="116"/>
      <c r="Q5" s="115"/>
      <c r="R5" s="116"/>
    </row>
    <row r="6" spans="1:18">
      <c r="B6" s="129">
        <v>44343</v>
      </c>
      <c r="C6" s="118">
        <v>42450</v>
      </c>
      <c r="E6" s="115"/>
      <c r="F6" s="116"/>
      <c r="H6" s="115"/>
      <c r="I6" s="116"/>
      <c r="K6" s="115"/>
      <c r="L6" s="116"/>
      <c r="N6" s="115"/>
      <c r="O6" s="116"/>
      <c r="Q6" s="115"/>
      <c r="R6" s="116"/>
    </row>
    <row r="7" spans="1:18">
      <c r="B7" s="129">
        <v>44342</v>
      </c>
      <c r="C7" s="118">
        <v>41850</v>
      </c>
      <c r="E7" s="115"/>
      <c r="F7" s="116"/>
      <c r="H7" s="115"/>
      <c r="I7" s="116"/>
      <c r="K7" s="115"/>
      <c r="L7" s="116"/>
      <c r="N7" s="115"/>
      <c r="O7" s="116"/>
      <c r="Q7" s="115"/>
      <c r="R7" s="116"/>
    </row>
    <row r="8" spans="1:18">
      <c r="B8" s="129">
        <v>44341</v>
      </c>
      <c r="C8" s="118">
        <v>41800</v>
      </c>
      <c r="E8" s="115"/>
      <c r="F8" s="116"/>
      <c r="H8" s="115"/>
      <c r="I8" s="116"/>
      <c r="K8" s="115"/>
      <c r="L8" s="116"/>
      <c r="N8" s="115"/>
      <c r="O8" s="116"/>
      <c r="Q8" s="115"/>
      <c r="R8" s="116"/>
    </row>
    <row r="9" spans="1:18">
      <c r="B9" s="129">
        <v>44340</v>
      </c>
      <c r="C9" s="118">
        <v>41150</v>
      </c>
      <c r="E9" s="115"/>
      <c r="F9" s="116"/>
      <c r="H9" s="115"/>
      <c r="I9" s="116"/>
      <c r="K9" s="115"/>
      <c r="L9" s="116"/>
      <c r="N9" s="115"/>
      <c r="O9" s="116"/>
      <c r="Q9" s="115"/>
      <c r="R9" s="116"/>
    </row>
    <row r="10" spans="1:18">
      <c r="B10" s="129">
        <v>44337</v>
      </c>
      <c r="C10" s="118">
        <v>41950</v>
      </c>
      <c r="E10" s="115"/>
      <c r="F10" s="116"/>
      <c r="H10" s="115"/>
      <c r="I10" s="116"/>
      <c r="K10" s="115"/>
      <c r="L10" s="116"/>
      <c r="N10" s="115"/>
      <c r="O10" s="116"/>
      <c r="Q10" s="115"/>
      <c r="R10" s="116"/>
    </row>
    <row r="11" spans="1:18">
      <c r="B11" s="129">
        <v>44336</v>
      </c>
      <c r="C11" s="118">
        <v>41750</v>
      </c>
      <c r="E11" s="115"/>
      <c r="F11" s="116"/>
      <c r="H11" s="115"/>
      <c r="I11" s="116"/>
      <c r="K11" s="115"/>
      <c r="L11" s="116"/>
      <c r="N11" s="115"/>
      <c r="O11" s="116"/>
      <c r="Q11" s="115"/>
      <c r="R11" s="116"/>
    </row>
    <row r="12" spans="1:18">
      <c r="B12" s="129">
        <v>44334</v>
      </c>
      <c r="C12" s="118">
        <v>41150</v>
      </c>
      <c r="E12" s="115"/>
      <c r="F12" s="116"/>
      <c r="H12" s="115"/>
      <c r="I12" s="116"/>
      <c r="K12" s="115"/>
      <c r="L12" s="116"/>
      <c r="N12" s="115"/>
      <c r="O12" s="116"/>
      <c r="Q12" s="115"/>
      <c r="R12" s="116"/>
    </row>
    <row r="13" spans="1:18" ht="16.7" customHeight="1">
      <c r="B13" s="129">
        <v>44333</v>
      </c>
      <c r="C13" s="118">
        <v>41000</v>
      </c>
      <c r="E13" s="115"/>
      <c r="F13" s="116"/>
      <c r="H13" s="115"/>
      <c r="I13" s="116"/>
      <c r="K13" s="115"/>
      <c r="L13" s="116"/>
      <c r="N13" s="115"/>
      <c r="O13" s="116"/>
      <c r="Q13" s="115"/>
      <c r="R13" s="116"/>
    </row>
    <row r="14" spans="1:18">
      <c r="B14" s="129">
        <v>44330</v>
      </c>
      <c r="C14" s="118">
        <v>41800</v>
      </c>
      <c r="E14" s="115"/>
      <c r="F14" s="116"/>
      <c r="H14" s="115"/>
      <c r="I14" s="116"/>
      <c r="K14" s="115"/>
      <c r="L14" s="116"/>
      <c r="N14" s="115"/>
      <c r="O14" s="116"/>
      <c r="Q14" s="115"/>
      <c r="R14" s="116"/>
    </row>
    <row r="15" spans="1:18">
      <c r="B15" s="129">
        <v>44329</v>
      </c>
      <c r="C15" s="118">
        <v>40100</v>
      </c>
      <c r="E15" s="115"/>
      <c r="F15" s="116"/>
      <c r="H15" s="115"/>
      <c r="I15" s="116"/>
      <c r="K15" s="115"/>
      <c r="L15" s="116"/>
      <c r="N15" s="115"/>
      <c r="O15" s="116"/>
      <c r="Q15" s="115"/>
      <c r="R15" s="116"/>
    </row>
    <row r="16" spans="1:18">
      <c r="B16" s="129">
        <v>44328</v>
      </c>
      <c r="C16" s="118">
        <v>41350</v>
      </c>
      <c r="E16" s="115"/>
      <c r="F16" s="116"/>
      <c r="H16" s="115"/>
      <c r="I16" s="116"/>
      <c r="K16" s="115"/>
      <c r="L16" s="116"/>
      <c r="N16" s="115"/>
      <c r="O16" s="116"/>
      <c r="Q16" s="115"/>
      <c r="R16" s="116"/>
    </row>
    <row r="17" spans="2:18">
      <c r="B17" s="129">
        <v>44327</v>
      </c>
      <c r="C17" s="118">
        <v>41550</v>
      </c>
      <c r="E17" s="115"/>
      <c r="F17" s="116"/>
      <c r="H17" s="115"/>
      <c r="I17" s="116"/>
      <c r="K17" s="115"/>
      <c r="L17" s="116"/>
      <c r="N17" s="115"/>
      <c r="O17" s="116"/>
      <c r="Q17" s="115"/>
      <c r="R17" s="116"/>
    </row>
    <row r="18" spans="2:18">
      <c r="B18" s="129">
        <v>44326</v>
      </c>
      <c r="C18" s="118">
        <v>42550</v>
      </c>
      <c r="E18" s="115"/>
      <c r="F18" s="116"/>
      <c r="H18" s="115"/>
      <c r="I18" s="116"/>
      <c r="K18" s="115"/>
      <c r="L18" s="116"/>
      <c r="N18" s="115"/>
      <c r="O18" s="116"/>
      <c r="Q18" s="115"/>
      <c r="R18" s="116"/>
    </row>
    <row r="19" spans="2:18">
      <c r="B19" s="129">
        <v>44323</v>
      </c>
      <c r="C19" s="118">
        <v>42600</v>
      </c>
      <c r="E19" s="115"/>
      <c r="F19" s="116"/>
      <c r="H19" s="115"/>
      <c r="I19" s="116"/>
      <c r="K19" s="115"/>
      <c r="L19" s="116"/>
      <c r="N19" s="115"/>
      <c r="O19" s="116"/>
      <c r="Q19" s="115"/>
      <c r="R19" s="116"/>
    </row>
    <row r="20" spans="2:18">
      <c r="B20" s="129">
        <v>44322</v>
      </c>
      <c r="C20" s="118">
        <v>42200</v>
      </c>
      <c r="E20" s="115"/>
      <c r="F20" s="116"/>
      <c r="H20" s="115"/>
      <c r="I20" s="116"/>
      <c r="K20" s="115"/>
      <c r="L20" s="116"/>
      <c r="N20" s="115"/>
      <c r="O20" s="116"/>
      <c r="Q20" s="115"/>
      <c r="R20" s="116"/>
    </row>
    <row r="21" spans="2:18">
      <c r="B21" s="129">
        <v>44320</v>
      </c>
      <c r="C21" s="118">
        <v>42050</v>
      </c>
      <c r="E21" s="115"/>
      <c r="F21" s="116"/>
      <c r="H21" s="115"/>
      <c r="I21" s="116"/>
      <c r="K21" s="115"/>
      <c r="L21" s="116"/>
      <c r="N21" s="115"/>
      <c r="O21" s="116"/>
      <c r="Q21" s="115"/>
      <c r="R21" s="116"/>
    </row>
    <row r="22" spans="2:18">
      <c r="B22" s="129">
        <v>44319</v>
      </c>
      <c r="C22" s="118">
        <v>42800</v>
      </c>
      <c r="E22" s="115"/>
      <c r="F22" s="116"/>
      <c r="H22" s="115"/>
      <c r="I22" s="116"/>
      <c r="K22" s="115"/>
      <c r="L22" s="116"/>
      <c r="N22" s="115"/>
      <c r="O22" s="116"/>
      <c r="Q22" s="115"/>
      <c r="R22" s="116"/>
    </row>
    <row r="23" spans="2:18">
      <c r="B23" s="129">
        <v>44316</v>
      </c>
      <c r="C23" s="118">
        <v>43200</v>
      </c>
      <c r="E23" s="115"/>
      <c r="F23" s="116"/>
      <c r="H23" s="115"/>
      <c r="I23" s="116"/>
      <c r="K23" s="115"/>
      <c r="L23" s="116"/>
      <c r="N23" s="115"/>
      <c r="O23" s="116"/>
      <c r="Q23" s="115"/>
      <c r="R23" s="116"/>
    </row>
    <row r="24" spans="2:18">
      <c r="B24" s="129">
        <v>44315</v>
      </c>
      <c r="C24" s="118">
        <v>43400</v>
      </c>
      <c r="E24" s="115"/>
      <c r="F24" s="116"/>
      <c r="H24" s="115"/>
      <c r="I24" s="116"/>
      <c r="K24" s="115"/>
      <c r="L24" s="116"/>
      <c r="N24" s="115"/>
      <c r="O24" s="116"/>
      <c r="Q24" s="115"/>
      <c r="R24" s="116"/>
    </row>
    <row r="25" spans="2:18">
      <c r="B25" s="129">
        <v>44314</v>
      </c>
      <c r="C25" s="118">
        <v>44150</v>
      </c>
      <c r="E25" s="115"/>
      <c r="F25" s="116"/>
      <c r="H25" s="115"/>
      <c r="I25" s="116"/>
      <c r="K25" s="115"/>
      <c r="L25" s="116"/>
      <c r="N25" s="115"/>
      <c r="O25" s="116"/>
      <c r="Q25" s="115"/>
      <c r="R25" s="116"/>
    </row>
    <row r="26" spans="2:18">
      <c r="B26" s="129">
        <v>44313</v>
      </c>
      <c r="C26" s="118">
        <v>46450</v>
      </c>
      <c r="E26" s="115"/>
      <c r="F26" s="116"/>
      <c r="H26" s="115"/>
      <c r="I26" s="116"/>
      <c r="K26" s="115"/>
      <c r="L26" s="116"/>
      <c r="N26" s="115"/>
      <c r="O26" s="116"/>
      <c r="Q26" s="115"/>
      <c r="R26" s="116"/>
    </row>
    <row r="27" spans="2:18">
      <c r="B27" s="129">
        <v>44312</v>
      </c>
      <c r="C27" s="118">
        <v>47350</v>
      </c>
      <c r="E27" s="115"/>
      <c r="F27" s="116"/>
      <c r="H27" s="115"/>
      <c r="I27" s="116"/>
      <c r="K27" s="115"/>
      <c r="L27" s="116"/>
      <c r="N27" s="115"/>
      <c r="O27" s="116"/>
      <c r="Q27" s="115"/>
      <c r="R27" s="116"/>
    </row>
    <row r="28" spans="2:18">
      <c r="B28" s="129">
        <v>44309</v>
      </c>
      <c r="C28" s="118">
        <v>45500</v>
      </c>
      <c r="E28" s="115"/>
      <c r="F28" s="116"/>
      <c r="H28" s="115"/>
      <c r="I28" s="116"/>
      <c r="K28" s="115"/>
      <c r="L28" s="116"/>
      <c r="N28" s="115"/>
      <c r="O28" s="116"/>
      <c r="Q28" s="115"/>
      <c r="R28" s="116"/>
    </row>
    <row r="29" spans="2:18">
      <c r="B29" s="129">
        <v>44308</v>
      </c>
      <c r="C29" s="118">
        <v>44600</v>
      </c>
      <c r="E29" s="115"/>
      <c r="F29" s="116"/>
      <c r="H29" s="115"/>
      <c r="I29" s="116"/>
      <c r="K29" s="115"/>
      <c r="L29" s="116"/>
      <c r="N29" s="115"/>
      <c r="O29" s="116"/>
      <c r="Q29" s="115"/>
      <c r="R29" s="116"/>
    </row>
    <row r="30" spans="2:18">
      <c r="B30" s="129">
        <v>44307</v>
      </c>
      <c r="C30" s="118">
        <v>44400</v>
      </c>
      <c r="E30" s="115"/>
      <c r="F30" s="116"/>
      <c r="H30" s="115"/>
      <c r="I30" s="116"/>
      <c r="K30" s="115"/>
      <c r="L30" s="116"/>
      <c r="N30" s="115"/>
      <c r="O30" s="116"/>
      <c r="Q30" s="115"/>
      <c r="R30" s="116"/>
    </row>
    <row r="31" spans="2:18">
      <c r="B31" s="129">
        <v>44306</v>
      </c>
      <c r="C31" s="118">
        <v>45100</v>
      </c>
      <c r="E31" s="115"/>
      <c r="F31" s="116"/>
      <c r="H31" s="115"/>
      <c r="I31" s="116"/>
      <c r="K31" s="115"/>
      <c r="L31" s="116"/>
      <c r="N31" s="115"/>
      <c r="O31" s="116"/>
      <c r="Q31" s="115"/>
      <c r="R31" s="116"/>
    </row>
    <row r="32" spans="2:18">
      <c r="B32" s="129">
        <v>44305</v>
      </c>
      <c r="C32" s="118">
        <v>45000</v>
      </c>
      <c r="E32" s="115"/>
      <c r="F32" s="116"/>
      <c r="H32" s="115"/>
      <c r="I32" s="116"/>
      <c r="K32" s="115"/>
      <c r="L32" s="116"/>
      <c r="N32" s="115"/>
      <c r="O32" s="116"/>
      <c r="Q32" s="115"/>
      <c r="R32" s="116"/>
    </row>
    <row r="33" spans="1:18">
      <c r="B33" s="129">
        <v>44302</v>
      </c>
      <c r="C33" s="118">
        <v>44850</v>
      </c>
      <c r="E33" s="115"/>
      <c r="F33" s="116"/>
      <c r="H33" s="115"/>
      <c r="I33" s="116"/>
      <c r="K33" s="115"/>
      <c r="L33" s="116"/>
      <c r="N33" s="115"/>
      <c r="O33" s="116"/>
      <c r="Q33" s="115"/>
      <c r="R33" s="116"/>
    </row>
    <row r="34" spans="1:18">
      <c r="B34" s="129">
        <v>44301</v>
      </c>
      <c r="C34" s="118">
        <v>44600</v>
      </c>
      <c r="E34" s="115"/>
      <c r="F34" s="116"/>
      <c r="H34" s="115"/>
      <c r="I34" s="116"/>
      <c r="K34" s="115"/>
      <c r="L34" s="116"/>
      <c r="N34" s="115"/>
      <c r="O34" s="116"/>
      <c r="Q34" s="115"/>
      <c r="R34" s="116"/>
    </row>
    <row r="35" spans="1:18">
      <c r="B35" s="129">
        <v>44300</v>
      </c>
      <c r="C35" s="118">
        <v>45150</v>
      </c>
      <c r="E35" s="115"/>
      <c r="F35" s="116"/>
      <c r="H35" s="115"/>
      <c r="I35" s="116"/>
      <c r="K35" s="115"/>
      <c r="L35" s="116"/>
      <c r="N35" s="115"/>
      <c r="O35" s="116"/>
      <c r="Q35" s="115"/>
      <c r="R35" s="116"/>
    </row>
    <row r="36" spans="1:18">
      <c r="B36" s="129">
        <v>44299</v>
      </c>
      <c r="C36" s="118">
        <v>43300</v>
      </c>
      <c r="E36" s="115"/>
      <c r="F36" s="116"/>
      <c r="H36" s="115"/>
      <c r="I36" s="116"/>
      <c r="K36" s="115"/>
      <c r="L36" s="116"/>
      <c r="N36" s="115"/>
      <c r="O36" s="116"/>
      <c r="Q36" s="115"/>
      <c r="R36" s="116"/>
    </row>
    <row r="37" spans="1:18">
      <c r="B37" s="129">
        <v>44298</v>
      </c>
      <c r="C37" s="118">
        <v>44300</v>
      </c>
      <c r="E37" s="115"/>
      <c r="F37" s="116"/>
      <c r="H37" s="115"/>
      <c r="I37" s="116"/>
      <c r="K37" s="115"/>
      <c r="L37" s="116"/>
      <c r="N37" s="115"/>
      <c r="O37" s="116"/>
      <c r="Q37" s="115"/>
      <c r="R37" s="116"/>
    </row>
    <row r="38" spans="1:18">
      <c r="B38" s="129">
        <v>44295</v>
      </c>
      <c r="C38" s="118">
        <v>45100</v>
      </c>
      <c r="E38" s="115"/>
      <c r="F38" s="116"/>
      <c r="H38" s="115"/>
      <c r="I38" s="116"/>
      <c r="K38" s="115"/>
      <c r="L38" s="116"/>
      <c r="N38" s="115"/>
      <c r="O38" s="116"/>
      <c r="Q38" s="115"/>
      <c r="R38" s="116"/>
    </row>
    <row r="39" spans="1:18">
      <c r="B39" s="129">
        <v>44294</v>
      </c>
      <c r="C39" s="118">
        <v>45250</v>
      </c>
      <c r="E39" s="115"/>
      <c r="F39" s="116"/>
      <c r="H39" s="115"/>
      <c r="I39" s="116"/>
      <c r="K39" s="115"/>
      <c r="L39" s="116"/>
      <c r="N39" s="115"/>
      <c r="O39" s="116"/>
      <c r="Q39" s="115"/>
      <c r="R39" s="116"/>
    </row>
    <row r="40" spans="1:18">
      <c r="B40" s="129">
        <v>44293</v>
      </c>
      <c r="C40" s="118">
        <v>45100</v>
      </c>
      <c r="E40" s="115"/>
      <c r="F40" s="116"/>
      <c r="H40" s="115"/>
      <c r="I40" s="116"/>
      <c r="K40" s="115"/>
      <c r="L40" s="116"/>
      <c r="N40" s="115"/>
      <c r="O40" s="116"/>
      <c r="Q40" s="115"/>
      <c r="R40" s="116"/>
    </row>
    <row r="41" spans="1:18">
      <c r="B41" s="129">
        <v>44292</v>
      </c>
      <c r="C41" s="118">
        <v>45700</v>
      </c>
      <c r="E41" s="115"/>
      <c r="F41" s="116"/>
      <c r="H41" s="115"/>
      <c r="I41" s="116"/>
      <c r="K41" s="115"/>
      <c r="L41" s="116"/>
      <c r="N41" s="115"/>
      <c r="O41" s="116"/>
      <c r="Q41" s="115"/>
      <c r="R41" s="116"/>
    </row>
    <row r="42" spans="1:18">
      <c r="B42" s="129">
        <v>44291</v>
      </c>
      <c r="C42" s="118">
        <v>46500</v>
      </c>
      <c r="E42" s="115"/>
      <c r="F42" s="116"/>
      <c r="H42" s="115"/>
      <c r="I42" s="116"/>
      <c r="K42" s="115"/>
      <c r="L42" s="116"/>
      <c r="N42" s="115"/>
      <c r="O42" s="116"/>
      <c r="Q42" s="115"/>
      <c r="R42" s="116"/>
    </row>
    <row r="43" spans="1:18">
      <c r="B43" s="129">
        <v>44288</v>
      </c>
      <c r="C43" s="118">
        <v>46550</v>
      </c>
      <c r="E43" s="115"/>
      <c r="F43" s="116"/>
      <c r="H43" s="115"/>
      <c r="I43" s="116"/>
      <c r="K43" s="115"/>
      <c r="L43" s="116"/>
      <c r="N43" s="115"/>
      <c r="O43" s="116"/>
      <c r="Q43" s="115"/>
      <c r="R43" s="116"/>
    </row>
    <row r="44" spans="1:18">
      <c r="B44" s="129">
        <v>44287</v>
      </c>
      <c r="C44" s="118">
        <v>45700</v>
      </c>
      <c r="E44" s="115"/>
      <c r="F44" s="116"/>
      <c r="H44" s="115"/>
      <c r="I44" s="116"/>
      <c r="K44" s="115"/>
      <c r="L44" s="116"/>
      <c r="N44" s="115"/>
      <c r="O44" s="116"/>
      <c r="Q44" s="115"/>
      <c r="R44" s="116"/>
    </row>
    <row r="45" spans="1:18">
      <c r="B45" s="129">
        <v>44286</v>
      </c>
      <c r="C45" s="119">
        <v>45250</v>
      </c>
      <c r="E45" s="115">
        <f t="shared" ref="E45:E165" si="0">+$B45</f>
        <v>44286</v>
      </c>
      <c r="F45" s="119">
        <v>55900</v>
      </c>
      <c r="H45" s="115">
        <f t="shared" ref="H45:H108" si="1">+$B45</f>
        <v>44286</v>
      </c>
      <c r="I45" s="119">
        <v>45700</v>
      </c>
      <c r="K45" s="115">
        <f t="shared" ref="K45:K108" si="2">+$B45</f>
        <v>44286</v>
      </c>
      <c r="L45" s="119">
        <v>37900</v>
      </c>
      <c r="N45" s="115">
        <f t="shared" ref="N45:N104" si="3">+$B45</f>
        <v>44286</v>
      </c>
      <c r="O45" s="119">
        <v>241000</v>
      </c>
      <c r="Q45" s="115">
        <f t="shared" ref="Q45:Q108" si="4">+$B45</f>
        <v>44286</v>
      </c>
      <c r="R45" s="119">
        <v>311000</v>
      </c>
    </row>
    <row r="46" spans="1:18">
      <c r="A46" s="117"/>
      <c r="B46" s="115">
        <v>44285</v>
      </c>
      <c r="C46" s="119">
        <v>44750</v>
      </c>
      <c r="E46" s="115">
        <f t="shared" si="0"/>
        <v>44285</v>
      </c>
      <c r="F46" s="119">
        <v>55200</v>
      </c>
      <c r="H46" s="115">
        <f t="shared" si="1"/>
        <v>44285</v>
      </c>
      <c r="I46" s="119">
        <v>45450</v>
      </c>
      <c r="K46" s="115">
        <f t="shared" si="2"/>
        <v>44285</v>
      </c>
      <c r="L46" s="119">
        <v>37650</v>
      </c>
      <c r="N46" s="115">
        <f t="shared" si="3"/>
        <v>44285</v>
      </c>
      <c r="O46" s="119">
        <v>239500</v>
      </c>
      <c r="Q46" s="115">
        <f t="shared" si="4"/>
        <v>44285</v>
      </c>
      <c r="R46" s="119">
        <v>316200</v>
      </c>
    </row>
    <row r="47" spans="1:18">
      <c r="A47" s="117"/>
      <c r="B47" s="115">
        <v>44284</v>
      </c>
      <c r="C47" s="119">
        <v>44450</v>
      </c>
      <c r="E47" s="115">
        <f t="shared" si="0"/>
        <v>44284</v>
      </c>
      <c r="F47" s="119">
        <v>53300</v>
      </c>
      <c r="H47" s="115">
        <f t="shared" si="1"/>
        <v>44284</v>
      </c>
      <c r="I47" s="119">
        <v>46000</v>
      </c>
      <c r="K47" s="115">
        <f t="shared" si="2"/>
        <v>44284</v>
      </c>
      <c r="L47" s="119">
        <v>38200</v>
      </c>
      <c r="N47" s="115">
        <f t="shared" si="3"/>
        <v>44284</v>
      </c>
      <c r="O47" s="119">
        <v>236500</v>
      </c>
      <c r="Q47" s="115">
        <f t="shared" si="4"/>
        <v>44284</v>
      </c>
      <c r="R47" s="119">
        <v>317400</v>
      </c>
    </row>
    <row r="48" spans="1:18">
      <c r="A48" s="117"/>
      <c r="B48" s="115">
        <v>44281</v>
      </c>
      <c r="C48" s="119">
        <v>45300</v>
      </c>
      <c r="E48" s="115">
        <f t="shared" si="0"/>
        <v>44281</v>
      </c>
      <c r="F48" s="119">
        <v>52700</v>
      </c>
      <c r="H48" s="115">
        <f t="shared" si="1"/>
        <v>44281</v>
      </c>
      <c r="I48" s="119">
        <v>46000</v>
      </c>
      <c r="K48" s="115">
        <f t="shared" si="2"/>
        <v>44281</v>
      </c>
      <c r="L48" s="119">
        <v>38150</v>
      </c>
      <c r="N48" s="115">
        <f t="shared" si="3"/>
        <v>44281</v>
      </c>
      <c r="O48" s="119">
        <v>243500</v>
      </c>
      <c r="Q48" s="115">
        <f t="shared" si="4"/>
        <v>44281</v>
      </c>
      <c r="R48" s="119">
        <v>301700</v>
      </c>
    </row>
    <row r="49" spans="1:18">
      <c r="A49" s="117"/>
      <c r="B49" s="115">
        <v>44280</v>
      </c>
      <c r="C49" s="119">
        <v>48300</v>
      </c>
      <c r="E49" s="115">
        <f t="shared" si="0"/>
        <v>44280</v>
      </c>
      <c r="F49" s="119">
        <v>52400</v>
      </c>
      <c r="H49" s="115">
        <f t="shared" si="1"/>
        <v>44280</v>
      </c>
      <c r="I49" s="119">
        <v>46250</v>
      </c>
      <c r="K49" s="115">
        <f t="shared" si="2"/>
        <v>44280</v>
      </c>
      <c r="L49" s="119">
        <v>38900</v>
      </c>
      <c r="N49" s="115">
        <f t="shared" si="3"/>
        <v>44280</v>
      </c>
      <c r="O49" s="119">
        <v>238000</v>
      </c>
      <c r="Q49" s="115">
        <f t="shared" si="4"/>
        <v>44280</v>
      </c>
      <c r="R49" s="119">
        <v>304700</v>
      </c>
    </row>
    <row r="50" spans="1:18">
      <c r="A50" s="117"/>
      <c r="B50" s="115">
        <v>44279</v>
      </c>
      <c r="C50" s="119">
        <v>48450</v>
      </c>
      <c r="E50" s="115">
        <f t="shared" si="0"/>
        <v>44279</v>
      </c>
      <c r="F50" s="119">
        <v>52300</v>
      </c>
      <c r="H50" s="115">
        <f t="shared" si="1"/>
        <v>44279</v>
      </c>
      <c r="I50" s="119">
        <v>48500</v>
      </c>
      <c r="K50" s="115">
        <f t="shared" si="2"/>
        <v>44279</v>
      </c>
      <c r="L50" s="119">
        <v>39000</v>
      </c>
      <c r="N50" s="115">
        <f t="shared" si="3"/>
        <v>44279</v>
      </c>
      <c r="O50" s="119">
        <v>225000</v>
      </c>
      <c r="Q50" s="115">
        <f t="shared" si="4"/>
        <v>44279</v>
      </c>
      <c r="R50" s="119">
        <v>309000</v>
      </c>
    </row>
    <row r="51" spans="1:18">
      <c r="A51" s="117"/>
      <c r="B51" s="115">
        <v>44278</v>
      </c>
      <c r="C51" s="119">
        <v>46100</v>
      </c>
      <c r="E51" s="115">
        <f t="shared" si="0"/>
        <v>44278</v>
      </c>
      <c r="F51" s="119">
        <v>51700</v>
      </c>
      <c r="H51" s="115">
        <f t="shared" si="1"/>
        <v>44278</v>
      </c>
      <c r="I51" s="119">
        <v>48700</v>
      </c>
      <c r="K51" s="115">
        <f t="shared" si="2"/>
        <v>44278</v>
      </c>
      <c r="L51" s="119">
        <v>38050</v>
      </c>
      <c r="N51" s="115">
        <f t="shared" si="3"/>
        <v>44278</v>
      </c>
      <c r="O51" s="119">
        <v>223000</v>
      </c>
      <c r="Q51" s="115">
        <f t="shared" si="4"/>
        <v>44278</v>
      </c>
      <c r="R51" s="119">
        <v>304000</v>
      </c>
    </row>
    <row r="52" spans="1:18">
      <c r="A52" s="117"/>
      <c r="B52" s="115">
        <v>44277</v>
      </c>
      <c r="C52" s="119">
        <v>45500</v>
      </c>
      <c r="E52" s="115">
        <f t="shared" si="0"/>
        <v>44277</v>
      </c>
      <c r="F52" s="119">
        <v>51600</v>
      </c>
      <c r="H52" s="115">
        <f t="shared" si="1"/>
        <v>44277</v>
      </c>
      <c r="I52" s="119">
        <v>47650</v>
      </c>
      <c r="K52" s="115">
        <f t="shared" si="2"/>
        <v>44277</v>
      </c>
      <c r="L52" s="119">
        <v>39050</v>
      </c>
      <c r="N52" s="115">
        <f t="shared" si="3"/>
        <v>44277</v>
      </c>
      <c r="O52" s="119">
        <v>227000</v>
      </c>
      <c r="Q52" s="115">
        <f t="shared" si="4"/>
        <v>44277</v>
      </c>
      <c r="R52" s="119">
        <v>306000</v>
      </c>
    </row>
    <row r="53" spans="1:18">
      <c r="A53" s="117"/>
      <c r="B53" s="115">
        <v>44274</v>
      </c>
      <c r="C53" s="119">
        <v>42850</v>
      </c>
      <c r="E53" s="115">
        <f t="shared" si="0"/>
        <v>44274</v>
      </c>
      <c r="F53" s="119">
        <v>50800</v>
      </c>
      <c r="H53" s="115">
        <f t="shared" si="1"/>
        <v>44274</v>
      </c>
      <c r="I53" s="119">
        <v>44900</v>
      </c>
      <c r="K53" s="115">
        <f t="shared" si="2"/>
        <v>44274</v>
      </c>
      <c r="L53" s="119">
        <v>36800</v>
      </c>
      <c r="N53" s="115">
        <f t="shared" si="3"/>
        <v>44274</v>
      </c>
      <c r="O53" s="119">
        <v>226000</v>
      </c>
      <c r="Q53" s="115">
        <f t="shared" si="4"/>
        <v>44274</v>
      </c>
      <c r="R53" s="119">
        <v>305300</v>
      </c>
    </row>
    <row r="54" spans="1:18">
      <c r="A54" s="117"/>
      <c r="B54" s="115">
        <v>44273</v>
      </c>
      <c r="C54" s="119">
        <v>42600</v>
      </c>
      <c r="E54" s="115">
        <f t="shared" si="0"/>
        <v>44273</v>
      </c>
      <c r="F54" s="119">
        <v>51700</v>
      </c>
      <c r="H54" s="115">
        <f t="shared" si="1"/>
        <v>44273</v>
      </c>
      <c r="I54" s="119">
        <v>44600</v>
      </c>
      <c r="K54" s="115">
        <f t="shared" si="2"/>
        <v>44273</v>
      </c>
      <c r="L54" s="119">
        <v>37050</v>
      </c>
      <c r="N54" s="115">
        <f t="shared" si="3"/>
        <v>44273</v>
      </c>
      <c r="O54" s="119">
        <v>226500</v>
      </c>
      <c r="Q54" s="115">
        <f t="shared" si="4"/>
        <v>44273</v>
      </c>
      <c r="R54" s="119">
        <v>313300</v>
      </c>
    </row>
    <row r="55" spans="1:18">
      <c r="A55" s="117"/>
      <c r="B55" s="115">
        <v>44272</v>
      </c>
      <c r="C55" s="119">
        <v>41750</v>
      </c>
      <c r="E55" s="115">
        <f t="shared" si="0"/>
        <v>44272</v>
      </c>
      <c r="F55" s="119">
        <v>49550</v>
      </c>
      <c r="H55" s="115">
        <f t="shared" si="1"/>
        <v>44272</v>
      </c>
      <c r="I55" s="119">
        <v>44350</v>
      </c>
      <c r="K55" s="115">
        <f t="shared" si="2"/>
        <v>44272</v>
      </c>
      <c r="L55" s="119">
        <v>37200</v>
      </c>
      <c r="N55" s="115">
        <f t="shared" si="3"/>
        <v>44272</v>
      </c>
      <c r="O55" s="119">
        <v>225000</v>
      </c>
      <c r="Q55" s="115">
        <f t="shared" si="4"/>
        <v>44272</v>
      </c>
      <c r="R55" s="119">
        <v>317000</v>
      </c>
    </row>
    <row r="56" spans="1:18">
      <c r="A56" s="117"/>
      <c r="B56" s="115">
        <v>44271</v>
      </c>
      <c r="C56" s="119">
        <v>42600</v>
      </c>
      <c r="E56" s="115">
        <f t="shared" si="0"/>
        <v>44271</v>
      </c>
      <c r="F56" s="119">
        <v>49100</v>
      </c>
      <c r="H56" s="115">
        <f t="shared" si="1"/>
        <v>44271</v>
      </c>
      <c r="I56" s="119">
        <v>42650</v>
      </c>
      <c r="K56" s="115">
        <f t="shared" si="2"/>
        <v>44271</v>
      </c>
      <c r="L56" s="119">
        <v>37250</v>
      </c>
      <c r="N56" s="115">
        <f t="shared" si="3"/>
        <v>44271</v>
      </c>
      <c r="O56" s="119">
        <v>230000</v>
      </c>
      <c r="Q56" s="115">
        <f t="shared" si="4"/>
        <v>44271</v>
      </c>
      <c r="R56" s="119">
        <v>323100</v>
      </c>
    </row>
    <row r="57" spans="1:18">
      <c r="A57" s="117"/>
      <c r="B57" s="115">
        <v>44270</v>
      </c>
      <c r="C57" s="119">
        <v>42300</v>
      </c>
      <c r="E57" s="115">
        <f t="shared" si="0"/>
        <v>44270</v>
      </c>
      <c r="F57" s="119">
        <v>47800</v>
      </c>
      <c r="H57" s="115">
        <f t="shared" si="1"/>
        <v>44270</v>
      </c>
      <c r="I57" s="119">
        <v>42400</v>
      </c>
      <c r="K57" s="115">
        <f t="shared" si="2"/>
        <v>44270</v>
      </c>
      <c r="L57" s="119">
        <v>36300</v>
      </c>
      <c r="N57" s="115">
        <f t="shared" si="3"/>
        <v>44270</v>
      </c>
      <c r="O57" s="119">
        <v>224500</v>
      </c>
      <c r="Q57" s="115">
        <f t="shared" si="4"/>
        <v>44270</v>
      </c>
      <c r="R57" s="119">
        <v>319800</v>
      </c>
    </row>
    <row r="58" spans="1:18">
      <c r="A58" s="117"/>
      <c r="B58" s="115">
        <v>44267</v>
      </c>
      <c r="C58" s="119">
        <v>42250</v>
      </c>
      <c r="E58" s="115">
        <f t="shared" si="0"/>
        <v>44267</v>
      </c>
      <c r="F58" s="119">
        <v>48200</v>
      </c>
      <c r="H58" s="115">
        <f t="shared" si="1"/>
        <v>44267</v>
      </c>
      <c r="I58" s="119">
        <v>41950</v>
      </c>
      <c r="K58" s="115">
        <f t="shared" si="2"/>
        <v>44267</v>
      </c>
      <c r="L58" s="119">
        <v>36300</v>
      </c>
      <c r="N58" s="115">
        <f t="shared" si="3"/>
        <v>44267</v>
      </c>
      <c r="O58" s="119">
        <v>228000</v>
      </c>
      <c r="Q58" s="115">
        <f t="shared" si="4"/>
        <v>44267</v>
      </c>
      <c r="R58" s="119">
        <v>325500</v>
      </c>
    </row>
    <row r="59" spans="1:18">
      <c r="A59" s="117"/>
      <c r="B59" s="115">
        <v>44266</v>
      </c>
      <c r="C59" s="119">
        <v>40650</v>
      </c>
      <c r="E59" s="115">
        <f t="shared" si="0"/>
        <v>44266</v>
      </c>
      <c r="F59" s="119">
        <v>45100</v>
      </c>
      <c r="H59" s="115">
        <f t="shared" si="1"/>
        <v>44266</v>
      </c>
      <c r="I59" s="119">
        <v>41000</v>
      </c>
      <c r="K59" s="115">
        <f t="shared" si="2"/>
        <v>44266</v>
      </c>
      <c r="L59" s="119">
        <v>36000</v>
      </c>
      <c r="N59" s="115">
        <f t="shared" si="3"/>
        <v>44266</v>
      </c>
      <c r="O59" s="119">
        <v>226000</v>
      </c>
      <c r="Q59" s="115">
        <f t="shared" si="4"/>
        <v>44266</v>
      </c>
      <c r="R59" s="119">
        <v>327000</v>
      </c>
    </row>
    <row r="60" spans="1:18">
      <c r="A60" s="117"/>
      <c r="B60" s="115">
        <v>44265</v>
      </c>
      <c r="C60" s="119">
        <v>38900</v>
      </c>
      <c r="E60" s="115">
        <f t="shared" si="0"/>
        <v>44265</v>
      </c>
      <c r="F60" s="119">
        <v>43950</v>
      </c>
      <c r="H60" s="115">
        <f t="shared" si="1"/>
        <v>44265</v>
      </c>
      <c r="I60" s="119">
        <v>40150</v>
      </c>
      <c r="K60" s="115">
        <f t="shared" si="2"/>
        <v>44265</v>
      </c>
      <c r="L60" s="119">
        <v>34950</v>
      </c>
      <c r="N60" s="115">
        <f t="shared" si="3"/>
        <v>44265</v>
      </c>
      <c r="O60" s="119">
        <v>220000</v>
      </c>
      <c r="Q60" s="115">
        <f t="shared" si="4"/>
        <v>44265</v>
      </c>
      <c r="R60" s="119">
        <v>322000</v>
      </c>
    </row>
    <row r="61" spans="1:18">
      <c r="A61" s="117"/>
      <c r="B61" s="115">
        <v>44264</v>
      </c>
      <c r="C61" s="119">
        <v>39600</v>
      </c>
      <c r="E61" s="115">
        <f t="shared" si="0"/>
        <v>44264</v>
      </c>
      <c r="F61" s="119">
        <v>44500</v>
      </c>
      <c r="H61" s="115">
        <f t="shared" si="1"/>
        <v>44264</v>
      </c>
      <c r="I61" s="119">
        <v>40950</v>
      </c>
      <c r="K61" s="115">
        <f t="shared" si="2"/>
        <v>44264</v>
      </c>
      <c r="L61" s="119">
        <v>34000</v>
      </c>
      <c r="N61" s="115">
        <f t="shared" si="3"/>
        <v>44264</v>
      </c>
      <c r="O61" s="119">
        <v>221000</v>
      </c>
      <c r="Q61" s="115">
        <f t="shared" si="4"/>
        <v>44264</v>
      </c>
      <c r="R61" s="119">
        <v>328600</v>
      </c>
    </row>
    <row r="62" spans="1:18">
      <c r="A62" s="117"/>
      <c r="B62" s="115">
        <v>44263</v>
      </c>
      <c r="C62" s="119">
        <v>38450</v>
      </c>
      <c r="E62" s="115">
        <f t="shared" si="0"/>
        <v>44263</v>
      </c>
      <c r="F62" s="119">
        <v>45150</v>
      </c>
      <c r="H62" s="115">
        <f t="shared" si="1"/>
        <v>44263</v>
      </c>
      <c r="I62" s="119">
        <v>41750</v>
      </c>
      <c r="K62" s="115">
        <f t="shared" si="2"/>
        <v>44263</v>
      </c>
      <c r="L62" s="119">
        <v>34300</v>
      </c>
      <c r="N62" s="115">
        <f t="shared" si="3"/>
        <v>44263</v>
      </c>
      <c r="O62" s="119">
        <v>228500</v>
      </c>
      <c r="Q62" s="115">
        <f t="shared" si="4"/>
        <v>44263</v>
      </c>
      <c r="R62" s="119">
        <v>322000</v>
      </c>
    </row>
    <row r="63" spans="1:18">
      <c r="A63" s="117"/>
      <c r="B63" s="115">
        <v>44260</v>
      </c>
      <c r="C63" s="119">
        <v>39700</v>
      </c>
      <c r="E63" s="115">
        <f t="shared" si="0"/>
        <v>44260</v>
      </c>
      <c r="F63" s="119">
        <v>45600</v>
      </c>
      <c r="H63" s="115">
        <f t="shared" si="1"/>
        <v>44260</v>
      </c>
      <c r="I63" s="119">
        <v>42750</v>
      </c>
      <c r="K63" s="115">
        <f t="shared" si="2"/>
        <v>44260</v>
      </c>
      <c r="L63" s="119">
        <v>34600</v>
      </c>
      <c r="N63" s="115">
        <f t="shared" si="3"/>
        <v>44260</v>
      </c>
      <c r="O63" s="119">
        <v>234500</v>
      </c>
      <c r="Q63" s="115">
        <f t="shared" si="4"/>
        <v>44260</v>
      </c>
      <c r="R63" s="119">
        <v>319100</v>
      </c>
    </row>
    <row r="64" spans="1:18">
      <c r="A64" s="117"/>
      <c r="B64" s="115">
        <v>44259</v>
      </c>
      <c r="C64" s="119">
        <v>40100</v>
      </c>
      <c r="E64" s="115">
        <f t="shared" si="0"/>
        <v>44259</v>
      </c>
      <c r="F64" s="119">
        <v>45850</v>
      </c>
      <c r="H64" s="115">
        <f t="shared" si="1"/>
        <v>44259</v>
      </c>
      <c r="I64" s="119">
        <v>43000</v>
      </c>
      <c r="K64" s="115">
        <f t="shared" si="2"/>
        <v>44259</v>
      </c>
      <c r="L64" s="119">
        <v>35150</v>
      </c>
      <c r="N64" s="115">
        <f t="shared" si="3"/>
        <v>44259</v>
      </c>
      <c r="O64" s="119">
        <v>234000</v>
      </c>
      <c r="Q64" s="115">
        <f t="shared" si="4"/>
        <v>44259</v>
      </c>
      <c r="R64" s="119">
        <v>322700</v>
      </c>
    </row>
    <row r="65" spans="1:18">
      <c r="A65" s="117"/>
      <c r="B65" s="115">
        <v>44258</v>
      </c>
      <c r="C65" s="119">
        <v>42050</v>
      </c>
      <c r="E65" s="115">
        <f t="shared" si="0"/>
        <v>44258</v>
      </c>
      <c r="F65" s="119">
        <v>46700</v>
      </c>
      <c r="H65" s="115">
        <f t="shared" si="1"/>
        <v>44258</v>
      </c>
      <c r="I65" s="119">
        <v>43900</v>
      </c>
      <c r="K65" s="115">
        <f t="shared" si="2"/>
        <v>44258</v>
      </c>
      <c r="L65" s="119">
        <v>35500</v>
      </c>
      <c r="N65" s="115">
        <f t="shared" si="3"/>
        <v>44258</v>
      </c>
      <c r="O65" s="119">
        <v>229000</v>
      </c>
      <c r="Q65" s="115">
        <f t="shared" si="4"/>
        <v>44258</v>
      </c>
      <c r="R65" s="119">
        <v>322900</v>
      </c>
    </row>
    <row r="66" spans="1:18">
      <c r="A66" s="117"/>
      <c r="B66" s="115">
        <v>44257</v>
      </c>
      <c r="C66" s="119">
        <v>42200</v>
      </c>
      <c r="E66" s="115">
        <f t="shared" si="0"/>
        <v>44257</v>
      </c>
      <c r="F66" s="119">
        <v>46450</v>
      </c>
      <c r="H66" s="115">
        <f t="shared" si="1"/>
        <v>44257</v>
      </c>
      <c r="I66" s="119">
        <v>43650</v>
      </c>
      <c r="K66" s="115">
        <f t="shared" si="2"/>
        <v>44257</v>
      </c>
      <c r="L66" s="119">
        <v>35600</v>
      </c>
      <c r="N66" s="115">
        <f t="shared" si="3"/>
        <v>44257</v>
      </c>
      <c r="O66" s="119">
        <v>237500</v>
      </c>
      <c r="Q66" s="115">
        <f t="shared" si="4"/>
        <v>44257</v>
      </c>
      <c r="R66" s="119">
        <v>318400</v>
      </c>
    </row>
    <row r="67" spans="1:18">
      <c r="A67" s="117"/>
      <c r="B67" s="115">
        <v>44253</v>
      </c>
      <c r="C67" s="119">
        <v>42300</v>
      </c>
      <c r="E67" s="115">
        <f t="shared" si="0"/>
        <v>44253</v>
      </c>
      <c r="F67" s="119">
        <v>47400</v>
      </c>
      <c r="H67" s="115">
        <f t="shared" si="1"/>
        <v>44253</v>
      </c>
      <c r="I67" s="119">
        <v>42700</v>
      </c>
      <c r="K67" s="115">
        <f t="shared" si="2"/>
        <v>44253</v>
      </c>
      <c r="L67" s="119">
        <v>34600</v>
      </c>
      <c r="N67" s="115">
        <f t="shared" si="3"/>
        <v>44253</v>
      </c>
      <c r="O67" s="119">
        <v>244000</v>
      </c>
      <c r="Q67" s="115">
        <f t="shared" si="4"/>
        <v>44253</v>
      </c>
      <c r="R67" s="119">
        <v>306000</v>
      </c>
    </row>
    <row r="68" spans="1:18">
      <c r="A68" s="117"/>
      <c r="B68" s="115">
        <v>44252</v>
      </c>
      <c r="C68" s="119">
        <v>43900</v>
      </c>
      <c r="E68" s="115">
        <f t="shared" si="0"/>
        <v>44252</v>
      </c>
      <c r="F68" s="119">
        <v>47000</v>
      </c>
      <c r="H68" s="115">
        <f t="shared" si="1"/>
        <v>44252</v>
      </c>
      <c r="I68" s="119">
        <v>43950</v>
      </c>
      <c r="K68" s="115">
        <f t="shared" si="2"/>
        <v>44252</v>
      </c>
      <c r="L68" s="119">
        <v>36500</v>
      </c>
      <c r="N68" s="115">
        <f t="shared" si="3"/>
        <v>44252</v>
      </c>
      <c r="O68" s="119">
        <v>246500</v>
      </c>
      <c r="Q68" s="115">
        <f t="shared" si="4"/>
        <v>44252</v>
      </c>
      <c r="R68" s="119">
        <v>318200</v>
      </c>
    </row>
    <row r="69" spans="1:18">
      <c r="A69" s="117"/>
      <c r="B69" s="115">
        <v>44251</v>
      </c>
      <c r="C69" s="119">
        <v>40750</v>
      </c>
      <c r="E69" s="115">
        <f t="shared" si="0"/>
        <v>44251</v>
      </c>
      <c r="F69" s="119">
        <v>46100</v>
      </c>
      <c r="H69" s="115">
        <f t="shared" si="1"/>
        <v>44251</v>
      </c>
      <c r="I69" s="119">
        <v>43500</v>
      </c>
      <c r="K69" s="115">
        <f t="shared" si="2"/>
        <v>44251</v>
      </c>
      <c r="L69" s="119">
        <v>33550</v>
      </c>
      <c r="N69" s="115">
        <f t="shared" si="3"/>
        <v>44251</v>
      </c>
      <c r="O69" s="119">
        <v>235000</v>
      </c>
      <c r="Q69" s="115">
        <f t="shared" si="4"/>
        <v>44251</v>
      </c>
      <c r="R69" s="119">
        <v>303500</v>
      </c>
    </row>
    <row r="70" spans="1:18">
      <c r="A70" s="117"/>
      <c r="B70" s="115">
        <v>44250</v>
      </c>
      <c r="C70" s="119">
        <v>41950</v>
      </c>
      <c r="E70" s="115">
        <f t="shared" si="0"/>
        <v>44250</v>
      </c>
      <c r="F70" s="119">
        <v>47550</v>
      </c>
      <c r="H70" s="115">
        <f t="shared" si="1"/>
        <v>44250</v>
      </c>
      <c r="I70" s="119">
        <v>45100</v>
      </c>
      <c r="K70" s="115">
        <f t="shared" si="2"/>
        <v>44250</v>
      </c>
      <c r="L70" s="119">
        <v>33900</v>
      </c>
      <c r="N70" s="115">
        <f t="shared" si="3"/>
        <v>44250</v>
      </c>
      <c r="O70" s="119">
        <v>239500</v>
      </c>
      <c r="Q70" s="115">
        <f t="shared" si="4"/>
        <v>44250</v>
      </c>
      <c r="R70" s="119">
        <v>310900</v>
      </c>
    </row>
    <row r="71" spans="1:18">
      <c r="A71" s="117"/>
      <c r="B71" s="115">
        <v>44249</v>
      </c>
      <c r="C71" s="119">
        <v>40450</v>
      </c>
      <c r="E71" s="115">
        <f t="shared" si="0"/>
        <v>44249</v>
      </c>
      <c r="F71" s="119">
        <v>48900</v>
      </c>
      <c r="H71" s="115">
        <f t="shared" si="1"/>
        <v>44249</v>
      </c>
      <c r="I71" s="119">
        <v>45600</v>
      </c>
      <c r="K71" s="115">
        <f t="shared" si="2"/>
        <v>44249</v>
      </c>
      <c r="L71" s="119">
        <v>34950</v>
      </c>
      <c r="N71" s="115">
        <f t="shared" si="3"/>
        <v>44249</v>
      </c>
      <c r="O71" s="119">
        <v>245500</v>
      </c>
      <c r="Q71" s="115">
        <f t="shared" si="4"/>
        <v>44249</v>
      </c>
      <c r="R71" s="119">
        <v>321000</v>
      </c>
    </row>
    <row r="72" spans="1:18">
      <c r="A72" s="117"/>
      <c r="B72" s="115">
        <v>44246</v>
      </c>
      <c r="C72" s="119">
        <v>41500</v>
      </c>
      <c r="E72" s="115">
        <f t="shared" si="0"/>
        <v>44246</v>
      </c>
      <c r="F72" s="119">
        <v>49850</v>
      </c>
      <c r="H72" s="115">
        <f t="shared" si="1"/>
        <v>44246</v>
      </c>
      <c r="I72" s="119">
        <v>47050</v>
      </c>
      <c r="K72" s="115">
        <f t="shared" si="2"/>
        <v>44246</v>
      </c>
      <c r="L72" s="119">
        <v>35150</v>
      </c>
      <c r="N72" s="115">
        <f t="shared" si="3"/>
        <v>44246</v>
      </c>
      <c r="O72" s="119">
        <v>242000</v>
      </c>
      <c r="Q72" s="115">
        <f t="shared" si="4"/>
        <v>44246</v>
      </c>
      <c r="R72" s="119">
        <v>331100</v>
      </c>
    </row>
    <row r="73" spans="1:18">
      <c r="A73" s="117"/>
      <c r="B73" s="115">
        <v>44245</v>
      </c>
      <c r="C73" s="119">
        <v>40300</v>
      </c>
      <c r="E73" s="115">
        <f t="shared" si="0"/>
        <v>44245</v>
      </c>
      <c r="F73" s="119">
        <v>50400</v>
      </c>
      <c r="H73" s="115">
        <f t="shared" si="1"/>
        <v>44245</v>
      </c>
      <c r="I73" s="119">
        <v>45250</v>
      </c>
      <c r="K73" s="115">
        <f t="shared" si="2"/>
        <v>44245</v>
      </c>
      <c r="L73" s="119">
        <v>34800</v>
      </c>
      <c r="N73" s="115">
        <f t="shared" si="3"/>
        <v>44245</v>
      </c>
      <c r="O73" s="119">
        <v>238000</v>
      </c>
      <c r="Q73" s="115">
        <f t="shared" si="4"/>
        <v>44245</v>
      </c>
      <c r="R73" s="119">
        <v>332400</v>
      </c>
    </row>
    <row r="74" spans="1:18">
      <c r="A74" s="117"/>
      <c r="B74" s="115">
        <v>44244</v>
      </c>
      <c r="C74" s="119">
        <v>42500</v>
      </c>
      <c r="E74" s="115">
        <f t="shared" si="0"/>
        <v>44244</v>
      </c>
      <c r="F74" s="119">
        <v>50700</v>
      </c>
      <c r="H74" s="115">
        <f t="shared" si="1"/>
        <v>44244</v>
      </c>
      <c r="I74" s="119">
        <v>48100</v>
      </c>
      <c r="K74" s="115">
        <f t="shared" si="2"/>
        <v>44244</v>
      </c>
      <c r="L74" s="119">
        <v>36300</v>
      </c>
      <c r="N74" s="115">
        <f t="shared" si="3"/>
        <v>44244</v>
      </c>
      <c r="O74" s="119">
        <v>237000</v>
      </c>
      <c r="Q74" s="115">
        <f t="shared" si="4"/>
        <v>44244</v>
      </c>
      <c r="R74" s="119">
        <v>342500</v>
      </c>
    </row>
    <row r="75" spans="1:18">
      <c r="A75" s="117"/>
      <c r="B75" s="115">
        <v>44243</v>
      </c>
      <c r="C75" s="119">
        <v>42900</v>
      </c>
      <c r="E75" s="115">
        <f t="shared" si="0"/>
        <v>44243</v>
      </c>
      <c r="F75" s="119">
        <v>50600</v>
      </c>
      <c r="H75" s="115">
        <f t="shared" si="1"/>
        <v>44243</v>
      </c>
      <c r="I75" s="119">
        <v>48700</v>
      </c>
      <c r="K75" s="115">
        <f t="shared" si="2"/>
        <v>44243</v>
      </c>
      <c r="L75" s="119">
        <v>36150</v>
      </c>
      <c r="N75" s="115">
        <f t="shared" si="3"/>
        <v>44243</v>
      </c>
      <c r="O75" s="119">
        <v>230500</v>
      </c>
      <c r="Q75" s="115">
        <f t="shared" si="4"/>
        <v>44243</v>
      </c>
      <c r="R75" s="119">
        <v>330000</v>
      </c>
    </row>
    <row r="76" spans="1:18">
      <c r="A76" s="117"/>
      <c r="B76" s="115">
        <v>44242</v>
      </c>
      <c r="C76" s="119">
        <v>41400</v>
      </c>
      <c r="E76" s="115">
        <f t="shared" si="0"/>
        <v>44242</v>
      </c>
      <c r="F76" s="119">
        <v>48800</v>
      </c>
      <c r="H76" s="115">
        <f t="shared" si="1"/>
        <v>44242</v>
      </c>
      <c r="I76" s="119">
        <v>44800</v>
      </c>
      <c r="K76" s="115">
        <f t="shared" si="2"/>
        <v>44242</v>
      </c>
      <c r="L76" s="119">
        <v>35700</v>
      </c>
      <c r="N76" s="115">
        <f t="shared" si="3"/>
        <v>44242</v>
      </c>
      <c r="O76" s="119">
        <v>232500</v>
      </c>
      <c r="Q76" s="115">
        <f t="shared" si="4"/>
        <v>44242</v>
      </c>
      <c r="R76" s="119">
        <v>333700</v>
      </c>
    </row>
    <row r="77" spans="1:18">
      <c r="A77" s="117"/>
      <c r="B77" s="115">
        <v>44237</v>
      </c>
      <c r="C77" s="119">
        <v>40650</v>
      </c>
      <c r="E77" s="115">
        <f t="shared" si="0"/>
        <v>44237</v>
      </c>
      <c r="F77" s="119">
        <v>48700</v>
      </c>
      <c r="H77" s="115">
        <f t="shared" si="1"/>
        <v>44237</v>
      </c>
      <c r="I77" s="119">
        <v>44350</v>
      </c>
      <c r="K77" s="115">
        <f t="shared" si="2"/>
        <v>44237</v>
      </c>
      <c r="L77" s="119">
        <v>34050</v>
      </c>
      <c r="N77" s="115">
        <f t="shared" si="3"/>
        <v>44237</v>
      </c>
      <c r="O77" s="119">
        <v>220500</v>
      </c>
      <c r="Q77" s="115">
        <f t="shared" si="4"/>
        <v>44237</v>
      </c>
      <c r="R77" s="119">
        <v>324800</v>
      </c>
    </row>
    <row r="78" spans="1:18">
      <c r="A78" s="117"/>
      <c r="B78" s="115">
        <v>44236</v>
      </c>
      <c r="C78" s="119">
        <v>40300</v>
      </c>
      <c r="E78" s="115">
        <f t="shared" si="0"/>
        <v>44236</v>
      </c>
      <c r="F78" s="119">
        <v>48100</v>
      </c>
      <c r="H78" s="115">
        <f t="shared" si="1"/>
        <v>44236</v>
      </c>
      <c r="I78" s="119">
        <v>43000</v>
      </c>
      <c r="K78" s="115">
        <f t="shared" si="2"/>
        <v>44236</v>
      </c>
      <c r="L78" s="119">
        <v>34300</v>
      </c>
      <c r="N78" s="115">
        <f t="shared" si="3"/>
        <v>44236</v>
      </c>
      <c r="O78" s="119">
        <v>225500</v>
      </c>
      <c r="Q78" s="115">
        <f t="shared" si="4"/>
        <v>44236</v>
      </c>
      <c r="R78" s="119">
        <v>319300</v>
      </c>
    </row>
    <row r="79" spans="1:18">
      <c r="A79" s="117"/>
      <c r="B79" s="115">
        <v>44235</v>
      </c>
      <c r="C79" s="119">
        <v>40150</v>
      </c>
      <c r="E79" s="115">
        <f t="shared" si="0"/>
        <v>44235</v>
      </c>
      <c r="F79" s="119">
        <v>47650</v>
      </c>
      <c r="H79" s="115">
        <f t="shared" si="1"/>
        <v>44235</v>
      </c>
      <c r="I79" s="119">
        <v>42750</v>
      </c>
      <c r="K79" s="115">
        <f t="shared" si="2"/>
        <v>44235</v>
      </c>
      <c r="L79" s="119">
        <v>34600</v>
      </c>
      <c r="N79" s="115">
        <f t="shared" si="3"/>
        <v>44235</v>
      </c>
      <c r="O79" s="119">
        <v>226000</v>
      </c>
      <c r="Q79" s="115">
        <f t="shared" si="4"/>
        <v>44235</v>
      </c>
      <c r="R79" s="119">
        <v>320500</v>
      </c>
    </row>
    <row r="80" spans="1:18">
      <c r="A80" s="117"/>
      <c r="B80" s="115">
        <v>44232</v>
      </c>
      <c r="C80" s="119">
        <v>41600</v>
      </c>
      <c r="E80" s="115">
        <f t="shared" si="0"/>
        <v>44232</v>
      </c>
      <c r="F80" s="119">
        <v>48700</v>
      </c>
      <c r="H80" s="115">
        <f t="shared" si="1"/>
        <v>44232</v>
      </c>
      <c r="I80" s="119">
        <v>41100</v>
      </c>
      <c r="K80" s="115">
        <f t="shared" si="2"/>
        <v>44232</v>
      </c>
      <c r="L80" s="119">
        <v>35000</v>
      </c>
      <c r="N80" s="115">
        <f t="shared" si="3"/>
        <v>44232</v>
      </c>
      <c r="O80" s="119">
        <v>217500</v>
      </c>
      <c r="Q80" s="115">
        <f t="shared" si="4"/>
        <v>44232</v>
      </c>
      <c r="R80" s="119">
        <v>319900</v>
      </c>
    </row>
    <row r="81" spans="1:18">
      <c r="A81" s="117"/>
      <c r="B81" s="115">
        <v>44231</v>
      </c>
      <c r="C81" s="119">
        <v>41600</v>
      </c>
      <c r="E81" s="115">
        <f t="shared" si="0"/>
        <v>44231</v>
      </c>
      <c r="F81" s="119">
        <v>48400</v>
      </c>
      <c r="H81" s="115">
        <f t="shared" si="1"/>
        <v>44231</v>
      </c>
      <c r="I81" s="119">
        <v>40950</v>
      </c>
      <c r="K81" s="115">
        <f t="shared" si="2"/>
        <v>44231</v>
      </c>
      <c r="L81" s="119">
        <v>35300</v>
      </c>
      <c r="N81" s="115">
        <f t="shared" si="3"/>
        <v>44231</v>
      </c>
      <c r="O81" s="119">
        <v>204000</v>
      </c>
      <c r="Q81" s="115">
        <f t="shared" si="4"/>
        <v>44231</v>
      </c>
      <c r="R81" s="119">
        <v>320900</v>
      </c>
    </row>
    <row r="82" spans="1:18">
      <c r="A82" s="117"/>
      <c r="B82" s="115">
        <v>44230</v>
      </c>
      <c r="C82" s="119">
        <v>38900</v>
      </c>
      <c r="E82" s="115">
        <f t="shared" si="0"/>
        <v>44230</v>
      </c>
      <c r="F82" s="119">
        <v>47450</v>
      </c>
      <c r="H82" s="115">
        <f t="shared" si="1"/>
        <v>44230</v>
      </c>
      <c r="I82" s="119">
        <v>40950</v>
      </c>
      <c r="K82" s="115">
        <f t="shared" si="2"/>
        <v>44230</v>
      </c>
      <c r="L82" s="119">
        <v>35150</v>
      </c>
      <c r="N82" s="115">
        <f t="shared" si="3"/>
        <v>44230</v>
      </c>
      <c r="O82" s="119">
        <v>205000</v>
      </c>
      <c r="Q82" s="115">
        <f t="shared" si="4"/>
        <v>44230</v>
      </c>
      <c r="R82" s="119">
        <v>324500</v>
      </c>
    </row>
    <row r="83" spans="1:18">
      <c r="A83" s="117"/>
      <c r="B83" s="115">
        <v>44229</v>
      </c>
      <c r="C83" s="119">
        <v>38350</v>
      </c>
      <c r="E83" s="115">
        <f t="shared" si="0"/>
        <v>44229</v>
      </c>
      <c r="F83" s="119">
        <v>45300</v>
      </c>
      <c r="H83" s="115">
        <f t="shared" si="1"/>
        <v>44229</v>
      </c>
      <c r="I83" s="119">
        <v>40300</v>
      </c>
      <c r="K83" s="115">
        <f t="shared" si="2"/>
        <v>44229</v>
      </c>
      <c r="L83" s="119">
        <v>34300</v>
      </c>
      <c r="N83" s="115">
        <f t="shared" si="3"/>
        <v>44229</v>
      </c>
      <c r="O83" s="119">
        <v>199000</v>
      </c>
      <c r="Q83" s="115">
        <f t="shared" si="4"/>
        <v>44229</v>
      </c>
      <c r="R83" s="119">
        <v>319000</v>
      </c>
    </row>
    <row r="84" spans="1:18">
      <c r="A84" s="117"/>
      <c r="B84" s="115">
        <v>44228</v>
      </c>
      <c r="C84" s="119">
        <v>35300</v>
      </c>
      <c r="E84" s="115">
        <f t="shared" si="0"/>
        <v>44228</v>
      </c>
      <c r="F84" s="119">
        <v>45450</v>
      </c>
      <c r="H84" s="115">
        <f t="shared" si="1"/>
        <v>44228</v>
      </c>
      <c r="I84" s="119">
        <v>40550</v>
      </c>
      <c r="K84" s="115">
        <f t="shared" si="2"/>
        <v>44228</v>
      </c>
      <c r="L84" s="119">
        <v>35150</v>
      </c>
      <c r="N84" s="115">
        <f t="shared" si="3"/>
        <v>44228</v>
      </c>
      <c r="O84" s="119">
        <v>197000</v>
      </c>
      <c r="Q84" s="115">
        <f t="shared" si="4"/>
        <v>44228</v>
      </c>
      <c r="R84" s="119">
        <v>320600</v>
      </c>
    </row>
    <row r="85" spans="1:18">
      <c r="A85" s="117"/>
      <c r="B85" s="115">
        <v>44225</v>
      </c>
      <c r="C85" s="119">
        <v>33550</v>
      </c>
      <c r="E85" s="115">
        <f t="shared" si="0"/>
        <v>44225</v>
      </c>
      <c r="F85" s="119">
        <v>44800</v>
      </c>
      <c r="H85" s="115">
        <f t="shared" si="1"/>
        <v>44225</v>
      </c>
      <c r="I85" s="119">
        <v>39500</v>
      </c>
      <c r="K85" s="115">
        <f t="shared" si="2"/>
        <v>44225</v>
      </c>
      <c r="L85" s="119">
        <v>34900</v>
      </c>
      <c r="N85" s="115">
        <f t="shared" si="3"/>
        <v>44225</v>
      </c>
      <c r="O85" s="119">
        <v>193000</v>
      </c>
      <c r="Q85" s="115">
        <f t="shared" si="4"/>
        <v>44225</v>
      </c>
      <c r="R85" s="119">
        <v>306800</v>
      </c>
    </row>
    <row r="86" spans="1:18">
      <c r="A86" s="117"/>
      <c r="B86" s="115">
        <v>44224</v>
      </c>
      <c r="C86" s="119">
        <v>35100</v>
      </c>
      <c r="E86" s="115">
        <f t="shared" si="0"/>
        <v>44224</v>
      </c>
      <c r="F86" s="119">
        <v>46050</v>
      </c>
      <c r="H86" s="115">
        <f t="shared" si="1"/>
        <v>44224</v>
      </c>
      <c r="I86" s="119">
        <v>41550</v>
      </c>
      <c r="K86" s="115">
        <f t="shared" si="2"/>
        <v>44224</v>
      </c>
      <c r="L86" s="119">
        <v>35450</v>
      </c>
      <c r="N86" s="115">
        <f t="shared" si="3"/>
        <v>44224</v>
      </c>
      <c r="O86" s="119">
        <v>199000</v>
      </c>
      <c r="Q86" s="115">
        <f t="shared" si="4"/>
        <v>44224</v>
      </c>
      <c r="R86" s="119">
        <v>311800</v>
      </c>
    </row>
    <row r="87" spans="1:18">
      <c r="A87" s="117"/>
      <c r="B87" s="115">
        <v>44223</v>
      </c>
      <c r="C87" s="119">
        <v>36800</v>
      </c>
      <c r="E87" s="115">
        <f t="shared" si="0"/>
        <v>44223</v>
      </c>
      <c r="F87" s="119">
        <v>47700</v>
      </c>
      <c r="H87" s="115">
        <f t="shared" si="1"/>
        <v>44223</v>
      </c>
      <c r="I87" s="119">
        <v>41800</v>
      </c>
      <c r="K87" s="115">
        <f t="shared" si="2"/>
        <v>44223</v>
      </c>
      <c r="L87" s="119">
        <v>36400</v>
      </c>
      <c r="N87" s="115">
        <f t="shared" si="3"/>
        <v>44223</v>
      </c>
      <c r="O87" s="119">
        <v>208000</v>
      </c>
      <c r="Q87" s="115">
        <f t="shared" si="4"/>
        <v>44223</v>
      </c>
      <c r="R87" s="119">
        <v>324000</v>
      </c>
    </row>
    <row r="88" spans="1:18">
      <c r="A88" s="117"/>
      <c r="B88" s="115">
        <v>44222</v>
      </c>
      <c r="C88" s="119">
        <v>36650</v>
      </c>
      <c r="E88" s="115">
        <f t="shared" si="0"/>
        <v>44222</v>
      </c>
      <c r="F88" s="119">
        <v>50100</v>
      </c>
      <c r="H88" s="115">
        <f t="shared" si="1"/>
        <v>44222</v>
      </c>
      <c r="I88" s="119">
        <v>42250</v>
      </c>
      <c r="K88" s="115">
        <f t="shared" si="2"/>
        <v>44222</v>
      </c>
      <c r="L88" s="119">
        <v>36700</v>
      </c>
      <c r="N88" s="115">
        <f t="shared" si="3"/>
        <v>44222</v>
      </c>
      <c r="O88" s="119">
        <v>204000</v>
      </c>
      <c r="Q88" s="115">
        <f t="shared" si="4"/>
        <v>44222</v>
      </c>
      <c r="R88" s="119">
        <v>332800</v>
      </c>
    </row>
    <row r="89" spans="1:18">
      <c r="A89" s="117"/>
      <c r="B89" s="115">
        <v>44221</v>
      </c>
      <c r="C89" s="119">
        <v>33900</v>
      </c>
      <c r="E89" s="115">
        <f t="shared" si="0"/>
        <v>44221</v>
      </c>
      <c r="F89" s="119">
        <v>49900</v>
      </c>
      <c r="H89" s="115">
        <f t="shared" si="1"/>
        <v>44221</v>
      </c>
      <c r="I89" s="119">
        <v>42850</v>
      </c>
      <c r="K89" s="115">
        <f t="shared" si="2"/>
        <v>44221</v>
      </c>
      <c r="L89" s="119">
        <v>36750</v>
      </c>
      <c r="N89" s="115">
        <f t="shared" si="3"/>
        <v>44221</v>
      </c>
      <c r="O89" s="119">
        <v>209000</v>
      </c>
      <c r="Q89" s="115">
        <f t="shared" si="4"/>
        <v>44221</v>
      </c>
      <c r="R89" s="119">
        <v>346600</v>
      </c>
    </row>
    <row r="90" spans="1:18">
      <c r="A90" s="117"/>
      <c r="B90" s="115">
        <v>44218</v>
      </c>
      <c r="C90" s="119">
        <v>34200</v>
      </c>
      <c r="E90" s="115">
        <f t="shared" si="0"/>
        <v>44218</v>
      </c>
      <c r="F90" s="119">
        <v>47950</v>
      </c>
      <c r="H90" s="115">
        <f t="shared" si="1"/>
        <v>44218</v>
      </c>
      <c r="I90" s="119">
        <v>43100</v>
      </c>
      <c r="K90" s="115">
        <f t="shared" si="2"/>
        <v>44218</v>
      </c>
      <c r="L90" s="119">
        <v>35500</v>
      </c>
      <c r="N90" s="115">
        <f t="shared" si="3"/>
        <v>44218</v>
      </c>
      <c r="O90" s="119">
        <v>200000</v>
      </c>
      <c r="Q90" s="115">
        <f t="shared" si="4"/>
        <v>44218</v>
      </c>
      <c r="R90" s="119">
        <v>340000</v>
      </c>
    </row>
    <row r="91" spans="1:18">
      <c r="A91" s="117"/>
      <c r="B91" s="115">
        <v>44217</v>
      </c>
      <c r="C91" s="119">
        <v>35100</v>
      </c>
      <c r="E91" s="115">
        <f t="shared" si="0"/>
        <v>44217</v>
      </c>
      <c r="F91" s="119">
        <v>48450</v>
      </c>
      <c r="H91" s="115">
        <f t="shared" si="1"/>
        <v>44217</v>
      </c>
      <c r="I91" s="119">
        <v>42950</v>
      </c>
      <c r="K91" s="115">
        <f t="shared" si="2"/>
        <v>44217</v>
      </c>
      <c r="L91" s="119">
        <v>35300</v>
      </c>
      <c r="N91" s="115">
        <f t="shared" si="3"/>
        <v>44217</v>
      </c>
      <c r="O91" s="119">
        <v>195000</v>
      </c>
      <c r="Q91" s="115">
        <f t="shared" si="4"/>
        <v>44217</v>
      </c>
      <c r="R91" s="119">
        <v>349500</v>
      </c>
    </row>
    <row r="92" spans="1:18">
      <c r="A92" s="117"/>
      <c r="B92" s="115">
        <v>44216</v>
      </c>
      <c r="C92" s="119">
        <v>34950</v>
      </c>
      <c r="E92" s="115">
        <f t="shared" si="0"/>
        <v>44216</v>
      </c>
      <c r="F92" s="119">
        <v>48200</v>
      </c>
      <c r="H92" s="115">
        <f t="shared" si="1"/>
        <v>44216</v>
      </c>
      <c r="I92" s="119">
        <v>43550</v>
      </c>
      <c r="K92" s="115">
        <f t="shared" si="2"/>
        <v>44216</v>
      </c>
      <c r="L92" s="119">
        <v>35500</v>
      </c>
      <c r="N92" s="115">
        <f t="shared" si="3"/>
        <v>44216</v>
      </c>
      <c r="O92" s="119">
        <v>196000</v>
      </c>
      <c r="Q92" s="115">
        <f t="shared" si="4"/>
        <v>44216</v>
      </c>
      <c r="R92" s="119">
        <v>356200</v>
      </c>
    </row>
    <row r="93" spans="1:18">
      <c r="A93" s="117"/>
      <c r="B93" s="115">
        <v>44215</v>
      </c>
      <c r="C93" s="119">
        <v>34150</v>
      </c>
      <c r="E93" s="115">
        <f t="shared" si="0"/>
        <v>44215</v>
      </c>
      <c r="F93" s="119">
        <v>46950</v>
      </c>
      <c r="H93" s="115">
        <f t="shared" si="1"/>
        <v>44215</v>
      </c>
      <c r="I93" s="119">
        <v>42400</v>
      </c>
      <c r="K93" s="115">
        <f t="shared" si="2"/>
        <v>44215</v>
      </c>
      <c r="L93" s="119">
        <v>33700</v>
      </c>
      <c r="N93" s="115">
        <f t="shared" si="3"/>
        <v>44215</v>
      </c>
      <c r="O93" s="119">
        <v>197000</v>
      </c>
      <c r="Q93" s="115">
        <f t="shared" si="4"/>
        <v>44215</v>
      </c>
      <c r="R93" s="119">
        <v>328300</v>
      </c>
    </row>
    <row r="94" spans="1:18">
      <c r="A94" s="117"/>
      <c r="B94" s="115">
        <v>44214</v>
      </c>
      <c r="C94" s="119">
        <v>34100</v>
      </c>
      <c r="E94" s="115">
        <f t="shared" si="0"/>
        <v>44214</v>
      </c>
      <c r="F94" s="119">
        <v>46300</v>
      </c>
      <c r="H94" s="115">
        <f t="shared" si="1"/>
        <v>44214</v>
      </c>
      <c r="I94" s="119">
        <v>41450</v>
      </c>
      <c r="K94" s="115">
        <f t="shared" si="2"/>
        <v>44214</v>
      </c>
      <c r="L94" s="119">
        <v>33650</v>
      </c>
      <c r="N94" s="115">
        <f t="shared" si="3"/>
        <v>44214</v>
      </c>
      <c r="O94" s="119">
        <v>190500</v>
      </c>
      <c r="Q94" s="115">
        <f t="shared" si="4"/>
        <v>44214</v>
      </c>
      <c r="R94" s="119">
        <v>317200</v>
      </c>
    </row>
    <row r="95" spans="1:18">
      <c r="A95" s="117"/>
      <c r="B95" s="115">
        <v>44211</v>
      </c>
      <c r="C95" s="119">
        <v>33900</v>
      </c>
      <c r="E95" s="115">
        <f t="shared" si="0"/>
        <v>44211</v>
      </c>
      <c r="F95" s="119">
        <v>48000</v>
      </c>
      <c r="H95" s="115">
        <f t="shared" si="1"/>
        <v>44211</v>
      </c>
      <c r="I95" s="119">
        <v>41000</v>
      </c>
      <c r="K95" s="115">
        <f t="shared" si="2"/>
        <v>44211</v>
      </c>
      <c r="L95" s="119">
        <v>34800</v>
      </c>
      <c r="N95" s="115">
        <f t="shared" si="3"/>
        <v>44211</v>
      </c>
      <c r="O95" s="119">
        <v>195500</v>
      </c>
      <c r="Q95" s="115">
        <f t="shared" si="4"/>
        <v>44211</v>
      </c>
      <c r="R95" s="119">
        <v>325100</v>
      </c>
    </row>
    <row r="96" spans="1:18">
      <c r="A96" s="117"/>
      <c r="B96" s="115">
        <v>44210</v>
      </c>
      <c r="C96" s="119">
        <v>35150</v>
      </c>
      <c r="E96" s="115">
        <f t="shared" si="0"/>
        <v>44210</v>
      </c>
      <c r="F96" s="119">
        <v>48650</v>
      </c>
      <c r="H96" s="115">
        <f t="shared" si="1"/>
        <v>44210</v>
      </c>
      <c r="I96" s="119">
        <v>40700</v>
      </c>
      <c r="K96" s="115">
        <f t="shared" si="2"/>
        <v>44210</v>
      </c>
      <c r="L96" s="119">
        <v>34200</v>
      </c>
      <c r="N96" s="115">
        <f t="shared" si="3"/>
        <v>44210</v>
      </c>
      <c r="O96" s="119">
        <v>193000</v>
      </c>
      <c r="Q96" s="115">
        <f t="shared" si="4"/>
        <v>44210</v>
      </c>
      <c r="R96" s="119">
        <v>323600</v>
      </c>
    </row>
    <row r="97" spans="1:18">
      <c r="A97" s="117"/>
      <c r="B97" s="115">
        <v>44209</v>
      </c>
      <c r="C97" s="119">
        <v>34650</v>
      </c>
      <c r="E97" s="115">
        <f t="shared" si="0"/>
        <v>44209</v>
      </c>
      <c r="F97" s="119">
        <v>47700</v>
      </c>
      <c r="H97" s="115">
        <f t="shared" si="1"/>
        <v>44209</v>
      </c>
      <c r="I97" s="119">
        <v>40250</v>
      </c>
      <c r="K97" s="115">
        <f t="shared" si="2"/>
        <v>44209</v>
      </c>
      <c r="L97" s="119">
        <v>33900</v>
      </c>
      <c r="N97" s="115">
        <f t="shared" si="3"/>
        <v>44209</v>
      </c>
      <c r="O97" s="119">
        <v>187000</v>
      </c>
      <c r="Q97" s="115">
        <f t="shared" si="4"/>
        <v>44209</v>
      </c>
      <c r="R97" s="119">
        <v>325300</v>
      </c>
    </row>
    <row r="98" spans="1:18">
      <c r="A98" s="117"/>
      <c r="B98" s="115">
        <v>44208</v>
      </c>
      <c r="C98" s="119">
        <v>34000</v>
      </c>
      <c r="E98" s="115">
        <f t="shared" si="0"/>
        <v>44208</v>
      </c>
      <c r="F98" s="119">
        <v>46900</v>
      </c>
      <c r="H98" s="115">
        <f t="shared" si="1"/>
        <v>44208</v>
      </c>
      <c r="I98" s="119">
        <v>38600</v>
      </c>
      <c r="K98" s="115">
        <f t="shared" si="2"/>
        <v>44208</v>
      </c>
      <c r="L98" s="119">
        <v>33850</v>
      </c>
      <c r="N98" s="115">
        <f t="shared" si="3"/>
        <v>44208</v>
      </c>
      <c r="O98" s="119">
        <v>189000</v>
      </c>
      <c r="Q98" s="115">
        <f t="shared" si="4"/>
        <v>44208</v>
      </c>
      <c r="R98" s="119">
        <v>319700</v>
      </c>
    </row>
    <row r="99" spans="1:18">
      <c r="A99" s="117"/>
      <c r="B99" s="115">
        <v>44207</v>
      </c>
      <c r="C99" s="119">
        <v>34500</v>
      </c>
      <c r="E99" s="115">
        <f t="shared" si="0"/>
        <v>44207</v>
      </c>
      <c r="F99" s="119">
        <v>46300</v>
      </c>
      <c r="H99" s="115">
        <f t="shared" si="1"/>
        <v>44207</v>
      </c>
      <c r="I99" s="119">
        <v>37400</v>
      </c>
      <c r="K99" s="115">
        <f t="shared" si="2"/>
        <v>44207</v>
      </c>
      <c r="L99" s="119">
        <v>34150</v>
      </c>
      <c r="N99" s="115">
        <f t="shared" si="3"/>
        <v>44207</v>
      </c>
      <c r="O99" s="119">
        <v>185500</v>
      </c>
      <c r="Q99" s="115">
        <f t="shared" si="4"/>
        <v>44207</v>
      </c>
      <c r="R99" s="119">
        <v>338600</v>
      </c>
    </row>
    <row r="100" spans="1:18">
      <c r="A100" s="117"/>
      <c r="B100" s="115">
        <v>44204</v>
      </c>
      <c r="C100" s="119">
        <v>35400</v>
      </c>
      <c r="E100" s="115">
        <f t="shared" si="0"/>
        <v>44204</v>
      </c>
      <c r="F100" s="119">
        <v>47200</v>
      </c>
      <c r="H100" s="115">
        <f t="shared" si="1"/>
        <v>44204</v>
      </c>
      <c r="I100" s="119">
        <v>36500</v>
      </c>
      <c r="K100" s="115">
        <f t="shared" si="2"/>
        <v>44204</v>
      </c>
      <c r="L100" s="119">
        <v>34600</v>
      </c>
      <c r="N100" s="115">
        <f t="shared" si="3"/>
        <v>44204</v>
      </c>
      <c r="O100" s="119">
        <v>193000</v>
      </c>
      <c r="Q100" s="115">
        <f t="shared" si="4"/>
        <v>44204</v>
      </c>
      <c r="R100" s="119">
        <v>332900</v>
      </c>
    </row>
    <row r="101" spans="1:18">
      <c r="A101" s="117"/>
      <c r="B101" s="115">
        <v>44203</v>
      </c>
      <c r="C101" s="119">
        <v>35250</v>
      </c>
      <c r="E101" s="115">
        <f t="shared" si="0"/>
        <v>44203</v>
      </c>
      <c r="F101" s="119">
        <v>47050</v>
      </c>
      <c r="H101" s="115">
        <f t="shared" si="1"/>
        <v>44203</v>
      </c>
      <c r="I101" s="119">
        <v>36650</v>
      </c>
      <c r="K101" s="115">
        <f t="shared" si="2"/>
        <v>44203</v>
      </c>
      <c r="L101" s="119">
        <v>35700</v>
      </c>
      <c r="N101" s="115">
        <f t="shared" si="3"/>
        <v>44203</v>
      </c>
      <c r="O101" s="119">
        <v>189000</v>
      </c>
      <c r="Q101" s="115">
        <f t="shared" si="4"/>
        <v>44203</v>
      </c>
      <c r="R101" s="119">
        <v>340000</v>
      </c>
    </row>
    <row r="102" spans="1:18">
      <c r="A102" s="117"/>
      <c r="B102" s="115">
        <v>44202</v>
      </c>
      <c r="C102" s="119">
        <v>35700</v>
      </c>
      <c r="E102" s="115">
        <f t="shared" si="0"/>
        <v>44202</v>
      </c>
      <c r="F102" s="119">
        <v>47200</v>
      </c>
      <c r="H102" s="115">
        <f t="shared" si="1"/>
        <v>44202</v>
      </c>
      <c r="I102" s="119">
        <v>36550</v>
      </c>
      <c r="K102" s="115">
        <f t="shared" si="2"/>
        <v>44202</v>
      </c>
      <c r="L102" s="119">
        <v>36650</v>
      </c>
      <c r="N102" s="115">
        <f t="shared" si="3"/>
        <v>44202</v>
      </c>
      <c r="O102" s="119">
        <v>189000</v>
      </c>
      <c r="Q102" s="115">
        <f t="shared" si="4"/>
        <v>44202</v>
      </c>
      <c r="R102" s="119">
        <v>338300</v>
      </c>
    </row>
    <row r="103" spans="1:18">
      <c r="A103" s="117"/>
      <c r="B103" s="115">
        <v>44201</v>
      </c>
      <c r="C103" s="119">
        <v>34750</v>
      </c>
      <c r="E103" s="115">
        <f t="shared" si="0"/>
        <v>44201</v>
      </c>
      <c r="F103" s="119">
        <v>46200</v>
      </c>
      <c r="H103" s="115">
        <f t="shared" si="1"/>
        <v>44201</v>
      </c>
      <c r="I103" s="119">
        <v>37000</v>
      </c>
      <c r="K103" s="115">
        <f t="shared" si="2"/>
        <v>44201</v>
      </c>
      <c r="L103" s="119">
        <v>36750</v>
      </c>
      <c r="N103" s="115">
        <f t="shared" si="3"/>
        <v>44201</v>
      </c>
      <c r="O103" s="119">
        <v>198000</v>
      </c>
      <c r="Q103" s="115">
        <f t="shared" si="4"/>
        <v>44201</v>
      </c>
      <c r="R103" s="119">
        <v>347000</v>
      </c>
    </row>
    <row r="104" spans="1:18">
      <c r="A104" s="117"/>
      <c r="B104" s="115">
        <v>44200</v>
      </c>
      <c r="C104" s="119">
        <v>35000</v>
      </c>
      <c r="E104" s="115">
        <f t="shared" si="0"/>
        <v>44200</v>
      </c>
      <c r="F104" s="119">
        <v>46400</v>
      </c>
      <c r="H104" s="115">
        <f t="shared" si="1"/>
        <v>44200</v>
      </c>
      <c r="I104" s="119">
        <v>37050</v>
      </c>
      <c r="K104" s="115">
        <f t="shared" si="2"/>
        <v>44200</v>
      </c>
      <c r="L104" s="119">
        <v>36750</v>
      </c>
      <c r="N104" s="115">
        <f t="shared" si="3"/>
        <v>44200</v>
      </c>
      <c r="O104" s="119">
        <v>197000</v>
      </c>
      <c r="Q104" s="115">
        <f t="shared" si="4"/>
        <v>44200</v>
      </c>
      <c r="R104" s="119">
        <v>355600</v>
      </c>
    </row>
    <row r="105" spans="1:18">
      <c r="A105" s="117"/>
      <c r="B105" s="115">
        <v>44195</v>
      </c>
      <c r="C105" s="119">
        <v>34850</v>
      </c>
      <c r="E105" s="115">
        <f t="shared" si="0"/>
        <v>44195</v>
      </c>
      <c r="F105" s="119">
        <v>45600</v>
      </c>
      <c r="H105" s="115">
        <f t="shared" si="1"/>
        <v>44195</v>
      </c>
      <c r="I105" s="119">
        <v>37000</v>
      </c>
      <c r="K105" s="115">
        <f t="shared" si="2"/>
        <v>44195</v>
      </c>
      <c r="L105" s="119">
        <v>35050</v>
      </c>
      <c r="N105" s="115">
        <f>+$B105</f>
        <v>44195</v>
      </c>
      <c r="O105" s="119">
        <v>196500</v>
      </c>
      <c r="Q105" s="115">
        <f t="shared" si="4"/>
        <v>44195</v>
      </c>
      <c r="R105" s="119">
        <v>357800</v>
      </c>
    </row>
    <row r="106" spans="1:18">
      <c r="A106" s="117"/>
      <c r="B106" s="115">
        <v>44194</v>
      </c>
      <c r="C106" s="119">
        <v>34900</v>
      </c>
      <c r="E106" s="115">
        <f t="shared" si="0"/>
        <v>44194</v>
      </c>
      <c r="F106" s="119">
        <v>45350</v>
      </c>
      <c r="H106" s="115">
        <f t="shared" si="1"/>
        <v>44194</v>
      </c>
      <c r="I106" s="119">
        <v>36650</v>
      </c>
      <c r="K106" s="115">
        <f t="shared" si="2"/>
        <v>44194</v>
      </c>
      <c r="L106" s="119">
        <v>35150</v>
      </c>
      <c r="N106" s="115">
        <f t="shared" ref="N106:N165" si="5">+$B106</f>
        <v>44194</v>
      </c>
      <c r="O106" s="119">
        <v>185000</v>
      </c>
      <c r="Q106" s="115">
        <f t="shared" si="4"/>
        <v>44194</v>
      </c>
      <c r="R106" s="119">
        <v>355000</v>
      </c>
    </row>
    <row r="107" spans="1:18">
      <c r="A107" s="117"/>
      <c r="B107" s="115">
        <v>44193</v>
      </c>
      <c r="C107" s="119">
        <v>35500</v>
      </c>
      <c r="E107" s="115">
        <f t="shared" si="0"/>
        <v>44193</v>
      </c>
      <c r="F107" s="119">
        <v>46100</v>
      </c>
      <c r="H107" s="115">
        <f t="shared" si="1"/>
        <v>44193</v>
      </c>
      <c r="I107" s="119">
        <v>36500</v>
      </c>
      <c r="K107" s="115">
        <f t="shared" si="2"/>
        <v>44193</v>
      </c>
      <c r="L107" s="119">
        <v>35350</v>
      </c>
      <c r="N107" s="115">
        <f t="shared" si="5"/>
        <v>44193</v>
      </c>
      <c r="O107" s="119">
        <v>182500</v>
      </c>
      <c r="Q107" s="115">
        <f t="shared" si="4"/>
        <v>44193</v>
      </c>
      <c r="R107" s="119">
        <v>357600</v>
      </c>
    </row>
    <row r="108" spans="1:18">
      <c r="A108" s="117"/>
      <c r="B108" s="115">
        <v>44189</v>
      </c>
      <c r="C108" s="119">
        <v>34350</v>
      </c>
      <c r="E108" s="115">
        <f t="shared" si="0"/>
        <v>44189</v>
      </c>
      <c r="F108" s="119">
        <v>45150</v>
      </c>
      <c r="H108" s="115">
        <f t="shared" si="1"/>
        <v>44189</v>
      </c>
      <c r="I108" s="119">
        <v>36500</v>
      </c>
      <c r="K108" s="115">
        <f t="shared" si="2"/>
        <v>44189</v>
      </c>
      <c r="L108" s="119">
        <v>34600</v>
      </c>
      <c r="N108" s="115">
        <f t="shared" si="5"/>
        <v>44189</v>
      </c>
      <c r="O108" s="119">
        <v>184000</v>
      </c>
      <c r="Q108" s="115">
        <f t="shared" si="4"/>
        <v>44189</v>
      </c>
      <c r="R108" s="119">
        <v>333500</v>
      </c>
    </row>
    <row r="109" spans="1:18">
      <c r="A109" s="117"/>
      <c r="B109" s="115">
        <v>44188</v>
      </c>
      <c r="C109" s="119">
        <v>33500</v>
      </c>
      <c r="E109" s="115">
        <f t="shared" si="0"/>
        <v>44188</v>
      </c>
      <c r="F109" s="119">
        <v>45400</v>
      </c>
      <c r="H109" s="115">
        <f t="shared" ref="H109:H165" si="6">+$B109</f>
        <v>44188</v>
      </c>
      <c r="I109" s="119">
        <v>36050</v>
      </c>
      <c r="K109" s="115">
        <f t="shared" ref="K109:K165" si="7">+$B109</f>
        <v>44188</v>
      </c>
      <c r="L109" s="119">
        <v>34300</v>
      </c>
      <c r="N109" s="115">
        <f t="shared" si="5"/>
        <v>44188</v>
      </c>
      <c r="O109" s="119">
        <v>175500</v>
      </c>
      <c r="Q109" s="115">
        <f t="shared" ref="Q109:Q165" si="8">+$B109</f>
        <v>44188</v>
      </c>
      <c r="R109" s="119">
        <v>333500</v>
      </c>
    </row>
    <row r="110" spans="1:18">
      <c r="A110" s="117"/>
      <c r="B110" s="115">
        <v>44187</v>
      </c>
      <c r="C110" s="119">
        <v>32800</v>
      </c>
      <c r="E110" s="115">
        <f t="shared" si="0"/>
        <v>44187</v>
      </c>
      <c r="F110" s="119">
        <v>44800</v>
      </c>
      <c r="H110" s="115">
        <f t="shared" si="6"/>
        <v>44187</v>
      </c>
      <c r="I110" s="119">
        <v>35350</v>
      </c>
      <c r="K110" s="115">
        <f t="shared" si="7"/>
        <v>44187</v>
      </c>
      <c r="L110" s="119">
        <v>33600</v>
      </c>
      <c r="N110" s="115">
        <f t="shared" si="5"/>
        <v>44187</v>
      </c>
      <c r="O110" s="119">
        <v>174500</v>
      </c>
      <c r="Q110" s="115">
        <f t="shared" si="8"/>
        <v>44187</v>
      </c>
      <c r="R110" s="119">
        <v>307300</v>
      </c>
    </row>
    <row r="111" spans="1:18">
      <c r="A111" s="117"/>
      <c r="B111" s="115">
        <v>44186</v>
      </c>
      <c r="C111" s="119">
        <v>33750</v>
      </c>
      <c r="E111" s="115">
        <f t="shared" si="0"/>
        <v>44186</v>
      </c>
      <c r="F111" s="119">
        <v>47150</v>
      </c>
      <c r="H111" s="115">
        <f t="shared" si="6"/>
        <v>44186</v>
      </c>
      <c r="I111" s="119">
        <v>37550</v>
      </c>
      <c r="K111" s="115">
        <f t="shared" si="7"/>
        <v>44186</v>
      </c>
      <c r="L111" s="119">
        <v>34750</v>
      </c>
      <c r="N111" s="115">
        <f t="shared" si="5"/>
        <v>44186</v>
      </c>
      <c r="O111" s="119">
        <v>181000</v>
      </c>
      <c r="Q111" s="115">
        <f t="shared" si="8"/>
        <v>44186</v>
      </c>
      <c r="R111" s="119">
        <v>309500</v>
      </c>
    </row>
    <row r="112" spans="1:18">
      <c r="A112" s="117"/>
      <c r="B112" s="115">
        <v>44183</v>
      </c>
      <c r="C112" s="119">
        <v>33500</v>
      </c>
      <c r="E112" s="115">
        <f t="shared" si="0"/>
        <v>44183</v>
      </c>
      <c r="F112" s="119">
        <v>45800</v>
      </c>
      <c r="H112" s="115">
        <f t="shared" si="6"/>
        <v>44183</v>
      </c>
      <c r="I112" s="119">
        <v>37400</v>
      </c>
      <c r="K112" s="115">
        <f t="shared" si="7"/>
        <v>44183</v>
      </c>
      <c r="L112" s="119">
        <v>35650</v>
      </c>
      <c r="N112" s="115">
        <f t="shared" si="5"/>
        <v>44183</v>
      </c>
      <c r="O112" s="119">
        <v>176500</v>
      </c>
      <c r="Q112" s="115">
        <f t="shared" si="8"/>
        <v>44183</v>
      </c>
      <c r="R112" s="119">
        <v>319800</v>
      </c>
    </row>
    <row r="113" spans="1:18">
      <c r="A113" s="117"/>
      <c r="B113" s="115">
        <v>44182</v>
      </c>
      <c r="C113" s="119">
        <v>33300</v>
      </c>
      <c r="E113" s="115">
        <f t="shared" si="0"/>
        <v>44182</v>
      </c>
      <c r="F113" s="119">
        <v>46100</v>
      </c>
      <c r="H113" s="115">
        <f t="shared" si="6"/>
        <v>44182</v>
      </c>
      <c r="I113" s="119">
        <v>38050</v>
      </c>
      <c r="K113" s="115">
        <f t="shared" si="7"/>
        <v>44182</v>
      </c>
      <c r="L113" s="119">
        <v>35450</v>
      </c>
      <c r="N113" s="115">
        <f t="shared" si="5"/>
        <v>44182</v>
      </c>
      <c r="O113" s="119">
        <v>174000</v>
      </c>
      <c r="Q113" s="115">
        <f t="shared" si="8"/>
        <v>44182</v>
      </c>
      <c r="R113" s="119">
        <v>328000</v>
      </c>
    </row>
    <row r="114" spans="1:18">
      <c r="A114" s="117"/>
      <c r="B114" s="115">
        <v>44181</v>
      </c>
      <c r="C114" s="119">
        <v>32750</v>
      </c>
      <c r="E114" s="115">
        <f t="shared" si="0"/>
        <v>44181</v>
      </c>
      <c r="F114" s="119">
        <v>45700</v>
      </c>
      <c r="H114" s="115">
        <f t="shared" si="6"/>
        <v>44181</v>
      </c>
      <c r="I114" s="119">
        <v>37750</v>
      </c>
      <c r="K114" s="115">
        <f t="shared" si="7"/>
        <v>44181</v>
      </c>
      <c r="L114" s="119">
        <v>33950</v>
      </c>
      <c r="N114" s="115">
        <f t="shared" si="5"/>
        <v>44181</v>
      </c>
      <c r="O114" s="119">
        <v>172000</v>
      </c>
      <c r="Q114" s="115">
        <f t="shared" si="8"/>
        <v>44181</v>
      </c>
      <c r="R114" s="119">
        <v>304600</v>
      </c>
    </row>
    <row r="115" spans="1:18">
      <c r="A115" s="117"/>
      <c r="B115" s="115">
        <v>44180</v>
      </c>
      <c r="C115" s="119">
        <v>30800</v>
      </c>
      <c r="E115" s="115">
        <f t="shared" si="0"/>
        <v>44180</v>
      </c>
      <c r="F115" s="119">
        <v>43850</v>
      </c>
      <c r="H115" s="115">
        <f t="shared" si="6"/>
        <v>44180</v>
      </c>
      <c r="I115" s="119">
        <v>37750</v>
      </c>
      <c r="K115" s="115">
        <f t="shared" si="7"/>
        <v>44180</v>
      </c>
      <c r="L115" s="119">
        <v>33300</v>
      </c>
      <c r="N115" s="115">
        <f t="shared" si="5"/>
        <v>44180</v>
      </c>
      <c r="O115" s="119">
        <v>164000</v>
      </c>
      <c r="Q115" s="115">
        <f t="shared" si="8"/>
        <v>44180</v>
      </c>
      <c r="R115" s="119">
        <v>292500</v>
      </c>
    </row>
    <row r="116" spans="1:18">
      <c r="A116" s="117"/>
      <c r="B116" s="115">
        <v>44179</v>
      </c>
      <c r="C116" s="119">
        <v>29750</v>
      </c>
      <c r="E116" s="115">
        <f t="shared" si="0"/>
        <v>44179</v>
      </c>
      <c r="F116" s="119">
        <v>44250</v>
      </c>
      <c r="H116" s="115">
        <f t="shared" si="6"/>
        <v>44179</v>
      </c>
      <c r="I116" s="119">
        <v>37400</v>
      </c>
      <c r="K116" s="115">
        <f t="shared" si="7"/>
        <v>44179</v>
      </c>
      <c r="L116" s="119">
        <v>31950</v>
      </c>
      <c r="N116" s="115">
        <f t="shared" si="5"/>
        <v>44179</v>
      </c>
      <c r="O116" s="119">
        <v>166000</v>
      </c>
      <c r="Q116" s="115">
        <f t="shared" si="8"/>
        <v>44179</v>
      </c>
      <c r="R116" s="119">
        <v>286500</v>
      </c>
    </row>
    <row r="117" spans="1:18">
      <c r="A117" s="117"/>
      <c r="B117" s="115">
        <v>44176</v>
      </c>
      <c r="C117" s="119">
        <v>30250</v>
      </c>
      <c r="E117" s="115">
        <f t="shared" si="0"/>
        <v>44176</v>
      </c>
      <c r="F117" s="119">
        <v>44900</v>
      </c>
      <c r="H117" s="115">
        <f t="shared" si="6"/>
        <v>44176</v>
      </c>
      <c r="I117" s="119">
        <v>35450</v>
      </c>
      <c r="K117" s="115">
        <f t="shared" si="7"/>
        <v>44176</v>
      </c>
      <c r="L117" s="119">
        <v>31550</v>
      </c>
      <c r="N117" s="115">
        <f t="shared" si="5"/>
        <v>44176</v>
      </c>
      <c r="O117" s="119">
        <v>162000</v>
      </c>
      <c r="Q117" s="115">
        <f t="shared" si="8"/>
        <v>44176</v>
      </c>
      <c r="R117" s="119">
        <v>264600</v>
      </c>
    </row>
    <row r="118" spans="1:18">
      <c r="A118" s="117"/>
      <c r="B118" s="115">
        <v>44175</v>
      </c>
      <c r="C118" s="119">
        <v>30550</v>
      </c>
      <c r="E118" s="115">
        <f t="shared" si="0"/>
        <v>44175</v>
      </c>
      <c r="F118" s="119">
        <v>44600</v>
      </c>
      <c r="H118" s="115">
        <f t="shared" si="6"/>
        <v>44175</v>
      </c>
      <c r="I118" s="119">
        <v>34450</v>
      </c>
      <c r="K118" s="115">
        <f t="shared" si="7"/>
        <v>44175</v>
      </c>
      <c r="L118" s="119">
        <v>32050</v>
      </c>
      <c r="N118" s="115">
        <f t="shared" si="5"/>
        <v>44175</v>
      </c>
      <c r="O118" s="119">
        <v>161500</v>
      </c>
      <c r="Q118" s="115">
        <f t="shared" si="8"/>
        <v>44175</v>
      </c>
      <c r="R118" s="119">
        <v>263000</v>
      </c>
    </row>
    <row r="119" spans="1:18">
      <c r="A119" s="117"/>
      <c r="B119" s="115">
        <v>44174</v>
      </c>
      <c r="C119" s="119">
        <v>30250</v>
      </c>
      <c r="E119" s="115">
        <f t="shared" si="0"/>
        <v>44174</v>
      </c>
      <c r="F119" s="119">
        <v>44900</v>
      </c>
      <c r="H119" s="115">
        <f t="shared" si="6"/>
        <v>44174</v>
      </c>
      <c r="I119" s="119">
        <v>34800</v>
      </c>
      <c r="K119" s="115">
        <f t="shared" si="7"/>
        <v>44174</v>
      </c>
      <c r="L119" s="119">
        <v>31700</v>
      </c>
      <c r="N119" s="115">
        <f t="shared" si="5"/>
        <v>44174</v>
      </c>
      <c r="O119" s="119">
        <v>161500</v>
      </c>
      <c r="Q119" s="115">
        <f t="shared" si="8"/>
        <v>44174</v>
      </c>
      <c r="R119" s="119">
        <v>264300</v>
      </c>
    </row>
    <row r="120" spans="1:18">
      <c r="A120" s="117"/>
      <c r="B120" s="115">
        <v>44173</v>
      </c>
      <c r="C120" s="119">
        <v>30150</v>
      </c>
      <c r="E120" s="115">
        <f t="shared" si="0"/>
        <v>44173</v>
      </c>
      <c r="F120" s="119">
        <v>44800</v>
      </c>
      <c r="H120" s="115">
        <f t="shared" si="6"/>
        <v>44173</v>
      </c>
      <c r="I120" s="119">
        <v>32050</v>
      </c>
      <c r="K120" s="115">
        <f t="shared" si="7"/>
        <v>44173</v>
      </c>
      <c r="L120" s="119">
        <v>31700</v>
      </c>
      <c r="N120" s="115">
        <f t="shared" si="5"/>
        <v>44173</v>
      </c>
      <c r="O120" s="119">
        <v>155500</v>
      </c>
      <c r="Q120" s="115">
        <f t="shared" si="8"/>
        <v>44173</v>
      </c>
      <c r="R120" s="119">
        <v>264700</v>
      </c>
    </row>
    <row r="121" spans="1:18">
      <c r="A121" s="117"/>
      <c r="B121" s="115">
        <v>44172</v>
      </c>
      <c r="C121" s="119">
        <v>30000</v>
      </c>
      <c r="E121" s="115">
        <f t="shared" si="0"/>
        <v>44172</v>
      </c>
      <c r="F121" s="119">
        <v>44000</v>
      </c>
      <c r="H121" s="115">
        <f t="shared" si="6"/>
        <v>44172</v>
      </c>
      <c r="I121" s="119">
        <v>31800</v>
      </c>
      <c r="K121" s="115">
        <f t="shared" si="7"/>
        <v>44172</v>
      </c>
      <c r="L121" s="119">
        <v>32100</v>
      </c>
      <c r="N121" s="115">
        <f t="shared" si="5"/>
        <v>44172</v>
      </c>
      <c r="O121" s="119">
        <v>156500</v>
      </c>
      <c r="Q121" s="115">
        <f t="shared" si="8"/>
        <v>44172</v>
      </c>
      <c r="R121" s="119">
        <v>272400</v>
      </c>
    </row>
    <row r="122" spans="1:18">
      <c r="A122" s="117"/>
      <c r="B122" s="115">
        <v>44169</v>
      </c>
      <c r="C122" s="119">
        <v>29800</v>
      </c>
      <c r="E122" s="115">
        <f t="shared" si="0"/>
        <v>44169</v>
      </c>
      <c r="F122" s="119">
        <v>44750</v>
      </c>
      <c r="H122" s="115">
        <f t="shared" si="6"/>
        <v>44169</v>
      </c>
      <c r="I122" s="119">
        <v>32250</v>
      </c>
      <c r="K122" s="115">
        <f t="shared" si="7"/>
        <v>44169</v>
      </c>
      <c r="L122" s="119">
        <v>32350</v>
      </c>
      <c r="N122" s="115">
        <f t="shared" si="5"/>
        <v>44169</v>
      </c>
      <c r="O122" s="119">
        <v>159500</v>
      </c>
      <c r="Q122" s="115">
        <f t="shared" si="8"/>
        <v>44169</v>
      </c>
      <c r="R122" s="119">
        <v>272400</v>
      </c>
    </row>
    <row r="123" spans="1:18">
      <c r="A123" s="117"/>
      <c r="B123" s="115">
        <v>44168</v>
      </c>
      <c r="C123" s="119">
        <v>30300</v>
      </c>
      <c r="E123" s="115">
        <f t="shared" si="0"/>
        <v>44168</v>
      </c>
      <c r="F123" s="119">
        <v>45050</v>
      </c>
      <c r="H123" s="115">
        <f t="shared" si="6"/>
        <v>44168</v>
      </c>
      <c r="I123" s="119">
        <v>32750</v>
      </c>
      <c r="K123" s="115">
        <f t="shared" si="7"/>
        <v>44168</v>
      </c>
      <c r="L123" s="119">
        <v>31950</v>
      </c>
      <c r="N123" s="115">
        <f t="shared" si="5"/>
        <v>44168</v>
      </c>
      <c r="O123" s="119">
        <v>158500</v>
      </c>
      <c r="Q123" s="115">
        <f t="shared" si="8"/>
        <v>44168</v>
      </c>
      <c r="R123" s="119">
        <v>272000</v>
      </c>
    </row>
    <row r="124" spans="1:18">
      <c r="A124" s="117"/>
      <c r="B124" s="115">
        <v>44167</v>
      </c>
      <c r="C124" s="119">
        <v>30500</v>
      </c>
      <c r="E124" s="115">
        <f t="shared" si="0"/>
        <v>44167</v>
      </c>
      <c r="F124" s="119">
        <v>45350</v>
      </c>
      <c r="H124" s="115">
        <f t="shared" si="6"/>
        <v>44167</v>
      </c>
      <c r="I124" s="119">
        <v>32250</v>
      </c>
      <c r="K124" s="115">
        <f t="shared" si="7"/>
        <v>44167</v>
      </c>
      <c r="L124" s="119">
        <v>32700</v>
      </c>
      <c r="N124" s="115">
        <f t="shared" si="5"/>
        <v>44167</v>
      </c>
      <c r="O124" s="119">
        <v>160000</v>
      </c>
      <c r="Q124" s="115">
        <f t="shared" si="8"/>
        <v>44167</v>
      </c>
      <c r="R124" s="119">
        <v>272700</v>
      </c>
    </row>
    <row r="125" spans="1:18">
      <c r="A125" s="117"/>
      <c r="B125" s="115">
        <v>44166</v>
      </c>
      <c r="C125" s="119">
        <v>30900</v>
      </c>
      <c r="E125" s="115">
        <f t="shared" si="0"/>
        <v>44166</v>
      </c>
      <c r="F125" s="119">
        <v>44800</v>
      </c>
      <c r="H125" s="115">
        <f t="shared" si="6"/>
        <v>44166</v>
      </c>
      <c r="I125" s="119">
        <v>32300</v>
      </c>
      <c r="K125" s="115">
        <f t="shared" si="7"/>
        <v>44166</v>
      </c>
      <c r="L125" s="119">
        <v>31800</v>
      </c>
      <c r="N125" s="115">
        <f t="shared" si="5"/>
        <v>44166</v>
      </c>
      <c r="O125" s="119">
        <v>159500</v>
      </c>
      <c r="Q125" s="115">
        <f t="shared" si="8"/>
        <v>44166</v>
      </c>
      <c r="R125" s="119">
        <v>262700</v>
      </c>
    </row>
    <row r="126" spans="1:18">
      <c r="A126" s="117"/>
      <c r="B126" s="115">
        <v>44165</v>
      </c>
      <c r="C126" s="119">
        <v>31550</v>
      </c>
      <c r="E126" s="115">
        <f t="shared" si="0"/>
        <v>44165</v>
      </c>
      <c r="F126" s="119">
        <v>45100</v>
      </c>
      <c r="H126" s="115">
        <f t="shared" si="6"/>
        <v>44165</v>
      </c>
      <c r="I126" s="119">
        <v>32650</v>
      </c>
      <c r="K126" s="115">
        <f t="shared" si="7"/>
        <v>44165</v>
      </c>
      <c r="L126" s="119">
        <v>32100</v>
      </c>
      <c r="N126" s="115">
        <f t="shared" si="5"/>
        <v>44165</v>
      </c>
      <c r="O126" s="119">
        <v>156000</v>
      </c>
      <c r="Q126" s="115">
        <f t="shared" si="8"/>
        <v>44165</v>
      </c>
      <c r="R126" s="119">
        <v>259700</v>
      </c>
    </row>
    <row r="127" spans="1:18">
      <c r="A127" s="117"/>
      <c r="B127" s="115">
        <v>44162</v>
      </c>
      <c r="C127" s="119">
        <v>32150</v>
      </c>
      <c r="E127" s="115">
        <f t="shared" si="0"/>
        <v>44162</v>
      </c>
      <c r="F127" s="119">
        <v>46200</v>
      </c>
      <c r="H127" s="115">
        <f t="shared" si="6"/>
        <v>44162</v>
      </c>
      <c r="I127" s="119">
        <v>32250</v>
      </c>
      <c r="K127" s="115">
        <f t="shared" si="7"/>
        <v>44162</v>
      </c>
      <c r="L127" s="119">
        <v>32400</v>
      </c>
      <c r="N127" s="115">
        <f t="shared" si="5"/>
        <v>44162</v>
      </c>
      <c r="O127" s="119">
        <v>159500</v>
      </c>
      <c r="Q127" s="115">
        <f t="shared" si="8"/>
        <v>44162</v>
      </c>
      <c r="R127" s="119">
        <v>261100</v>
      </c>
    </row>
    <row r="128" spans="1:18">
      <c r="A128" s="117"/>
      <c r="B128" s="115">
        <v>44161</v>
      </c>
      <c r="C128" s="119">
        <v>31150</v>
      </c>
      <c r="E128" s="115">
        <f t="shared" si="0"/>
        <v>44161</v>
      </c>
      <c r="F128" s="119">
        <v>46050</v>
      </c>
      <c r="H128" s="115">
        <f t="shared" si="6"/>
        <v>44161</v>
      </c>
      <c r="I128" s="119">
        <v>31650</v>
      </c>
      <c r="K128" s="115">
        <f t="shared" si="7"/>
        <v>44161</v>
      </c>
      <c r="L128" s="119">
        <v>32950</v>
      </c>
      <c r="N128" s="115">
        <f t="shared" si="5"/>
        <v>44161</v>
      </c>
      <c r="O128" s="119">
        <v>159500</v>
      </c>
      <c r="Q128" s="115">
        <f t="shared" si="8"/>
        <v>44161</v>
      </c>
      <c r="R128" s="119">
        <v>260000</v>
      </c>
    </row>
    <row r="129" spans="1:18">
      <c r="A129" s="117"/>
      <c r="B129" s="115">
        <v>44160</v>
      </c>
      <c r="C129" s="119">
        <v>30950</v>
      </c>
      <c r="E129" s="115">
        <f t="shared" si="0"/>
        <v>44160</v>
      </c>
      <c r="F129" s="119">
        <v>45650</v>
      </c>
      <c r="H129" s="115">
        <f t="shared" si="6"/>
        <v>44160</v>
      </c>
      <c r="I129" s="119">
        <v>31000</v>
      </c>
      <c r="K129" s="115">
        <f t="shared" si="7"/>
        <v>44160</v>
      </c>
      <c r="L129" s="119">
        <v>32200</v>
      </c>
      <c r="N129" s="115">
        <f t="shared" si="5"/>
        <v>44160</v>
      </c>
      <c r="O129" s="119">
        <v>160500</v>
      </c>
      <c r="Q129" s="115">
        <f t="shared" si="8"/>
        <v>44160</v>
      </c>
      <c r="R129" s="119">
        <v>259500</v>
      </c>
    </row>
    <row r="130" spans="1:18">
      <c r="A130" s="117"/>
      <c r="B130" s="115">
        <v>44159</v>
      </c>
      <c r="C130" s="119">
        <v>31550</v>
      </c>
      <c r="E130" s="115">
        <f t="shared" si="0"/>
        <v>44159</v>
      </c>
      <c r="F130" s="119">
        <v>46400</v>
      </c>
      <c r="H130" s="115">
        <f t="shared" si="6"/>
        <v>44159</v>
      </c>
      <c r="I130" s="119">
        <v>31850</v>
      </c>
      <c r="K130" s="115">
        <f t="shared" si="7"/>
        <v>44159</v>
      </c>
      <c r="L130" s="119">
        <v>31950</v>
      </c>
      <c r="N130" s="115">
        <f t="shared" si="5"/>
        <v>44159</v>
      </c>
      <c r="O130" s="119">
        <v>165000</v>
      </c>
      <c r="Q130" s="115">
        <f t="shared" si="8"/>
        <v>44159</v>
      </c>
      <c r="R130" s="119">
        <v>255200</v>
      </c>
    </row>
    <row r="131" spans="1:18">
      <c r="A131" s="117"/>
      <c r="B131" s="115">
        <v>44158</v>
      </c>
      <c r="C131" s="119">
        <v>31100</v>
      </c>
      <c r="E131" s="115">
        <f t="shared" si="0"/>
        <v>44158</v>
      </c>
      <c r="F131" s="119">
        <v>45300</v>
      </c>
      <c r="H131" s="115">
        <f t="shared" si="6"/>
        <v>44158</v>
      </c>
      <c r="I131" s="119">
        <v>30700</v>
      </c>
      <c r="K131" s="115">
        <f t="shared" si="7"/>
        <v>44158</v>
      </c>
      <c r="L131" s="119">
        <v>30300</v>
      </c>
      <c r="N131" s="115">
        <f t="shared" si="5"/>
        <v>44158</v>
      </c>
      <c r="O131" s="119">
        <v>164000</v>
      </c>
      <c r="Q131" s="115">
        <f t="shared" si="8"/>
        <v>44158</v>
      </c>
      <c r="R131" s="119">
        <v>253000</v>
      </c>
    </row>
    <row r="132" spans="1:18">
      <c r="A132" s="117"/>
      <c r="B132" s="115">
        <v>44155</v>
      </c>
      <c r="C132" s="119">
        <v>31200</v>
      </c>
      <c r="E132" s="115">
        <f t="shared" si="0"/>
        <v>44155</v>
      </c>
      <c r="F132" s="119">
        <v>45050</v>
      </c>
      <c r="H132" s="115">
        <f t="shared" si="6"/>
        <v>44155</v>
      </c>
      <c r="I132" s="119">
        <v>30650</v>
      </c>
      <c r="K132" s="115">
        <f t="shared" si="7"/>
        <v>44155</v>
      </c>
      <c r="L132" s="119">
        <v>29700</v>
      </c>
      <c r="N132" s="115">
        <f t="shared" si="5"/>
        <v>44155</v>
      </c>
      <c r="O132" s="119">
        <v>164000</v>
      </c>
      <c r="Q132" s="115">
        <f t="shared" si="8"/>
        <v>44155</v>
      </c>
      <c r="R132" s="119">
        <v>247900</v>
      </c>
    </row>
    <row r="133" spans="1:18">
      <c r="A133" s="117"/>
      <c r="B133" s="115">
        <v>44154</v>
      </c>
      <c r="C133" s="119">
        <v>31100</v>
      </c>
      <c r="E133" s="115">
        <f t="shared" si="0"/>
        <v>44154</v>
      </c>
      <c r="F133" s="119">
        <v>45150</v>
      </c>
      <c r="H133" s="115">
        <f t="shared" si="6"/>
        <v>44154</v>
      </c>
      <c r="I133" s="119">
        <v>29900</v>
      </c>
      <c r="K133" s="115">
        <f t="shared" si="7"/>
        <v>44154</v>
      </c>
      <c r="L133" s="119">
        <v>30200</v>
      </c>
      <c r="N133" s="115">
        <f t="shared" si="5"/>
        <v>44154</v>
      </c>
      <c r="O133" s="119">
        <v>164000</v>
      </c>
      <c r="Q133" s="115">
        <f t="shared" si="8"/>
        <v>44154</v>
      </c>
      <c r="R133" s="119">
        <v>246500</v>
      </c>
    </row>
    <row r="134" spans="1:18">
      <c r="A134" s="117"/>
      <c r="B134" s="115">
        <v>44153</v>
      </c>
      <c r="C134" s="119">
        <v>30500</v>
      </c>
      <c r="E134" s="115">
        <f t="shared" si="0"/>
        <v>44153</v>
      </c>
      <c r="F134" s="119">
        <v>45900</v>
      </c>
      <c r="H134" s="115">
        <f t="shared" si="6"/>
        <v>44153</v>
      </c>
      <c r="I134" s="119">
        <v>29950</v>
      </c>
      <c r="K134" s="115">
        <f t="shared" si="7"/>
        <v>44153</v>
      </c>
      <c r="L134" s="119">
        <v>29800</v>
      </c>
      <c r="N134" s="115">
        <f t="shared" si="5"/>
        <v>44153</v>
      </c>
      <c r="O134" s="119">
        <v>162500</v>
      </c>
      <c r="Q134" s="115">
        <f t="shared" si="8"/>
        <v>44153</v>
      </c>
      <c r="R134" s="119">
        <v>245000</v>
      </c>
    </row>
    <row r="135" spans="1:18">
      <c r="A135" s="117"/>
      <c r="B135" s="115">
        <v>44152</v>
      </c>
      <c r="C135" s="119">
        <v>30750</v>
      </c>
      <c r="E135" s="115">
        <f t="shared" si="0"/>
        <v>44152</v>
      </c>
      <c r="F135" s="119">
        <v>45400</v>
      </c>
      <c r="H135" s="115">
        <f t="shared" si="6"/>
        <v>44152</v>
      </c>
      <c r="I135" s="119">
        <v>29900</v>
      </c>
      <c r="K135" s="115">
        <f t="shared" si="7"/>
        <v>44152</v>
      </c>
      <c r="L135" s="119">
        <v>29350</v>
      </c>
      <c r="N135" s="115">
        <f t="shared" si="5"/>
        <v>44152</v>
      </c>
      <c r="O135" s="119">
        <v>172500</v>
      </c>
      <c r="Q135" s="115">
        <f t="shared" si="8"/>
        <v>44152</v>
      </c>
      <c r="R135" s="119">
        <v>248500</v>
      </c>
    </row>
    <row r="136" spans="1:18">
      <c r="A136" s="117"/>
      <c r="B136" s="115">
        <v>44151</v>
      </c>
      <c r="C136" s="119">
        <v>32000</v>
      </c>
      <c r="E136" s="115">
        <f t="shared" si="0"/>
        <v>44151</v>
      </c>
      <c r="F136" s="119">
        <v>46250</v>
      </c>
      <c r="H136" s="115">
        <f t="shared" si="6"/>
        <v>44151</v>
      </c>
      <c r="I136" s="119">
        <v>29850</v>
      </c>
      <c r="K136" s="115">
        <f t="shared" si="7"/>
        <v>44151</v>
      </c>
      <c r="L136" s="119">
        <v>29450</v>
      </c>
      <c r="N136" s="115">
        <f t="shared" si="5"/>
        <v>44151</v>
      </c>
      <c r="O136" s="119">
        <v>173000</v>
      </c>
      <c r="Q136" s="115">
        <f t="shared" si="8"/>
        <v>44151</v>
      </c>
      <c r="R136" s="119">
        <v>253900</v>
      </c>
    </row>
    <row r="137" spans="1:18">
      <c r="A137" s="117"/>
      <c r="B137" s="115">
        <v>44148</v>
      </c>
      <c r="C137" s="119">
        <v>31300</v>
      </c>
      <c r="E137" s="115">
        <f t="shared" si="0"/>
        <v>44148</v>
      </c>
      <c r="F137" s="119">
        <v>45400</v>
      </c>
      <c r="H137" s="115">
        <f t="shared" si="6"/>
        <v>44148</v>
      </c>
      <c r="I137" s="119">
        <v>29300</v>
      </c>
      <c r="K137" s="115">
        <f t="shared" si="7"/>
        <v>44148</v>
      </c>
      <c r="L137" s="119">
        <v>28100</v>
      </c>
      <c r="N137" s="115">
        <f t="shared" si="5"/>
        <v>44148</v>
      </c>
      <c r="O137" s="119">
        <v>163000</v>
      </c>
      <c r="Q137" s="115">
        <f t="shared" si="8"/>
        <v>44148</v>
      </c>
      <c r="R137" s="119">
        <v>234200</v>
      </c>
    </row>
    <row r="138" spans="1:18">
      <c r="A138" s="117"/>
      <c r="B138" s="115">
        <v>44147</v>
      </c>
      <c r="C138" s="119">
        <v>31300</v>
      </c>
      <c r="E138" s="115">
        <f t="shared" si="0"/>
        <v>44147</v>
      </c>
      <c r="F138" s="119">
        <v>45300</v>
      </c>
      <c r="H138" s="115">
        <f t="shared" si="6"/>
        <v>44147</v>
      </c>
      <c r="I138" s="119">
        <v>29500</v>
      </c>
      <c r="K138" s="115">
        <f t="shared" si="7"/>
        <v>44147</v>
      </c>
      <c r="L138" s="119">
        <v>28100</v>
      </c>
      <c r="N138" s="115">
        <f t="shared" si="5"/>
        <v>44147</v>
      </c>
      <c r="O138" s="119">
        <v>155000</v>
      </c>
      <c r="Q138" s="115">
        <f t="shared" si="8"/>
        <v>44147</v>
      </c>
      <c r="R138" s="119">
        <v>231000</v>
      </c>
    </row>
    <row r="139" spans="1:18">
      <c r="A139" s="117"/>
      <c r="B139" s="115">
        <v>44146</v>
      </c>
      <c r="C139" s="119">
        <v>31150</v>
      </c>
      <c r="E139" s="115">
        <f t="shared" si="0"/>
        <v>44146</v>
      </c>
      <c r="F139" s="119">
        <v>44650</v>
      </c>
      <c r="H139" s="115">
        <f t="shared" si="6"/>
        <v>44146</v>
      </c>
      <c r="I139" s="119">
        <v>29350</v>
      </c>
      <c r="K139" s="115">
        <f t="shared" si="7"/>
        <v>44146</v>
      </c>
      <c r="L139" s="119">
        <v>27100</v>
      </c>
      <c r="N139" s="115">
        <f t="shared" si="5"/>
        <v>44146</v>
      </c>
      <c r="O139" s="119">
        <v>150000</v>
      </c>
      <c r="Q139" s="115">
        <f t="shared" si="8"/>
        <v>44146</v>
      </c>
      <c r="R139" s="119">
        <v>233400</v>
      </c>
    </row>
    <row r="140" spans="1:18">
      <c r="A140" s="117"/>
      <c r="B140" s="115">
        <v>44145</v>
      </c>
      <c r="C140" s="119">
        <v>30500</v>
      </c>
      <c r="E140" s="115">
        <f t="shared" si="0"/>
        <v>44145</v>
      </c>
      <c r="F140" s="119">
        <v>45150</v>
      </c>
      <c r="H140" s="115">
        <f t="shared" si="6"/>
        <v>44145</v>
      </c>
      <c r="I140" s="119">
        <v>28800</v>
      </c>
      <c r="K140" s="115">
        <f t="shared" si="7"/>
        <v>44145</v>
      </c>
      <c r="L140" s="119">
        <v>27450</v>
      </c>
      <c r="N140" s="115">
        <f t="shared" si="5"/>
        <v>44145</v>
      </c>
      <c r="O140" s="119">
        <v>153000</v>
      </c>
      <c r="Q140" s="115">
        <f t="shared" si="8"/>
        <v>44145</v>
      </c>
      <c r="R140" s="119">
        <v>239600</v>
      </c>
    </row>
    <row r="141" spans="1:18">
      <c r="A141" s="117"/>
      <c r="B141" s="115">
        <v>44144</v>
      </c>
      <c r="C141" s="119">
        <v>30850</v>
      </c>
      <c r="E141" s="115">
        <f t="shared" si="0"/>
        <v>44144</v>
      </c>
      <c r="F141" s="119">
        <v>45550</v>
      </c>
      <c r="H141" s="115">
        <f t="shared" si="6"/>
        <v>44144</v>
      </c>
      <c r="I141" s="119">
        <v>29250</v>
      </c>
      <c r="K141" s="115">
        <f t="shared" si="7"/>
        <v>44144</v>
      </c>
      <c r="L141" s="119">
        <v>27500</v>
      </c>
      <c r="N141" s="115">
        <f t="shared" si="5"/>
        <v>44144</v>
      </c>
      <c r="O141" s="119">
        <v>153500</v>
      </c>
      <c r="Q141" s="115">
        <f t="shared" si="8"/>
        <v>44144</v>
      </c>
      <c r="R141" s="119">
        <v>237900</v>
      </c>
    </row>
    <row r="142" spans="1:18">
      <c r="A142" s="117"/>
      <c r="B142" s="115">
        <v>44141</v>
      </c>
      <c r="C142" s="119">
        <v>30600</v>
      </c>
      <c r="E142" s="115">
        <f t="shared" si="0"/>
        <v>44141</v>
      </c>
      <c r="F142" s="119">
        <v>45450</v>
      </c>
      <c r="H142" s="115">
        <f t="shared" si="6"/>
        <v>44141</v>
      </c>
      <c r="I142" s="119">
        <v>28800</v>
      </c>
      <c r="K142" s="115">
        <f t="shared" si="7"/>
        <v>44141</v>
      </c>
      <c r="L142" s="119">
        <v>27450</v>
      </c>
      <c r="N142" s="115">
        <f t="shared" si="5"/>
        <v>44141</v>
      </c>
      <c r="O142" s="119">
        <v>150000</v>
      </c>
      <c r="Q142" s="115">
        <f t="shared" si="8"/>
        <v>44141</v>
      </c>
      <c r="R142" s="119">
        <v>231700</v>
      </c>
    </row>
    <row r="143" spans="1:18">
      <c r="A143" s="117"/>
      <c r="B143" s="115">
        <v>44140</v>
      </c>
      <c r="C143" s="119">
        <v>31050</v>
      </c>
      <c r="E143" s="115">
        <f t="shared" si="0"/>
        <v>44140</v>
      </c>
      <c r="F143" s="119">
        <v>45850</v>
      </c>
      <c r="H143" s="115">
        <f t="shared" si="6"/>
        <v>44140</v>
      </c>
      <c r="I143" s="119">
        <v>29400</v>
      </c>
      <c r="K143" s="115">
        <f t="shared" si="7"/>
        <v>44140</v>
      </c>
      <c r="L143" s="119">
        <v>27700</v>
      </c>
      <c r="N143" s="115">
        <f t="shared" si="5"/>
        <v>44140</v>
      </c>
      <c r="O143" s="119">
        <v>153500</v>
      </c>
      <c r="Q143" s="115">
        <f t="shared" si="8"/>
        <v>44140</v>
      </c>
      <c r="R143" s="119">
        <v>237700</v>
      </c>
    </row>
    <row r="144" spans="1:18">
      <c r="A144" s="117"/>
      <c r="B144" s="115">
        <v>44139</v>
      </c>
      <c r="C144" s="119">
        <v>30800</v>
      </c>
      <c r="E144" s="115">
        <f t="shared" si="0"/>
        <v>44139</v>
      </c>
      <c r="F144" s="119">
        <v>45500</v>
      </c>
      <c r="H144" s="115">
        <f t="shared" si="6"/>
        <v>44139</v>
      </c>
      <c r="I144" s="119">
        <v>29350</v>
      </c>
      <c r="K144" s="115">
        <f t="shared" si="7"/>
        <v>44139</v>
      </c>
      <c r="L144" s="119">
        <v>27500</v>
      </c>
      <c r="N144" s="115">
        <f t="shared" si="5"/>
        <v>44139</v>
      </c>
      <c r="O144" s="119">
        <v>150500</v>
      </c>
      <c r="Q144" s="115">
        <f t="shared" si="8"/>
        <v>44139</v>
      </c>
      <c r="R144" s="119">
        <v>229300</v>
      </c>
    </row>
    <row r="145" spans="1:18">
      <c r="A145" s="117"/>
      <c r="B145" s="115">
        <v>44138</v>
      </c>
      <c r="C145" s="119">
        <v>30350</v>
      </c>
      <c r="E145" s="115">
        <f t="shared" si="0"/>
        <v>44138</v>
      </c>
      <c r="F145" s="119">
        <v>44250</v>
      </c>
      <c r="H145" s="115">
        <f t="shared" si="6"/>
        <v>44138</v>
      </c>
      <c r="I145" s="119">
        <v>28850</v>
      </c>
      <c r="K145" s="115">
        <f t="shared" si="7"/>
        <v>44138</v>
      </c>
      <c r="L145" s="119">
        <v>27000</v>
      </c>
      <c r="N145" s="115">
        <f t="shared" si="5"/>
        <v>44138</v>
      </c>
      <c r="O145" s="119">
        <v>147000</v>
      </c>
      <c r="Q145" s="115">
        <f t="shared" si="8"/>
        <v>44138</v>
      </c>
      <c r="R145" s="119">
        <v>227000</v>
      </c>
    </row>
    <row r="146" spans="1:18">
      <c r="A146" s="117"/>
      <c r="B146" s="115">
        <v>44137</v>
      </c>
      <c r="C146" s="119">
        <v>29650</v>
      </c>
      <c r="E146" s="115">
        <f t="shared" si="0"/>
        <v>44137</v>
      </c>
      <c r="F146" s="119">
        <v>43800</v>
      </c>
      <c r="H146" s="115">
        <f t="shared" si="6"/>
        <v>44137</v>
      </c>
      <c r="I146" s="119">
        <v>28700</v>
      </c>
      <c r="K146" s="115">
        <f t="shared" si="7"/>
        <v>44137</v>
      </c>
      <c r="L146" s="119">
        <v>27300</v>
      </c>
      <c r="N146" s="115">
        <f t="shared" si="5"/>
        <v>44137</v>
      </c>
      <c r="O146" s="119">
        <v>140500</v>
      </c>
      <c r="Q146" s="115">
        <f t="shared" si="8"/>
        <v>44137</v>
      </c>
      <c r="R146" s="119">
        <v>227900</v>
      </c>
    </row>
    <row r="147" spans="1:18">
      <c r="A147" s="117"/>
      <c r="B147" s="115">
        <v>44134</v>
      </c>
      <c r="C147" s="119">
        <v>29500</v>
      </c>
      <c r="E147" s="115">
        <f t="shared" si="0"/>
        <v>44134</v>
      </c>
      <c r="F147" s="119">
        <v>44150</v>
      </c>
      <c r="H147" s="115">
        <f t="shared" si="6"/>
        <v>44134</v>
      </c>
      <c r="I147" s="119">
        <v>28600</v>
      </c>
      <c r="K147" s="115">
        <f t="shared" si="7"/>
        <v>44134</v>
      </c>
      <c r="L147" s="119">
        <v>26250</v>
      </c>
      <c r="N147" s="115">
        <f t="shared" si="5"/>
        <v>44134</v>
      </c>
      <c r="O147" s="119">
        <v>141000</v>
      </c>
      <c r="Q147" s="115">
        <f t="shared" si="8"/>
        <v>44134</v>
      </c>
      <c r="R147" s="119">
        <v>222100</v>
      </c>
    </row>
    <row r="148" spans="1:18">
      <c r="A148" s="117"/>
      <c r="B148" s="115">
        <v>44133</v>
      </c>
      <c r="C148" s="119">
        <v>30350</v>
      </c>
      <c r="E148" s="115">
        <f t="shared" si="0"/>
        <v>44133</v>
      </c>
      <c r="F148" s="119">
        <v>45650</v>
      </c>
      <c r="H148" s="115">
        <f t="shared" si="6"/>
        <v>44133</v>
      </c>
      <c r="I148" s="119">
        <v>29350</v>
      </c>
      <c r="K148" s="115">
        <f t="shared" si="7"/>
        <v>44133</v>
      </c>
      <c r="L148" s="119">
        <v>26650</v>
      </c>
      <c r="N148" s="115">
        <f t="shared" si="5"/>
        <v>44133</v>
      </c>
      <c r="O148" s="119">
        <v>145500</v>
      </c>
      <c r="Q148" s="115">
        <f t="shared" si="8"/>
        <v>44133</v>
      </c>
      <c r="R148" s="119">
        <v>233900</v>
      </c>
    </row>
    <row r="149" spans="1:18">
      <c r="A149" s="117"/>
      <c r="B149" s="115">
        <v>44132</v>
      </c>
      <c r="C149" s="119">
        <v>29850</v>
      </c>
      <c r="E149" s="115">
        <f t="shared" si="0"/>
        <v>44132</v>
      </c>
      <c r="F149" s="119">
        <v>45600</v>
      </c>
      <c r="H149" s="115">
        <f t="shared" si="6"/>
        <v>44132</v>
      </c>
      <c r="I149" s="119">
        <v>29100</v>
      </c>
      <c r="K149" s="115">
        <f t="shared" si="7"/>
        <v>44132</v>
      </c>
      <c r="L149" s="119">
        <v>25750</v>
      </c>
      <c r="N149" s="115">
        <f t="shared" si="5"/>
        <v>44132</v>
      </c>
      <c r="O149" s="119">
        <v>145000</v>
      </c>
      <c r="Q149" s="115">
        <f t="shared" si="8"/>
        <v>44132</v>
      </c>
      <c r="R149" s="119">
        <v>223500</v>
      </c>
    </row>
    <row r="150" spans="1:18">
      <c r="A150" s="117"/>
      <c r="B150" s="115">
        <v>44131</v>
      </c>
      <c r="C150" s="119">
        <v>28750</v>
      </c>
      <c r="E150" s="115">
        <f t="shared" si="0"/>
        <v>44131</v>
      </c>
      <c r="F150" s="119">
        <v>45450</v>
      </c>
      <c r="H150" s="115">
        <f t="shared" si="6"/>
        <v>44131</v>
      </c>
      <c r="I150" s="119">
        <v>28500</v>
      </c>
      <c r="K150" s="115">
        <f t="shared" si="7"/>
        <v>44131</v>
      </c>
      <c r="L150" s="119">
        <v>24100</v>
      </c>
      <c r="N150" s="115">
        <f t="shared" si="5"/>
        <v>44131</v>
      </c>
      <c r="O150" s="119">
        <v>140000</v>
      </c>
      <c r="Q150" s="115">
        <f t="shared" si="8"/>
        <v>44131</v>
      </c>
      <c r="R150" s="119">
        <v>215300</v>
      </c>
    </row>
    <row r="151" spans="1:18">
      <c r="A151" s="117"/>
      <c r="B151" s="115">
        <v>44130</v>
      </c>
      <c r="C151" s="119">
        <v>28250</v>
      </c>
      <c r="E151" s="115">
        <f t="shared" si="0"/>
        <v>44130</v>
      </c>
      <c r="F151" s="119">
        <v>46600</v>
      </c>
      <c r="H151" s="115">
        <f t="shared" si="6"/>
        <v>44130</v>
      </c>
      <c r="I151" s="119">
        <v>28450</v>
      </c>
      <c r="K151" s="115">
        <f t="shared" si="7"/>
        <v>44130</v>
      </c>
      <c r="L151" s="119">
        <v>24350</v>
      </c>
      <c r="N151" s="115">
        <f t="shared" si="5"/>
        <v>44130</v>
      </c>
      <c r="O151" s="119">
        <v>140500</v>
      </c>
      <c r="Q151" s="115">
        <f t="shared" si="8"/>
        <v>44130</v>
      </c>
      <c r="R151" s="119">
        <v>213100</v>
      </c>
    </row>
    <row r="152" spans="1:18">
      <c r="A152" s="117"/>
      <c r="B152" s="115">
        <v>44127</v>
      </c>
      <c r="C152" s="119">
        <v>29900</v>
      </c>
      <c r="E152" s="115">
        <f t="shared" si="0"/>
        <v>44127</v>
      </c>
      <c r="F152" s="119">
        <v>47500</v>
      </c>
      <c r="H152" s="115">
        <f t="shared" si="6"/>
        <v>44127</v>
      </c>
      <c r="I152" s="119">
        <v>29150</v>
      </c>
      <c r="K152" s="115">
        <f t="shared" si="7"/>
        <v>44127</v>
      </c>
      <c r="L152" s="119">
        <v>25450</v>
      </c>
      <c r="N152" s="115">
        <f t="shared" si="5"/>
        <v>44127</v>
      </c>
      <c r="O152" s="119">
        <v>150500</v>
      </c>
      <c r="Q152" s="115">
        <f t="shared" si="8"/>
        <v>44127</v>
      </c>
      <c r="R152" s="119">
        <v>223800</v>
      </c>
    </row>
    <row r="153" spans="1:18">
      <c r="A153" s="117"/>
      <c r="B153" s="115">
        <v>44126</v>
      </c>
      <c r="C153" s="119">
        <v>30500</v>
      </c>
      <c r="E153" s="115">
        <f t="shared" si="0"/>
        <v>44126</v>
      </c>
      <c r="F153" s="119">
        <v>46800</v>
      </c>
      <c r="H153" s="115">
        <f t="shared" si="6"/>
        <v>44126</v>
      </c>
      <c r="I153" s="119">
        <v>28700</v>
      </c>
      <c r="K153" s="115">
        <f t="shared" si="7"/>
        <v>44126</v>
      </c>
      <c r="L153" s="119">
        <v>25550</v>
      </c>
      <c r="N153" s="115">
        <f t="shared" si="5"/>
        <v>44126</v>
      </c>
      <c r="O153" s="119">
        <v>151500</v>
      </c>
      <c r="Q153" s="115">
        <f t="shared" si="8"/>
        <v>44126</v>
      </c>
      <c r="R153" s="119">
        <v>228900</v>
      </c>
    </row>
    <row r="154" spans="1:18">
      <c r="A154" s="117"/>
      <c r="B154" s="115">
        <v>44125</v>
      </c>
      <c r="C154" s="119">
        <v>30600</v>
      </c>
      <c r="E154" s="115">
        <f t="shared" si="0"/>
        <v>44125</v>
      </c>
      <c r="F154" s="119">
        <v>48200</v>
      </c>
      <c r="H154" s="115">
        <f t="shared" si="6"/>
        <v>44125</v>
      </c>
      <c r="I154" s="119">
        <v>29450</v>
      </c>
      <c r="K154" s="115">
        <f t="shared" si="7"/>
        <v>44125</v>
      </c>
      <c r="L154" s="119">
        <v>26200</v>
      </c>
      <c r="N154" s="115">
        <f t="shared" si="5"/>
        <v>44125</v>
      </c>
      <c r="O154" s="119">
        <v>150000</v>
      </c>
      <c r="Q154" s="115">
        <f t="shared" si="8"/>
        <v>44125</v>
      </c>
      <c r="R154" s="119">
        <v>236000</v>
      </c>
    </row>
    <row r="155" spans="1:18">
      <c r="A155" s="117"/>
      <c r="B155" s="115">
        <v>44124</v>
      </c>
      <c r="C155" s="119">
        <v>31000</v>
      </c>
      <c r="E155" s="115">
        <f t="shared" si="0"/>
        <v>44124</v>
      </c>
      <c r="F155" s="119">
        <v>48200</v>
      </c>
      <c r="H155" s="115">
        <f t="shared" si="6"/>
        <v>44124</v>
      </c>
      <c r="I155" s="119">
        <v>29150</v>
      </c>
      <c r="K155" s="115">
        <f t="shared" si="7"/>
        <v>44124</v>
      </c>
      <c r="L155" s="119">
        <v>26300</v>
      </c>
      <c r="N155" s="115">
        <f t="shared" si="5"/>
        <v>44124</v>
      </c>
      <c r="O155" s="119">
        <v>149500</v>
      </c>
      <c r="Q155" s="115">
        <f t="shared" si="8"/>
        <v>44124</v>
      </c>
      <c r="R155" s="119">
        <v>230400</v>
      </c>
    </row>
    <row r="156" spans="1:18">
      <c r="A156" s="117"/>
      <c r="B156" s="115">
        <v>44123</v>
      </c>
      <c r="C156" s="119">
        <v>30600</v>
      </c>
      <c r="E156" s="115">
        <f t="shared" si="0"/>
        <v>44123</v>
      </c>
      <c r="F156" s="119">
        <v>47150</v>
      </c>
      <c r="H156" s="115">
        <f t="shared" si="6"/>
        <v>44123</v>
      </c>
      <c r="I156" s="119">
        <v>28800</v>
      </c>
      <c r="K156" s="115">
        <f t="shared" si="7"/>
        <v>44123</v>
      </c>
      <c r="L156" s="119">
        <v>26200</v>
      </c>
      <c r="N156" s="115">
        <f t="shared" si="5"/>
        <v>44123</v>
      </c>
      <c r="O156" s="119">
        <v>145500</v>
      </c>
      <c r="Q156" s="115">
        <f t="shared" si="8"/>
        <v>44123</v>
      </c>
      <c r="R156" s="119">
        <v>218400</v>
      </c>
    </row>
    <row r="157" spans="1:18">
      <c r="A157" s="117"/>
      <c r="B157" s="115">
        <v>44120</v>
      </c>
      <c r="C157" s="119">
        <v>30500</v>
      </c>
      <c r="E157" s="115">
        <f t="shared" si="0"/>
        <v>44120</v>
      </c>
      <c r="F157" s="119">
        <v>47000</v>
      </c>
      <c r="H157" s="115">
        <f t="shared" si="6"/>
        <v>44120</v>
      </c>
      <c r="I157" s="119">
        <v>29100</v>
      </c>
      <c r="K157" s="115">
        <f t="shared" si="7"/>
        <v>44120</v>
      </c>
      <c r="L157" s="119">
        <v>26100</v>
      </c>
      <c r="N157" s="115">
        <f t="shared" si="5"/>
        <v>44120</v>
      </c>
      <c r="O157" s="119">
        <v>147500</v>
      </c>
      <c r="Q157" s="115">
        <f t="shared" si="8"/>
        <v>44120</v>
      </c>
      <c r="R157" s="119">
        <v>218400</v>
      </c>
    </row>
    <row r="158" spans="1:18">
      <c r="A158" s="117"/>
      <c r="B158" s="115">
        <v>44119</v>
      </c>
      <c r="C158" s="119">
        <v>30800</v>
      </c>
      <c r="E158" s="115">
        <f t="shared" si="0"/>
        <v>44119</v>
      </c>
      <c r="F158" s="119">
        <v>48000</v>
      </c>
      <c r="H158" s="115">
        <f t="shared" si="6"/>
        <v>44119</v>
      </c>
      <c r="I158" s="119">
        <v>29950</v>
      </c>
      <c r="K158" s="115">
        <f t="shared" si="7"/>
        <v>44119</v>
      </c>
      <c r="L158" s="119">
        <v>26550</v>
      </c>
      <c r="N158" s="115">
        <f t="shared" si="5"/>
        <v>44119</v>
      </c>
      <c r="O158" s="119">
        <v>150000</v>
      </c>
      <c r="Q158" s="115">
        <f t="shared" si="8"/>
        <v>44119</v>
      </c>
      <c r="R158" s="119">
        <v>220800</v>
      </c>
    </row>
    <row r="159" spans="1:18">
      <c r="A159" s="117"/>
      <c r="B159" s="115">
        <v>44118</v>
      </c>
      <c r="C159" s="119">
        <v>31400</v>
      </c>
      <c r="E159" s="115">
        <f t="shared" si="0"/>
        <v>44118</v>
      </c>
      <c r="F159" s="119">
        <v>49350</v>
      </c>
      <c r="H159" s="115">
        <f t="shared" si="6"/>
        <v>44118</v>
      </c>
      <c r="I159" s="119">
        <v>29800</v>
      </c>
      <c r="K159" s="115">
        <f t="shared" si="7"/>
        <v>44118</v>
      </c>
      <c r="L159" s="119">
        <v>26850</v>
      </c>
      <c r="N159" s="115">
        <f t="shared" si="5"/>
        <v>44118</v>
      </c>
      <c r="O159" s="119">
        <v>148500</v>
      </c>
      <c r="Q159" s="115">
        <f t="shared" si="8"/>
        <v>44118</v>
      </c>
      <c r="R159" s="119">
        <v>228300</v>
      </c>
    </row>
    <row r="160" spans="1:18">
      <c r="A160" s="117"/>
      <c r="B160" s="115">
        <v>44117</v>
      </c>
      <c r="C160" s="119">
        <v>32400</v>
      </c>
      <c r="E160" s="115">
        <f t="shared" si="0"/>
        <v>44117</v>
      </c>
      <c r="F160" s="119">
        <v>49000</v>
      </c>
      <c r="H160" s="115">
        <f t="shared" si="6"/>
        <v>44117</v>
      </c>
      <c r="I160" s="119">
        <v>31000</v>
      </c>
      <c r="K160" s="115">
        <f t="shared" si="7"/>
        <v>44117</v>
      </c>
      <c r="L160" s="119">
        <v>27850</v>
      </c>
      <c r="N160" s="115">
        <f t="shared" si="5"/>
        <v>44117</v>
      </c>
      <c r="O160" s="119">
        <v>154000</v>
      </c>
      <c r="Q160" s="115">
        <f t="shared" si="8"/>
        <v>44117</v>
      </c>
      <c r="R160" s="119">
        <v>234600</v>
      </c>
    </row>
    <row r="161" spans="1:18">
      <c r="A161" s="117"/>
      <c r="B161" s="115">
        <v>44116</v>
      </c>
      <c r="C161" s="119">
        <v>32950</v>
      </c>
      <c r="E161" s="115">
        <f t="shared" si="0"/>
        <v>44116</v>
      </c>
      <c r="F161" s="119">
        <v>49100</v>
      </c>
      <c r="H161" s="115">
        <f t="shared" si="6"/>
        <v>44116</v>
      </c>
      <c r="I161" s="119">
        <v>30350</v>
      </c>
      <c r="K161" s="115">
        <f t="shared" si="7"/>
        <v>44116</v>
      </c>
      <c r="L161" s="119">
        <v>28100</v>
      </c>
      <c r="N161" s="115">
        <f t="shared" si="5"/>
        <v>44116</v>
      </c>
      <c r="O161" s="119">
        <v>158000</v>
      </c>
      <c r="Q161" s="115">
        <f t="shared" si="8"/>
        <v>44116</v>
      </c>
      <c r="R161" s="119">
        <v>235100</v>
      </c>
    </row>
    <row r="162" spans="1:18">
      <c r="A162" s="117"/>
      <c r="B162" s="115">
        <v>44112</v>
      </c>
      <c r="C162" s="119">
        <v>32950</v>
      </c>
      <c r="E162" s="115">
        <f t="shared" si="0"/>
        <v>44112</v>
      </c>
      <c r="F162" s="119">
        <v>48900</v>
      </c>
      <c r="H162" s="115">
        <f t="shared" si="6"/>
        <v>44112</v>
      </c>
      <c r="I162" s="119">
        <v>30050</v>
      </c>
      <c r="K162" s="115">
        <f t="shared" si="7"/>
        <v>44112</v>
      </c>
      <c r="L162" s="119">
        <v>28000</v>
      </c>
      <c r="N162" s="115">
        <f t="shared" si="5"/>
        <v>44112</v>
      </c>
      <c r="O162" s="119">
        <v>154000</v>
      </c>
      <c r="Q162" s="115">
        <f t="shared" si="8"/>
        <v>44112</v>
      </c>
      <c r="R162" s="119">
        <v>235200</v>
      </c>
    </row>
    <row r="163" spans="1:18">
      <c r="A163" s="117"/>
      <c r="B163" s="115">
        <v>44111</v>
      </c>
      <c r="C163" s="119">
        <v>33550</v>
      </c>
      <c r="E163" s="115">
        <f t="shared" si="0"/>
        <v>44111</v>
      </c>
      <c r="F163" s="119">
        <v>49550</v>
      </c>
      <c r="H163" s="115">
        <f t="shared" si="6"/>
        <v>44111</v>
      </c>
      <c r="I163" s="119">
        <v>30100</v>
      </c>
      <c r="K163" s="115">
        <f t="shared" si="7"/>
        <v>44111</v>
      </c>
      <c r="L163" s="119">
        <v>28000</v>
      </c>
      <c r="N163" s="115">
        <f t="shared" si="5"/>
        <v>44111</v>
      </c>
      <c r="O163" s="119">
        <v>153000</v>
      </c>
      <c r="Q163" s="115">
        <f t="shared" si="8"/>
        <v>44111</v>
      </c>
      <c r="R163" s="119">
        <v>236600</v>
      </c>
    </row>
    <row r="164" spans="1:18">
      <c r="A164" s="117"/>
      <c r="B164" s="115">
        <v>44110</v>
      </c>
      <c r="C164" s="119">
        <v>32250</v>
      </c>
      <c r="E164" s="115">
        <f t="shared" si="0"/>
        <v>44110</v>
      </c>
      <c r="F164" s="119">
        <v>48500</v>
      </c>
      <c r="H164" s="115">
        <f t="shared" si="6"/>
        <v>44110</v>
      </c>
      <c r="I164" s="119">
        <v>30000</v>
      </c>
      <c r="K164" s="115">
        <f t="shared" si="7"/>
        <v>44110</v>
      </c>
      <c r="L164" s="119">
        <v>27800</v>
      </c>
      <c r="N164" s="115">
        <f t="shared" si="5"/>
        <v>44110</v>
      </c>
      <c r="O164" s="119">
        <v>151000</v>
      </c>
      <c r="Q164" s="115">
        <f t="shared" si="8"/>
        <v>44110</v>
      </c>
      <c r="R164" s="119">
        <v>238200</v>
      </c>
    </row>
    <row r="165" spans="1:18">
      <c r="A165" s="117"/>
      <c r="B165" s="115">
        <v>44109</v>
      </c>
      <c r="C165" s="119">
        <v>32100</v>
      </c>
      <c r="E165" s="115">
        <f t="shared" si="0"/>
        <v>44109</v>
      </c>
      <c r="F165" s="119">
        <v>48850</v>
      </c>
      <c r="H165" s="115">
        <f t="shared" si="6"/>
        <v>44109</v>
      </c>
      <c r="I165" s="119">
        <v>29500</v>
      </c>
      <c r="K165" s="115">
        <f t="shared" si="7"/>
        <v>44109</v>
      </c>
      <c r="L165" s="119">
        <v>28200</v>
      </c>
      <c r="N165" s="115">
        <f t="shared" si="5"/>
        <v>44109</v>
      </c>
      <c r="O165" s="119">
        <v>151000</v>
      </c>
      <c r="Q165" s="115">
        <f t="shared" si="8"/>
        <v>44109</v>
      </c>
      <c r="R165" s="119">
        <v>231000</v>
      </c>
    </row>
    <row r="166" spans="1:18">
      <c r="A166" s="117"/>
      <c r="B166" s="115">
        <v>44103</v>
      </c>
      <c r="C166" s="119">
        <v>31650</v>
      </c>
      <c r="E166" s="115">
        <v>44103</v>
      </c>
      <c r="F166" s="119">
        <v>47650</v>
      </c>
      <c r="H166" s="115">
        <v>44103</v>
      </c>
      <c r="I166" s="119">
        <v>29050</v>
      </c>
      <c r="K166" s="115">
        <v>44103</v>
      </c>
      <c r="L166" s="119">
        <v>28200</v>
      </c>
      <c r="N166" s="115">
        <v>44103</v>
      </c>
      <c r="O166" s="119">
        <v>149500</v>
      </c>
      <c r="Q166" s="115">
        <v>44103</v>
      </c>
      <c r="R166" s="119">
        <v>227500</v>
      </c>
    </row>
    <row r="167" spans="1:18">
      <c r="A167" s="117"/>
      <c r="B167" s="115">
        <v>44102</v>
      </c>
      <c r="C167" s="119">
        <v>31500</v>
      </c>
      <c r="E167" s="115">
        <f t="shared" ref="E167:E229" si="9">+$B167</f>
        <v>44102</v>
      </c>
      <c r="F167" s="119">
        <v>47900</v>
      </c>
      <c r="H167" s="115">
        <f t="shared" ref="H167:H230" si="10">+$B167</f>
        <v>44102</v>
      </c>
      <c r="I167" s="119">
        <v>28750</v>
      </c>
      <c r="K167" s="115">
        <f t="shared" ref="K167:K230" si="11">+$B167</f>
        <v>44102</v>
      </c>
      <c r="L167" s="119">
        <v>28300</v>
      </c>
      <c r="N167" s="115">
        <f t="shared" ref="N167:N230" si="12">+$B167</f>
        <v>44102</v>
      </c>
      <c r="O167" s="119">
        <v>141500</v>
      </c>
      <c r="Q167" s="115">
        <f t="shared" ref="Q167:Q230" si="13">+$B167</f>
        <v>44102</v>
      </c>
      <c r="R167" s="119">
        <v>226200</v>
      </c>
    </row>
    <row r="168" spans="1:18">
      <c r="A168" s="117"/>
      <c r="B168" s="115">
        <v>44099</v>
      </c>
      <c r="C168" s="119">
        <v>30050</v>
      </c>
      <c r="E168" s="115">
        <f t="shared" si="9"/>
        <v>44099</v>
      </c>
      <c r="F168" s="119">
        <v>47500</v>
      </c>
      <c r="H168" s="115">
        <f t="shared" si="10"/>
        <v>44099</v>
      </c>
      <c r="I168" s="119">
        <v>28050</v>
      </c>
      <c r="K168" s="115">
        <f t="shared" si="11"/>
        <v>44099</v>
      </c>
      <c r="L168" s="119">
        <v>27700</v>
      </c>
      <c r="N168" s="115">
        <f t="shared" si="12"/>
        <v>44099</v>
      </c>
      <c r="O168" s="119">
        <v>138500</v>
      </c>
      <c r="Q168" s="115">
        <f t="shared" si="13"/>
        <v>44099</v>
      </c>
      <c r="R168" s="119">
        <v>213800</v>
      </c>
    </row>
    <row r="169" spans="1:18">
      <c r="A169" s="117"/>
      <c r="B169" s="115">
        <v>44098</v>
      </c>
      <c r="C169" s="119">
        <v>30050</v>
      </c>
      <c r="E169" s="115">
        <f t="shared" si="9"/>
        <v>44098</v>
      </c>
      <c r="F169" s="119">
        <v>47450</v>
      </c>
      <c r="H169" s="115">
        <f t="shared" si="10"/>
        <v>44098</v>
      </c>
      <c r="I169" s="119">
        <v>28100</v>
      </c>
      <c r="K169" s="115">
        <f t="shared" si="11"/>
        <v>44098</v>
      </c>
      <c r="L169" s="119">
        <v>27150</v>
      </c>
      <c r="N169" s="115">
        <f t="shared" si="12"/>
        <v>44098</v>
      </c>
      <c r="O169" s="119">
        <v>136500</v>
      </c>
      <c r="Q169" s="115">
        <f t="shared" si="13"/>
        <v>44098</v>
      </c>
      <c r="R169" s="119">
        <v>216500</v>
      </c>
    </row>
    <row r="170" spans="1:18">
      <c r="A170" s="117"/>
      <c r="B170" s="115">
        <v>44097</v>
      </c>
      <c r="C170" s="119">
        <v>31700</v>
      </c>
      <c r="E170" s="115">
        <f t="shared" si="9"/>
        <v>44097</v>
      </c>
      <c r="F170" s="119">
        <v>48300</v>
      </c>
      <c r="H170" s="115">
        <f t="shared" si="10"/>
        <v>44097</v>
      </c>
      <c r="I170" s="119">
        <v>29200</v>
      </c>
      <c r="K170" s="115">
        <f t="shared" si="11"/>
        <v>44097</v>
      </c>
      <c r="L170" s="119">
        <v>27900</v>
      </c>
      <c r="N170" s="115">
        <f t="shared" si="12"/>
        <v>44097</v>
      </c>
      <c r="O170" s="119">
        <v>143000</v>
      </c>
      <c r="Q170" s="115">
        <f t="shared" si="13"/>
        <v>44097</v>
      </c>
      <c r="R170" s="119">
        <v>224200</v>
      </c>
    </row>
    <row r="171" spans="1:18">
      <c r="A171" s="117"/>
      <c r="B171" s="115">
        <v>44096</v>
      </c>
      <c r="C171" s="119">
        <v>31550</v>
      </c>
      <c r="E171" s="115">
        <f t="shared" si="9"/>
        <v>44096</v>
      </c>
      <c r="F171" s="119">
        <v>48250</v>
      </c>
      <c r="H171" s="115">
        <f t="shared" si="10"/>
        <v>44096</v>
      </c>
      <c r="I171" s="119">
        <v>29350</v>
      </c>
      <c r="K171" s="115">
        <f t="shared" si="11"/>
        <v>44096</v>
      </c>
      <c r="L171" s="119">
        <v>26800</v>
      </c>
      <c r="N171" s="115">
        <f t="shared" si="12"/>
        <v>44096</v>
      </c>
      <c r="O171" s="119">
        <v>139000</v>
      </c>
      <c r="Q171" s="115">
        <f t="shared" si="13"/>
        <v>44096</v>
      </c>
      <c r="R171" s="119">
        <v>221700</v>
      </c>
    </row>
    <row r="172" spans="1:18">
      <c r="A172" s="117"/>
      <c r="B172" s="115">
        <v>44095</v>
      </c>
      <c r="C172" s="119">
        <v>33000</v>
      </c>
      <c r="E172" s="115">
        <f t="shared" si="9"/>
        <v>44095</v>
      </c>
      <c r="F172" s="119">
        <v>50200</v>
      </c>
      <c r="H172" s="115">
        <f t="shared" si="10"/>
        <v>44095</v>
      </c>
      <c r="I172" s="119">
        <v>30750</v>
      </c>
      <c r="K172" s="115">
        <f t="shared" si="11"/>
        <v>44095</v>
      </c>
      <c r="L172" s="119">
        <v>27350</v>
      </c>
      <c r="N172" s="115">
        <f t="shared" si="12"/>
        <v>44095</v>
      </c>
      <c r="O172" s="119">
        <v>144000</v>
      </c>
      <c r="Q172" s="115">
        <f t="shared" si="13"/>
        <v>44095</v>
      </c>
      <c r="R172" s="119">
        <v>231500</v>
      </c>
    </row>
    <row r="173" spans="1:18">
      <c r="A173" s="117"/>
      <c r="B173" s="115">
        <v>44092</v>
      </c>
      <c r="C173" s="119">
        <v>33900</v>
      </c>
      <c r="E173" s="115">
        <f t="shared" si="9"/>
        <v>44092</v>
      </c>
      <c r="F173" s="119">
        <v>51300</v>
      </c>
      <c r="H173" s="115">
        <f t="shared" si="10"/>
        <v>44092</v>
      </c>
      <c r="I173" s="119">
        <v>31900</v>
      </c>
      <c r="K173" s="115">
        <f t="shared" si="11"/>
        <v>44092</v>
      </c>
      <c r="L173" s="119">
        <v>28100</v>
      </c>
      <c r="N173" s="115">
        <f t="shared" si="12"/>
        <v>44092</v>
      </c>
      <c r="O173" s="119">
        <v>150000</v>
      </c>
      <c r="Q173" s="115">
        <f t="shared" si="13"/>
        <v>44092</v>
      </c>
      <c r="R173" s="119">
        <v>240100</v>
      </c>
    </row>
    <row r="174" spans="1:18">
      <c r="A174" s="117"/>
      <c r="B174" s="115">
        <v>44091</v>
      </c>
      <c r="C174" s="119">
        <v>33700</v>
      </c>
      <c r="E174" s="115">
        <f t="shared" si="9"/>
        <v>44091</v>
      </c>
      <c r="F174" s="119">
        <v>51200</v>
      </c>
      <c r="H174" s="115">
        <f t="shared" si="10"/>
        <v>44091</v>
      </c>
      <c r="I174" s="119">
        <v>30050</v>
      </c>
      <c r="K174" s="115">
        <f t="shared" si="11"/>
        <v>44091</v>
      </c>
      <c r="L174" s="119">
        <v>26700</v>
      </c>
      <c r="N174" s="115">
        <f t="shared" si="12"/>
        <v>44091</v>
      </c>
      <c r="O174" s="119">
        <v>148000</v>
      </c>
      <c r="Q174" s="115">
        <f t="shared" si="13"/>
        <v>44091</v>
      </c>
      <c r="R174" s="119">
        <v>235400</v>
      </c>
    </row>
    <row r="175" spans="1:18">
      <c r="A175" s="117"/>
      <c r="B175" s="115">
        <v>44090</v>
      </c>
      <c r="C175" s="119">
        <v>34200</v>
      </c>
      <c r="E175" s="115">
        <f t="shared" si="9"/>
        <v>44090</v>
      </c>
      <c r="F175" s="119">
        <v>52500</v>
      </c>
      <c r="H175" s="115">
        <f t="shared" si="10"/>
        <v>44090</v>
      </c>
      <c r="I175" s="119">
        <v>30400</v>
      </c>
      <c r="K175" s="115">
        <f t="shared" si="11"/>
        <v>44090</v>
      </c>
      <c r="L175" s="119">
        <v>26800</v>
      </c>
      <c r="N175" s="115">
        <f t="shared" si="12"/>
        <v>44090</v>
      </c>
      <c r="O175" s="119">
        <v>148000</v>
      </c>
      <c r="Q175" s="115">
        <f t="shared" si="13"/>
        <v>44090</v>
      </c>
      <c r="R175" s="119">
        <v>241800</v>
      </c>
    </row>
    <row r="176" spans="1:18">
      <c r="A176" s="117"/>
      <c r="B176" s="115">
        <v>44089</v>
      </c>
      <c r="C176" s="119">
        <v>35150</v>
      </c>
      <c r="E176" s="115">
        <f t="shared" si="9"/>
        <v>44089</v>
      </c>
      <c r="F176" s="119">
        <v>53700</v>
      </c>
      <c r="H176" s="115">
        <f t="shared" si="10"/>
        <v>44089</v>
      </c>
      <c r="I176" s="119">
        <v>31350</v>
      </c>
      <c r="K176" s="115">
        <f t="shared" si="11"/>
        <v>44089</v>
      </c>
      <c r="L176" s="119">
        <v>27400</v>
      </c>
      <c r="N176" s="115">
        <f t="shared" si="12"/>
        <v>44089</v>
      </c>
      <c r="O176" s="119">
        <v>151500</v>
      </c>
      <c r="Q176" s="115">
        <f t="shared" si="13"/>
        <v>44089</v>
      </c>
      <c r="R176" s="119">
        <v>247300</v>
      </c>
    </row>
    <row r="177" spans="1:18">
      <c r="A177" s="117"/>
      <c r="B177" s="115">
        <v>44088</v>
      </c>
      <c r="C177" s="119">
        <v>35700</v>
      </c>
      <c r="E177" s="115">
        <f t="shared" si="9"/>
        <v>44088</v>
      </c>
      <c r="F177" s="119">
        <v>54300</v>
      </c>
      <c r="H177" s="115">
        <f t="shared" si="10"/>
        <v>44088</v>
      </c>
      <c r="I177" s="119">
        <v>31650</v>
      </c>
      <c r="K177" s="115">
        <f t="shared" si="11"/>
        <v>44088</v>
      </c>
      <c r="L177" s="119">
        <v>27500</v>
      </c>
      <c r="N177" s="115">
        <f t="shared" si="12"/>
        <v>44088</v>
      </c>
      <c r="O177" s="119">
        <v>151500</v>
      </c>
      <c r="Q177" s="115">
        <f t="shared" si="13"/>
        <v>44088</v>
      </c>
      <c r="R177" s="119">
        <v>249600</v>
      </c>
    </row>
    <row r="178" spans="1:18">
      <c r="A178" s="117"/>
      <c r="B178" s="115">
        <v>44085</v>
      </c>
      <c r="C178" s="119">
        <v>35550</v>
      </c>
      <c r="E178" s="115">
        <f t="shared" si="9"/>
        <v>44085</v>
      </c>
      <c r="F178" s="119">
        <v>50800</v>
      </c>
      <c r="H178" s="115">
        <f t="shared" si="10"/>
        <v>44085</v>
      </c>
      <c r="I178" s="119">
        <v>31300</v>
      </c>
      <c r="K178" s="115">
        <f t="shared" si="11"/>
        <v>44085</v>
      </c>
      <c r="L178" s="119">
        <v>27400</v>
      </c>
      <c r="N178" s="115">
        <f t="shared" si="12"/>
        <v>44085</v>
      </c>
      <c r="O178" s="119">
        <v>152500</v>
      </c>
      <c r="Q178" s="115">
        <f t="shared" si="13"/>
        <v>44085</v>
      </c>
      <c r="R178" s="119">
        <v>246000</v>
      </c>
    </row>
    <row r="179" spans="1:18">
      <c r="A179" s="117"/>
      <c r="B179" s="115">
        <v>44084</v>
      </c>
      <c r="C179" s="119">
        <v>35800</v>
      </c>
      <c r="E179" s="115">
        <f t="shared" si="9"/>
        <v>44084</v>
      </c>
      <c r="F179" s="119">
        <v>51500</v>
      </c>
      <c r="H179" s="115">
        <f t="shared" si="10"/>
        <v>44084</v>
      </c>
      <c r="I179" s="119">
        <v>30450</v>
      </c>
      <c r="K179" s="115">
        <f t="shared" si="11"/>
        <v>44084</v>
      </c>
      <c r="L179" s="119">
        <v>27250</v>
      </c>
      <c r="N179" s="115">
        <f t="shared" si="12"/>
        <v>44084</v>
      </c>
      <c r="O179" s="119">
        <v>149000</v>
      </c>
      <c r="Q179" s="115">
        <f t="shared" si="13"/>
        <v>44084</v>
      </c>
      <c r="R179" s="119">
        <v>251400</v>
      </c>
    </row>
    <row r="180" spans="1:18">
      <c r="A180" s="117"/>
      <c r="B180" s="115">
        <v>44083</v>
      </c>
      <c r="C180" s="119">
        <v>33500</v>
      </c>
      <c r="E180" s="115">
        <f t="shared" si="9"/>
        <v>44083</v>
      </c>
      <c r="F180" s="119">
        <v>49300</v>
      </c>
      <c r="H180" s="115">
        <f t="shared" si="10"/>
        <v>44083</v>
      </c>
      <c r="I180" s="119">
        <v>30100</v>
      </c>
      <c r="K180" s="115">
        <f t="shared" si="11"/>
        <v>44083</v>
      </c>
      <c r="L180" s="119">
        <v>26200</v>
      </c>
      <c r="N180" s="115">
        <f t="shared" si="12"/>
        <v>44083</v>
      </c>
      <c r="O180" s="119">
        <v>148500</v>
      </c>
      <c r="Q180" s="115">
        <f t="shared" si="13"/>
        <v>44083</v>
      </c>
      <c r="R180" s="119">
        <v>250200</v>
      </c>
    </row>
    <row r="181" spans="1:18">
      <c r="A181" s="117"/>
      <c r="B181" s="115">
        <v>44082</v>
      </c>
      <c r="C181" s="119">
        <v>33950</v>
      </c>
      <c r="E181" s="115">
        <f t="shared" si="9"/>
        <v>44082</v>
      </c>
      <c r="F181" s="119">
        <v>51000</v>
      </c>
      <c r="H181" s="115">
        <f t="shared" si="10"/>
        <v>44082</v>
      </c>
      <c r="I181" s="119">
        <v>30650</v>
      </c>
      <c r="K181" s="115">
        <f t="shared" si="11"/>
        <v>44082</v>
      </c>
      <c r="L181" s="119">
        <v>26600</v>
      </c>
      <c r="N181" s="115">
        <f t="shared" si="12"/>
        <v>44082</v>
      </c>
      <c r="O181" s="119">
        <v>152000</v>
      </c>
      <c r="Q181" s="115">
        <f t="shared" si="13"/>
        <v>44082</v>
      </c>
      <c r="R181" s="119">
        <v>261000</v>
      </c>
    </row>
    <row r="182" spans="1:18">
      <c r="A182" s="117"/>
      <c r="B182" s="115">
        <v>44081</v>
      </c>
      <c r="C182" s="119">
        <v>33850</v>
      </c>
      <c r="E182" s="115">
        <f t="shared" si="9"/>
        <v>44081</v>
      </c>
      <c r="F182" s="119">
        <v>50500</v>
      </c>
      <c r="H182" s="115">
        <f t="shared" si="10"/>
        <v>44081</v>
      </c>
      <c r="I182" s="119">
        <v>30050</v>
      </c>
      <c r="K182" s="115">
        <f t="shared" si="11"/>
        <v>44081</v>
      </c>
      <c r="L182" s="119">
        <v>26400</v>
      </c>
      <c r="N182" s="115">
        <f t="shared" si="12"/>
        <v>44081</v>
      </c>
      <c r="O182" s="119">
        <v>152500</v>
      </c>
      <c r="Q182" s="115">
        <f t="shared" si="13"/>
        <v>44081</v>
      </c>
      <c r="R182" s="119">
        <v>255400</v>
      </c>
    </row>
    <row r="183" spans="1:18">
      <c r="A183" s="117"/>
      <c r="B183" s="115">
        <v>44078</v>
      </c>
      <c r="C183" s="119">
        <v>33050</v>
      </c>
      <c r="E183" s="115">
        <f t="shared" si="9"/>
        <v>44078</v>
      </c>
      <c r="F183" s="119">
        <v>51600</v>
      </c>
      <c r="H183" s="115">
        <f t="shared" si="10"/>
        <v>44078</v>
      </c>
      <c r="I183" s="119">
        <v>30250</v>
      </c>
      <c r="K183" s="115">
        <f t="shared" si="11"/>
        <v>44078</v>
      </c>
      <c r="L183" s="119">
        <v>26200</v>
      </c>
      <c r="N183" s="115">
        <f t="shared" si="12"/>
        <v>44078</v>
      </c>
      <c r="O183" s="119">
        <v>156000</v>
      </c>
      <c r="Q183" s="115">
        <f t="shared" si="13"/>
        <v>44078</v>
      </c>
      <c r="R183" s="119">
        <v>248400</v>
      </c>
    </row>
    <row r="184" spans="1:18">
      <c r="A184" s="117"/>
      <c r="B184" s="115">
        <v>44077</v>
      </c>
      <c r="C184" s="119">
        <v>34200</v>
      </c>
      <c r="E184" s="115">
        <f t="shared" si="9"/>
        <v>44077</v>
      </c>
      <c r="F184" s="119">
        <v>52400</v>
      </c>
      <c r="H184" s="115">
        <f t="shared" si="10"/>
        <v>44077</v>
      </c>
      <c r="I184" s="119">
        <v>31450</v>
      </c>
      <c r="K184" s="115">
        <f t="shared" si="11"/>
        <v>44077</v>
      </c>
      <c r="L184" s="119">
        <v>27150</v>
      </c>
      <c r="N184" s="115">
        <f t="shared" si="12"/>
        <v>44077</v>
      </c>
      <c r="O184" s="119">
        <v>158000</v>
      </c>
      <c r="Q184" s="115">
        <f t="shared" si="13"/>
        <v>44077</v>
      </c>
      <c r="R184" s="119">
        <v>251500</v>
      </c>
    </row>
    <row r="185" spans="1:18">
      <c r="A185" s="117"/>
      <c r="B185" s="115">
        <v>44076</v>
      </c>
      <c r="C185" s="119">
        <v>33850</v>
      </c>
      <c r="E185" s="115">
        <f t="shared" si="9"/>
        <v>44076</v>
      </c>
      <c r="F185" s="119">
        <v>51100</v>
      </c>
      <c r="H185" s="115">
        <f t="shared" si="10"/>
        <v>44076</v>
      </c>
      <c r="I185" s="119">
        <v>30600</v>
      </c>
      <c r="K185" s="115">
        <f t="shared" si="11"/>
        <v>44076</v>
      </c>
      <c r="L185" s="119">
        <v>26600</v>
      </c>
      <c r="N185" s="115">
        <f t="shared" si="12"/>
        <v>44076</v>
      </c>
      <c r="O185" s="119">
        <v>157500</v>
      </c>
      <c r="Q185" s="115">
        <f t="shared" si="13"/>
        <v>44076</v>
      </c>
      <c r="R185" s="119">
        <v>247500</v>
      </c>
    </row>
    <row r="186" spans="1:18">
      <c r="A186" s="117"/>
      <c r="B186" s="115">
        <v>44075</v>
      </c>
      <c r="C186" s="119">
        <v>33200</v>
      </c>
      <c r="E186" s="115">
        <f t="shared" si="9"/>
        <v>44075</v>
      </c>
      <c r="F186" s="119">
        <v>51000</v>
      </c>
      <c r="H186" s="115">
        <f t="shared" si="10"/>
        <v>44075</v>
      </c>
      <c r="I186" s="119">
        <v>29150</v>
      </c>
      <c r="K186" s="115">
        <f t="shared" si="11"/>
        <v>44075</v>
      </c>
      <c r="L186" s="119">
        <v>26450</v>
      </c>
      <c r="N186" s="115">
        <f t="shared" si="12"/>
        <v>44075</v>
      </c>
      <c r="O186" s="119">
        <v>157500</v>
      </c>
      <c r="Q186" s="115">
        <f t="shared" si="13"/>
        <v>44075</v>
      </c>
      <c r="R186" s="119">
        <v>245900</v>
      </c>
    </row>
    <row r="187" spans="1:18">
      <c r="A187" s="117"/>
      <c r="B187" s="115">
        <v>44074</v>
      </c>
      <c r="C187" s="119">
        <v>33400</v>
      </c>
      <c r="E187" s="115">
        <f t="shared" si="9"/>
        <v>44074</v>
      </c>
      <c r="F187" s="119">
        <v>50600</v>
      </c>
      <c r="H187" s="115">
        <f t="shared" si="10"/>
        <v>44074</v>
      </c>
      <c r="I187" s="119">
        <v>28550</v>
      </c>
      <c r="K187" s="115">
        <f t="shared" si="11"/>
        <v>44074</v>
      </c>
      <c r="L187" s="119">
        <v>24500</v>
      </c>
      <c r="N187" s="115">
        <f t="shared" si="12"/>
        <v>44074</v>
      </c>
      <c r="O187" s="119">
        <v>161500</v>
      </c>
      <c r="Q187" s="115">
        <f t="shared" si="13"/>
        <v>44074</v>
      </c>
      <c r="R187" s="119">
        <v>246600</v>
      </c>
    </row>
    <row r="188" spans="1:18">
      <c r="A188" s="117"/>
      <c r="B188" s="115">
        <v>44071</v>
      </c>
      <c r="C188" s="119">
        <v>33200</v>
      </c>
      <c r="E188" s="115">
        <f t="shared" si="9"/>
        <v>44071</v>
      </c>
      <c r="F188" s="119">
        <v>49650</v>
      </c>
      <c r="H188" s="115">
        <f t="shared" si="10"/>
        <v>44071</v>
      </c>
      <c r="I188" s="119">
        <v>28650</v>
      </c>
      <c r="K188" s="115">
        <f t="shared" si="11"/>
        <v>44071</v>
      </c>
      <c r="L188" s="119">
        <v>24800</v>
      </c>
      <c r="N188" s="115">
        <f t="shared" si="12"/>
        <v>44071</v>
      </c>
      <c r="O188" s="119">
        <v>164000</v>
      </c>
      <c r="Q188" s="115">
        <f t="shared" si="13"/>
        <v>44071</v>
      </c>
      <c r="R188" s="119">
        <v>245500</v>
      </c>
    </row>
    <row r="189" spans="1:18">
      <c r="A189" s="117"/>
      <c r="B189" s="115">
        <v>44070</v>
      </c>
      <c r="C189" s="119">
        <v>33350</v>
      </c>
      <c r="E189" s="115">
        <f t="shared" si="9"/>
        <v>44070</v>
      </c>
      <c r="F189" s="119">
        <v>50900</v>
      </c>
      <c r="H189" s="115">
        <f t="shared" si="10"/>
        <v>44070</v>
      </c>
      <c r="I189" s="119">
        <v>28150</v>
      </c>
      <c r="K189" s="115">
        <f t="shared" si="11"/>
        <v>44070</v>
      </c>
      <c r="L189" s="119">
        <v>25000</v>
      </c>
      <c r="N189" s="115">
        <f t="shared" si="12"/>
        <v>44070</v>
      </c>
      <c r="O189" s="119">
        <v>164500</v>
      </c>
      <c r="Q189" s="115">
        <f t="shared" si="13"/>
        <v>44070</v>
      </c>
      <c r="R189" s="119">
        <v>241900</v>
      </c>
    </row>
    <row r="190" spans="1:18">
      <c r="A190" s="117"/>
      <c r="B190" s="115">
        <v>44069</v>
      </c>
      <c r="C190" s="119">
        <v>33950</v>
      </c>
      <c r="E190" s="115">
        <f t="shared" si="9"/>
        <v>44069</v>
      </c>
      <c r="F190" s="119">
        <v>52000</v>
      </c>
      <c r="H190" s="115">
        <f t="shared" si="10"/>
        <v>44069</v>
      </c>
      <c r="I190" s="119">
        <v>29100</v>
      </c>
      <c r="K190" s="115">
        <f t="shared" si="11"/>
        <v>44069</v>
      </c>
      <c r="L190" s="119">
        <v>25850</v>
      </c>
      <c r="N190" s="115">
        <f t="shared" si="12"/>
        <v>44069</v>
      </c>
      <c r="O190" s="119">
        <v>155000</v>
      </c>
      <c r="Q190" s="115">
        <f t="shared" si="13"/>
        <v>44069</v>
      </c>
      <c r="R190" s="119">
        <v>242000</v>
      </c>
    </row>
    <row r="191" spans="1:18">
      <c r="A191" s="117"/>
      <c r="B191" s="115">
        <v>44068</v>
      </c>
      <c r="C191" s="119">
        <v>34350</v>
      </c>
      <c r="E191" s="115">
        <f t="shared" si="9"/>
        <v>44068</v>
      </c>
      <c r="F191" s="119">
        <v>51800</v>
      </c>
      <c r="H191" s="115">
        <f t="shared" si="10"/>
        <v>44068</v>
      </c>
      <c r="I191" s="119">
        <v>29500</v>
      </c>
      <c r="K191" s="115">
        <f t="shared" si="11"/>
        <v>44068</v>
      </c>
      <c r="L191" s="119">
        <v>26700</v>
      </c>
      <c r="N191" s="115">
        <f t="shared" si="12"/>
        <v>44068</v>
      </c>
      <c r="O191" s="119">
        <v>154000</v>
      </c>
      <c r="Q191" s="115">
        <f t="shared" si="13"/>
        <v>44068</v>
      </c>
      <c r="R191" s="119">
        <v>247700</v>
      </c>
    </row>
    <row r="192" spans="1:18">
      <c r="A192" s="117"/>
      <c r="B192" s="115">
        <v>44067</v>
      </c>
      <c r="C192" s="119">
        <v>34000</v>
      </c>
      <c r="E192" s="115">
        <f t="shared" si="9"/>
        <v>44067</v>
      </c>
      <c r="F192" s="119">
        <v>52000</v>
      </c>
      <c r="H192" s="115">
        <f t="shared" si="10"/>
        <v>44067</v>
      </c>
      <c r="I192" s="119">
        <v>29150</v>
      </c>
      <c r="K192" s="115">
        <f t="shared" si="11"/>
        <v>44067</v>
      </c>
      <c r="L192" s="119">
        <v>25800</v>
      </c>
      <c r="N192" s="115">
        <f t="shared" si="12"/>
        <v>44067</v>
      </c>
      <c r="O192" s="119">
        <v>154500</v>
      </c>
      <c r="Q192" s="115">
        <f t="shared" si="13"/>
        <v>44067</v>
      </c>
      <c r="R192" s="119">
        <v>240100</v>
      </c>
    </row>
    <row r="193" spans="1:18">
      <c r="A193" s="117"/>
      <c r="B193" s="115">
        <v>44064</v>
      </c>
      <c r="C193" s="119">
        <v>33500</v>
      </c>
      <c r="E193" s="115">
        <f t="shared" si="9"/>
        <v>44064</v>
      </c>
      <c r="F193" s="119">
        <v>48400</v>
      </c>
      <c r="H193" s="115">
        <f t="shared" si="10"/>
        <v>44064</v>
      </c>
      <c r="I193" s="119">
        <v>28300</v>
      </c>
      <c r="K193" s="115">
        <f t="shared" si="11"/>
        <v>44064</v>
      </c>
      <c r="L193" s="119">
        <v>24450</v>
      </c>
      <c r="N193" s="115">
        <f t="shared" si="12"/>
        <v>44064</v>
      </c>
      <c r="O193" s="119">
        <v>148500</v>
      </c>
      <c r="Q193" s="115">
        <f t="shared" si="13"/>
        <v>44064</v>
      </c>
      <c r="R193" s="119">
        <v>233500</v>
      </c>
    </row>
    <row r="194" spans="1:18">
      <c r="A194" s="117"/>
      <c r="B194" s="115">
        <v>44063</v>
      </c>
      <c r="C194" s="119">
        <v>33700</v>
      </c>
      <c r="E194" s="115">
        <f t="shared" si="9"/>
        <v>44063</v>
      </c>
      <c r="F194" s="119">
        <v>44500</v>
      </c>
      <c r="H194" s="115">
        <f t="shared" si="10"/>
        <v>44063</v>
      </c>
      <c r="I194" s="119">
        <v>27800</v>
      </c>
      <c r="K194" s="115">
        <f t="shared" si="11"/>
        <v>44063</v>
      </c>
      <c r="L194" s="119">
        <v>24250</v>
      </c>
      <c r="N194" s="115">
        <f t="shared" si="12"/>
        <v>44063</v>
      </c>
      <c r="O194" s="119">
        <v>147000</v>
      </c>
      <c r="Q194" s="115">
        <f t="shared" si="13"/>
        <v>44063</v>
      </c>
      <c r="R194" s="119">
        <v>222600</v>
      </c>
    </row>
    <row r="195" spans="1:18">
      <c r="A195" s="117"/>
      <c r="B195" s="115">
        <v>44062</v>
      </c>
      <c r="C195" s="119">
        <v>33450</v>
      </c>
      <c r="E195" s="115">
        <f t="shared" si="9"/>
        <v>44062</v>
      </c>
      <c r="F195" s="119">
        <v>47000</v>
      </c>
      <c r="H195" s="115">
        <f t="shared" si="10"/>
        <v>44062</v>
      </c>
      <c r="I195" s="119">
        <v>29750</v>
      </c>
      <c r="K195" s="115">
        <f t="shared" si="11"/>
        <v>44062</v>
      </c>
      <c r="L195" s="119">
        <v>26350</v>
      </c>
      <c r="N195" s="115">
        <f t="shared" si="12"/>
        <v>44062</v>
      </c>
      <c r="O195" s="119">
        <v>157000</v>
      </c>
      <c r="Q195" s="115">
        <f t="shared" si="13"/>
        <v>44062</v>
      </c>
      <c r="R195" s="119">
        <v>237700</v>
      </c>
    </row>
    <row r="196" spans="1:18">
      <c r="A196" s="117"/>
      <c r="B196" s="115">
        <v>44061</v>
      </c>
      <c r="C196" s="119">
        <v>33250</v>
      </c>
      <c r="E196" s="115">
        <f t="shared" si="9"/>
        <v>44061</v>
      </c>
      <c r="F196" s="119">
        <v>45050</v>
      </c>
      <c r="H196" s="115">
        <f t="shared" si="10"/>
        <v>44061</v>
      </c>
      <c r="I196" s="119">
        <v>29000</v>
      </c>
      <c r="K196" s="115">
        <f t="shared" si="11"/>
        <v>44061</v>
      </c>
      <c r="L196" s="119">
        <v>25900</v>
      </c>
      <c r="N196" s="115">
        <f t="shared" si="12"/>
        <v>44061</v>
      </c>
      <c r="O196" s="119">
        <v>159500</v>
      </c>
      <c r="Q196" s="115">
        <f t="shared" si="13"/>
        <v>44061</v>
      </c>
      <c r="R196" s="119">
        <v>227500</v>
      </c>
    </row>
    <row r="197" spans="1:18">
      <c r="A197" s="117"/>
      <c r="B197" s="115">
        <v>44057</v>
      </c>
      <c r="C197" s="119">
        <v>35200</v>
      </c>
      <c r="E197" s="115">
        <f t="shared" si="9"/>
        <v>44057</v>
      </c>
      <c r="F197" s="119">
        <v>48600</v>
      </c>
      <c r="H197" s="115">
        <f t="shared" si="10"/>
        <v>44057</v>
      </c>
      <c r="I197" s="119">
        <v>31150</v>
      </c>
      <c r="K197" s="115">
        <f t="shared" si="11"/>
        <v>44057</v>
      </c>
      <c r="L197" s="119">
        <v>27600</v>
      </c>
      <c r="N197" s="115">
        <f t="shared" si="12"/>
        <v>44057</v>
      </c>
      <c r="O197" s="119">
        <v>156500</v>
      </c>
      <c r="Q197" s="115">
        <f t="shared" si="13"/>
        <v>44057</v>
      </c>
      <c r="R197" s="119">
        <v>240900</v>
      </c>
    </row>
    <row r="198" spans="1:18">
      <c r="A198" s="117"/>
      <c r="B198" s="115">
        <v>44056</v>
      </c>
      <c r="C198" s="119">
        <v>36700</v>
      </c>
      <c r="E198" s="115">
        <f t="shared" si="9"/>
        <v>44056</v>
      </c>
      <c r="F198" s="119">
        <v>49650</v>
      </c>
      <c r="H198" s="115">
        <f t="shared" si="10"/>
        <v>44056</v>
      </c>
      <c r="I198" s="119">
        <v>31550</v>
      </c>
      <c r="K198" s="115">
        <f t="shared" si="11"/>
        <v>44056</v>
      </c>
      <c r="L198" s="119">
        <v>27900</v>
      </c>
      <c r="N198" s="115">
        <f t="shared" si="12"/>
        <v>44056</v>
      </c>
      <c r="O198" s="119">
        <v>161000</v>
      </c>
      <c r="Q198" s="115">
        <f t="shared" si="13"/>
        <v>44056</v>
      </c>
      <c r="R198" s="119">
        <v>238700</v>
      </c>
    </row>
    <row r="199" spans="1:18">
      <c r="A199" s="117"/>
      <c r="B199" s="115">
        <v>44055</v>
      </c>
      <c r="C199" s="119">
        <v>37450</v>
      </c>
      <c r="E199" s="115">
        <f t="shared" si="9"/>
        <v>44055</v>
      </c>
      <c r="F199" s="119">
        <v>49950</v>
      </c>
      <c r="H199" s="115">
        <f t="shared" si="10"/>
        <v>44055</v>
      </c>
      <c r="I199" s="119">
        <v>32250</v>
      </c>
      <c r="K199" s="115">
        <f t="shared" si="11"/>
        <v>44055</v>
      </c>
      <c r="L199" s="119">
        <v>28250</v>
      </c>
      <c r="N199" s="115">
        <f t="shared" si="12"/>
        <v>44055</v>
      </c>
      <c r="O199" s="119">
        <v>162500</v>
      </c>
      <c r="Q199" s="115">
        <f t="shared" si="13"/>
        <v>44055</v>
      </c>
      <c r="R199" s="119">
        <v>238700</v>
      </c>
    </row>
    <row r="200" spans="1:18">
      <c r="A200" s="117"/>
      <c r="B200" s="115">
        <v>44054</v>
      </c>
      <c r="C200" s="119">
        <v>36150</v>
      </c>
      <c r="E200" s="115">
        <f t="shared" si="9"/>
        <v>44054</v>
      </c>
      <c r="F200" s="119">
        <v>51000</v>
      </c>
      <c r="H200" s="115">
        <f t="shared" si="10"/>
        <v>44054</v>
      </c>
      <c r="I200" s="119">
        <v>33150</v>
      </c>
      <c r="K200" s="115">
        <f t="shared" si="11"/>
        <v>44054</v>
      </c>
      <c r="L200" s="119">
        <v>28800</v>
      </c>
      <c r="N200" s="115">
        <f t="shared" si="12"/>
        <v>44054</v>
      </c>
      <c r="O200" s="119">
        <v>173500</v>
      </c>
      <c r="Q200" s="115">
        <f t="shared" si="13"/>
        <v>44054</v>
      </c>
      <c r="R200" s="119">
        <v>250200</v>
      </c>
    </row>
    <row r="201" spans="1:18">
      <c r="A201" s="117"/>
      <c r="B201" s="115">
        <v>44053</v>
      </c>
      <c r="C201" s="119">
        <v>37200</v>
      </c>
      <c r="E201" s="115">
        <f t="shared" si="9"/>
        <v>44053</v>
      </c>
      <c r="F201" s="119">
        <v>51900</v>
      </c>
      <c r="H201" s="115">
        <f t="shared" si="10"/>
        <v>44053</v>
      </c>
      <c r="I201" s="119">
        <v>33850</v>
      </c>
      <c r="K201" s="115">
        <f t="shared" si="11"/>
        <v>44053</v>
      </c>
      <c r="L201" s="119">
        <v>28950</v>
      </c>
      <c r="N201" s="115">
        <f t="shared" si="12"/>
        <v>44053</v>
      </c>
      <c r="O201" s="119">
        <v>177000</v>
      </c>
      <c r="Q201" s="115">
        <f t="shared" si="13"/>
        <v>44053</v>
      </c>
      <c r="R201" s="119">
        <v>256500</v>
      </c>
    </row>
    <row r="202" spans="1:18">
      <c r="A202" s="117"/>
      <c r="B202" s="115">
        <v>44050</v>
      </c>
      <c r="C202" s="119">
        <v>38250</v>
      </c>
      <c r="E202" s="115">
        <f t="shared" si="9"/>
        <v>44050</v>
      </c>
      <c r="F202" s="119">
        <v>51700</v>
      </c>
      <c r="H202" s="115">
        <f t="shared" si="10"/>
        <v>44050</v>
      </c>
      <c r="I202" s="119">
        <v>34450</v>
      </c>
      <c r="K202" s="115">
        <f t="shared" si="11"/>
        <v>44050</v>
      </c>
      <c r="L202" s="119">
        <v>29500</v>
      </c>
      <c r="N202" s="115">
        <f t="shared" si="12"/>
        <v>44050</v>
      </c>
      <c r="O202" s="119">
        <v>172000</v>
      </c>
      <c r="Q202" s="115">
        <f t="shared" si="13"/>
        <v>44050</v>
      </c>
      <c r="R202" s="119">
        <v>241500</v>
      </c>
    </row>
    <row r="203" spans="1:18">
      <c r="A203" s="117"/>
      <c r="B203" s="115">
        <v>44049</v>
      </c>
      <c r="C203" s="119">
        <v>38600</v>
      </c>
      <c r="E203" s="115">
        <f t="shared" si="9"/>
        <v>44049</v>
      </c>
      <c r="F203" s="119">
        <v>52400</v>
      </c>
      <c r="H203" s="115">
        <f t="shared" si="10"/>
        <v>44049</v>
      </c>
      <c r="I203" s="119">
        <v>34300</v>
      </c>
      <c r="K203" s="115">
        <f t="shared" si="11"/>
        <v>44049</v>
      </c>
      <c r="L203" s="119">
        <v>30550</v>
      </c>
      <c r="N203" s="115">
        <f t="shared" si="12"/>
        <v>44049</v>
      </c>
      <c r="O203" s="119">
        <v>163000</v>
      </c>
      <c r="Q203" s="115">
        <f t="shared" si="13"/>
        <v>44049</v>
      </c>
      <c r="R203" s="119">
        <v>240500</v>
      </c>
    </row>
    <row r="204" spans="1:18">
      <c r="A204" s="117"/>
      <c r="B204" s="115">
        <v>44048</v>
      </c>
      <c r="C204" s="119">
        <v>38950</v>
      </c>
      <c r="E204" s="115">
        <f t="shared" si="9"/>
        <v>44048</v>
      </c>
      <c r="F204" s="119">
        <v>53100</v>
      </c>
      <c r="H204" s="115">
        <f t="shared" si="10"/>
        <v>44048</v>
      </c>
      <c r="I204" s="119">
        <v>35400</v>
      </c>
      <c r="K204" s="115">
        <f t="shared" si="11"/>
        <v>44048</v>
      </c>
      <c r="L204" s="119">
        <v>28700</v>
      </c>
      <c r="N204" s="115">
        <f t="shared" si="12"/>
        <v>44048</v>
      </c>
      <c r="O204" s="119">
        <v>158500</v>
      </c>
      <c r="Q204" s="115">
        <f t="shared" si="13"/>
        <v>44048</v>
      </c>
      <c r="R204" s="119">
        <v>241700</v>
      </c>
    </row>
    <row r="205" spans="1:18">
      <c r="A205" s="117"/>
      <c r="B205" s="115">
        <v>44047</v>
      </c>
      <c r="C205" s="119">
        <v>36250</v>
      </c>
      <c r="E205" s="115">
        <f t="shared" si="9"/>
        <v>44047</v>
      </c>
      <c r="F205" s="119">
        <v>51600</v>
      </c>
      <c r="H205" s="115">
        <f t="shared" si="10"/>
        <v>44047</v>
      </c>
      <c r="I205" s="119">
        <v>33850</v>
      </c>
      <c r="K205" s="115">
        <f t="shared" si="11"/>
        <v>44047</v>
      </c>
      <c r="L205" s="119">
        <v>29300</v>
      </c>
      <c r="N205" s="115">
        <f t="shared" si="12"/>
        <v>44047</v>
      </c>
      <c r="O205" s="119">
        <v>158000</v>
      </c>
      <c r="Q205" s="115">
        <f t="shared" si="13"/>
        <v>44047</v>
      </c>
      <c r="R205" s="119">
        <v>242800</v>
      </c>
    </row>
    <row r="206" spans="1:18">
      <c r="A206" s="117"/>
      <c r="B206" s="115">
        <v>44046</v>
      </c>
      <c r="C206" s="119">
        <v>36400</v>
      </c>
      <c r="E206" s="115">
        <f t="shared" si="9"/>
        <v>44046</v>
      </c>
      <c r="F206" s="119">
        <v>52200</v>
      </c>
      <c r="H206" s="115">
        <f t="shared" si="10"/>
        <v>44046</v>
      </c>
      <c r="I206" s="119">
        <v>34300</v>
      </c>
      <c r="K206" s="115">
        <f t="shared" si="11"/>
        <v>44046</v>
      </c>
      <c r="L206" s="119">
        <v>29100</v>
      </c>
      <c r="N206" s="115">
        <f t="shared" si="12"/>
        <v>44046</v>
      </c>
      <c r="O206" s="119">
        <v>161000</v>
      </c>
      <c r="Q206" s="115">
        <f t="shared" si="13"/>
        <v>44046</v>
      </c>
      <c r="R206" s="119">
        <v>244300</v>
      </c>
    </row>
    <row r="207" spans="1:18">
      <c r="A207" s="117"/>
      <c r="B207" s="115">
        <v>44043</v>
      </c>
      <c r="C207" s="119">
        <v>34850</v>
      </c>
      <c r="E207" s="115">
        <f t="shared" si="9"/>
        <v>44043</v>
      </c>
      <c r="F207" s="119">
        <v>51900</v>
      </c>
      <c r="H207" s="115">
        <f t="shared" si="10"/>
        <v>44043</v>
      </c>
      <c r="I207" s="119">
        <v>34000</v>
      </c>
      <c r="K207" s="115">
        <f t="shared" si="11"/>
        <v>44043</v>
      </c>
      <c r="L207" s="119">
        <v>28850</v>
      </c>
      <c r="N207" s="115">
        <f t="shared" si="12"/>
        <v>44043</v>
      </c>
      <c r="O207" s="119">
        <v>151500</v>
      </c>
      <c r="Q207" s="115">
        <f t="shared" si="13"/>
        <v>44043</v>
      </c>
      <c r="R207" s="119">
        <v>245100</v>
      </c>
    </row>
    <row r="208" spans="1:18">
      <c r="A208" s="117"/>
      <c r="B208" s="115">
        <v>44042</v>
      </c>
      <c r="C208" s="119">
        <v>35650</v>
      </c>
      <c r="E208" s="115">
        <f t="shared" si="9"/>
        <v>44042</v>
      </c>
      <c r="F208" s="119">
        <v>52100</v>
      </c>
      <c r="H208" s="115">
        <f t="shared" si="10"/>
        <v>44042</v>
      </c>
      <c r="I208" s="119">
        <v>34650</v>
      </c>
      <c r="K208" s="115">
        <f t="shared" si="11"/>
        <v>44042</v>
      </c>
      <c r="L208" s="119">
        <v>29800</v>
      </c>
      <c r="N208" s="115">
        <f t="shared" si="12"/>
        <v>44042</v>
      </c>
      <c r="O208" s="119">
        <v>152000</v>
      </c>
      <c r="Q208" s="115">
        <f t="shared" si="13"/>
        <v>44042</v>
      </c>
      <c r="R208" s="119">
        <v>249200</v>
      </c>
    </row>
    <row r="209" spans="1:18">
      <c r="A209" s="117"/>
      <c r="B209" s="115">
        <v>44041</v>
      </c>
      <c r="C209" s="119">
        <v>35050</v>
      </c>
      <c r="E209" s="115">
        <f t="shared" si="9"/>
        <v>44041</v>
      </c>
      <c r="F209" s="119">
        <v>52500</v>
      </c>
      <c r="H209" s="115">
        <f t="shared" si="10"/>
        <v>44041</v>
      </c>
      <c r="I209" s="119">
        <v>34200</v>
      </c>
      <c r="K209" s="115">
        <f t="shared" si="11"/>
        <v>44041</v>
      </c>
      <c r="L209" s="119">
        <v>28700</v>
      </c>
      <c r="N209" s="115">
        <f t="shared" si="12"/>
        <v>44041</v>
      </c>
      <c r="O209" s="119">
        <v>151500</v>
      </c>
      <c r="Q209" s="115">
        <f t="shared" si="13"/>
        <v>44041</v>
      </c>
      <c r="R209" s="119">
        <v>236200</v>
      </c>
    </row>
    <row r="210" spans="1:18">
      <c r="A210" s="117"/>
      <c r="B210" s="115">
        <v>44040</v>
      </c>
      <c r="C210" s="119">
        <v>35800</v>
      </c>
      <c r="E210" s="115">
        <f t="shared" si="9"/>
        <v>44040</v>
      </c>
      <c r="F210" s="119">
        <v>50200</v>
      </c>
      <c r="H210" s="115">
        <f t="shared" si="10"/>
        <v>44040</v>
      </c>
      <c r="I210" s="119">
        <v>32300</v>
      </c>
      <c r="K210" s="115">
        <f t="shared" si="11"/>
        <v>44040</v>
      </c>
      <c r="L210" s="119">
        <v>28200</v>
      </c>
      <c r="N210" s="115">
        <f t="shared" si="12"/>
        <v>44040</v>
      </c>
      <c r="O210" s="119">
        <v>153500</v>
      </c>
      <c r="Q210" s="115">
        <f t="shared" si="13"/>
        <v>44040</v>
      </c>
      <c r="R210" s="119">
        <v>235200</v>
      </c>
    </row>
    <row r="211" spans="1:18">
      <c r="A211" s="117"/>
      <c r="B211" s="115">
        <v>44039</v>
      </c>
      <c r="C211" s="119">
        <v>34200</v>
      </c>
      <c r="E211" s="115">
        <f t="shared" si="9"/>
        <v>44039</v>
      </c>
      <c r="F211" s="119">
        <v>49750</v>
      </c>
      <c r="H211" s="115">
        <f t="shared" si="10"/>
        <v>44039</v>
      </c>
      <c r="I211" s="119">
        <v>32000</v>
      </c>
      <c r="K211" s="115">
        <f t="shared" si="11"/>
        <v>44039</v>
      </c>
      <c r="L211" s="119">
        <v>27500</v>
      </c>
      <c r="N211" s="115">
        <f t="shared" si="12"/>
        <v>44039</v>
      </c>
      <c r="O211" s="119">
        <v>149500</v>
      </c>
      <c r="Q211" s="115">
        <f t="shared" si="13"/>
        <v>44039</v>
      </c>
      <c r="R211" s="119">
        <v>240100</v>
      </c>
    </row>
    <row r="212" spans="1:18">
      <c r="A212" s="117"/>
      <c r="B212" s="115">
        <v>44036</v>
      </c>
      <c r="C212" s="119">
        <v>34200</v>
      </c>
      <c r="E212" s="115">
        <f t="shared" si="9"/>
        <v>44036</v>
      </c>
      <c r="F212" s="119">
        <v>49550</v>
      </c>
      <c r="H212" s="115">
        <f t="shared" si="10"/>
        <v>44036</v>
      </c>
      <c r="I212" s="119">
        <v>30150</v>
      </c>
      <c r="K212" s="115">
        <f t="shared" si="11"/>
        <v>44036</v>
      </c>
      <c r="L212" s="119">
        <v>27550</v>
      </c>
      <c r="N212" s="115">
        <f t="shared" si="12"/>
        <v>44036</v>
      </c>
      <c r="O212" s="119">
        <v>147500</v>
      </c>
      <c r="Q212" s="115">
        <f t="shared" si="13"/>
        <v>44036</v>
      </c>
      <c r="R212" s="119">
        <v>239300</v>
      </c>
    </row>
    <row r="213" spans="1:18">
      <c r="A213" s="117"/>
      <c r="B213" s="115">
        <v>44035</v>
      </c>
      <c r="C213" s="119">
        <v>34150</v>
      </c>
      <c r="E213" s="115">
        <f t="shared" si="9"/>
        <v>44035</v>
      </c>
      <c r="F213" s="119">
        <v>48050</v>
      </c>
      <c r="H213" s="115">
        <f t="shared" si="10"/>
        <v>44035</v>
      </c>
      <c r="I213" s="119">
        <v>31100</v>
      </c>
      <c r="K213" s="115">
        <f t="shared" si="11"/>
        <v>44035</v>
      </c>
      <c r="L213" s="119">
        <v>27950</v>
      </c>
      <c r="N213" s="115">
        <f t="shared" si="12"/>
        <v>44035</v>
      </c>
      <c r="O213" s="119">
        <v>154500</v>
      </c>
      <c r="Q213" s="115">
        <f t="shared" si="13"/>
        <v>44035</v>
      </c>
      <c r="R213" s="119">
        <v>244000</v>
      </c>
    </row>
    <row r="214" spans="1:18">
      <c r="A214" s="117"/>
      <c r="B214" s="115">
        <v>44034</v>
      </c>
      <c r="C214" s="119">
        <v>33800</v>
      </c>
      <c r="E214" s="115">
        <f t="shared" si="9"/>
        <v>44034</v>
      </c>
      <c r="F214" s="119">
        <v>48000</v>
      </c>
      <c r="H214" s="115">
        <f t="shared" si="10"/>
        <v>44034</v>
      </c>
      <c r="I214" s="119">
        <v>31300</v>
      </c>
      <c r="K214" s="115">
        <f t="shared" si="11"/>
        <v>44034</v>
      </c>
      <c r="L214" s="119">
        <v>29000</v>
      </c>
      <c r="N214" s="115">
        <f t="shared" si="12"/>
        <v>44034</v>
      </c>
      <c r="O214" s="119">
        <v>154000</v>
      </c>
      <c r="Q214" s="115">
        <f t="shared" si="13"/>
        <v>44034</v>
      </c>
      <c r="R214" s="119">
        <v>244000</v>
      </c>
    </row>
    <row r="215" spans="1:18">
      <c r="A215" s="117"/>
      <c r="B215" s="115">
        <v>44033</v>
      </c>
      <c r="C215" s="119">
        <v>34950</v>
      </c>
      <c r="E215" s="115">
        <f t="shared" si="9"/>
        <v>44033</v>
      </c>
      <c r="F215" s="119">
        <v>48900</v>
      </c>
      <c r="H215" s="115">
        <f t="shared" si="10"/>
        <v>44033</v>
      </c>
      <c r="I215" s="119">
        <v>31050</v>
      </c>
      <c r="K215" s="115">
        <f t="shared" si="11"/>
        <v>44033</v>
      </c>
      <c r="L215" s="119">
        <v>28200</v>
      </c>
      <c r="N215" s="115">
        <f t="shared" si="12"/>
        <v>44033</v>
      </c>
      <c r="O215" s="119">
        <v>153000</v>
      </c>
      <c r="Q215" s="115">
        <f t="shared" si="13"/>
        <v>44033</v>
      </c>
      <c r="R215" s="119">
        <v>246900</v>
      </c>
    </row>
    <row r="216" spans="1:18">
      <c r="A216" s="117"/>
      <c r="B216" s="115">
        <v>44032</v>
      </c>
      <c r="C216" s="119">
        <v>34750</v>
      </c>
      <c r="E216" s="115">
        <f t="shared" si="9"/>
        <v>44032</v>
      </c>
      <c r="F216" s="119">
        <v>48100</v>
      </c>
      <c r="H216" s="115">
        <f t="shared" si="10"/>
        <v>44032</v>
      </c>
      <c r="I216" s="119">
        <v>31250</v>
      </c>
      <c r="K216" s="115">
        <f t="shared" si="11"/>
        <v>44032</v>
      </c>
      <c r="L216" s="119">
        <v>27600</v>
      </c>
      <c r="N216" s="115">
        <f t="shared" si="12"/>
        <v>44032</v>
      </c>
      <c r="O216" s="119">
        <v>144000</v>
      </c>
      <c r="Q216" s="115">
        <f t="shared" si="13"/>
        <v>44032</v>
      </c>
      <c r="R216" s="119">
        <v>252900</v>
      </c>
    </row>
    <row r="217" spans="1:18">
      <c r="A217" s="117"/>
      <c r="B217" s="115">
        <v>44029</v>
      </c>
      <c r="C217" s="119">
        <v>35250</v>
      </c>
      <c r="E217" s="115">
        <f t="shared" si="9"/>
        <v>44029</v>
      </c>
      <c r="F217" s="119">
        <v>48900</v>
      </c>
      <c r="H217" s="115">
        <f t="shared" si="10"/>
        <v>44029</v>
      </c>
      <c r="I217" s="119">
        <v>31350</v>
      </c>
      <c r="K217" s="115">
        <f t="shared" si="11"/>
        <v>44029</v>
      </c>
      <c r="L217" s="119">
        <v>28050</v>
      </c>
      <c r="N217" s="115">
        <f t="shared" si="12"/>
        <v>44029</v>
      </c>
      <c r="O217" s="119">
        <v>149000</v>
      </c>
      <c r="Q217" s="115">
        <f t="shared" si="13"/>
        <v>44029</v>
      </c>
      <c r="R217" s="119">
        <v>246000</v>
      </c>
    </row>
    <row r="218" spans="1:18">
      <c r="A218" s="117"/>
      <c r="B218" s="115">
        <v>44028</v>
      </c>
      <c r="C218" s="119">
        <v>35200</v>
      </c>
      <c r="E218" s="115">
        <f t="shared" si="9"/>
        <v>44028</v>
      </c>
      <c r="F218" s="119">
        <v>49700</v>
      </c>
      <c r="H218" s="115">
        <f t="shared" si="10"/>
        <v>44028</v>
      </c>
      <c r="I218" s="119">
        <v>31600</v>
      </c>
      <c r="K218" s="115">
        <f t="shared" si="11"/>
        <v>44028</v>
      </c>
      <c r="L218" s="119">
        <v>27700</v>
      </c>
      <c r="N218" s="115">
        <f t="shared" si="12"/>
        <v>44028</v>
      </c>
      <c r="O218" s="119">
        <v>154000</v>
      </c>
      <c r="Q218" s="115">
        <f t="shared" si="13"/>
        <v>44028</v>
      </c>
      <c r="R218" s="119">
        <v>227800</v>
      </c>
    </row>
    <row r="219" spans="1:18">
      <c r="A219" s="117"/>
      <c r="B219" s="115">
        <v>44027</v>
      </c>
      <c r="C219" s="119">
        <v>36300</v>
      </c>
      <c r="E219" s="115">
        <f t="shared" si="9"/>
        <v>44027</v>
      </c>
      <c r="F219" s="119">
        <v>50000</v>
      </c>
      <c r="H219" s="115">
        <f t="shared" si="10"/>
        <v>44027</v>
      </c>
      <c r="I219" s="119">
        <v>32000</v>
      </c>
      <c r="K219" s="115">
        <f t="shared" si="11"/>
        <v>44027</v>
      </c>
      <c r="L219" s="119">
        <v>27400</v>
      </c>
      <c r="N219" s="115">
        <f t="shared" si="12"/>
        <v>44027</v>
      </c>
      <c r="O219" s="119">
        <v>148500</v>
      </c>
      <c r="Q219" s="115">
        <f t="shared" si="13"/>
        <v>44027</v>
      </c>
      <c r="R219" s="119">
        <v>223500</v>
      </c>
    </row>
    <row r="220" spans="1:18">
      <c r="A220" s="117"/>
      <c r="B220" s="115">
        <v>44026</v>
      </c>
      <c r="C220" s="119">
        <v>35200</v>
      </c>
      <c r="E220" s="115">
        <f t="shared" si="9"/>
        <v>44026</v>
      </c>
      <c r="F220" s="119">
        <v>49000</v>
      </c>
      <c r="H220" s="115">
        <f t="shared" si="10"/>
        <v>44026</v>
      </c>
      <c r="I220" s="119">
        <v>28950</v>
      </c>
      <c r="K220" s="115">
        <f t="shared" si="11"/>
        <v>44026</v>
      </c>
      <c r="L220" s="119">
        <v>27150</v>
      </c>
      <c r="N220" s="115">
        <f t="shared" si="12"/>
        <v>44026</v>
      </c>
      <c r="O220" s="119">
        <v>141500</v>
      </c>
      <c r="Q220" s="115">
        <f t="shared" si="13"/>
        <v>44026</v>
      </c>
      <c r="R220" s="119">
        <v>216600</v>
      </c>
    </row>
    <row r="221" spans="1:18">
      <c r="A221" s="117"/>
      <c r="B221" s="115">
        <v>44025</v>
      </c>
      <c r="C221" s="119">
        <v>36100</v>
      </c>
      <c r="E221" s="115">
        <f t="shared" si="9"/>
        <v>44025</v>
      </c>
      <c r="F221" s="119">
        <v>49950</v>
      </c>
      <c r="H221" s="115">
        <f t="shared" si="10"/>
        <v>44025</v>
      </c>
      <c r="I221" s="119">
        <v>29150</v>
      </c>
      <c r="K221" s="115">
        <f t="shared" si="11"/>
        <v>44025</v>
      </c>
      <c r="L221" s="119">
        <v>27650</v>
      </c>
      <c r="N221" s="115">
        <f t="shared" si="12"/>
        <v>44025</v>
      </c>
      <c r="O221" s="119">
        <v>141500</v>
      </c>
      <c r="Q221" s="115">
        <f t="shared" si="13"/>
        <v>44025</v>
      </c>
      <c r="R221" s="119">
        <v>215000</v>
      </c>
    </row>
    <row r="222" spans="1:18">
      <c r="A222" s="117"/>
      <c r="B222" s="115">
        <v>44022</v>
      </c>
      <c r="C222" s="119">
        <v>36400</v>
      </c>
      <c r="E222" s="115">
        <f t="shared" si="9"/>
        <v>44022</v>
      </c>
      <c r="F222" s="119">
        <v>48200</v>
      </c>
      <c r="H222" s="115">
        <f t="shared" si="10"/>
        <v>44022</v>
      </c>
      <c r="I222" s="119">
        <v>29050</v>
      </c>
      <c r="K222" s="115">
        <f t="shared" si="11"/>
        <v>44022</v>
      </c>
      <c r="L222" s="119">
        <v>27650</v>
      </c>
      <c r="N222" s="115">
        <f t="shared" si="12"/>
        <v>44022</v>
      </c>
      <c r="O222" s="119">
        <v>139500</v>
      </c>
      <c r="Q222" s="115">
        <f t="shared" si="13"/>
        <v>44022</v>
      </c>
      <c r="R222" s="119">
        <v>198700</v>
      </c>
    </row>
    <row r="223" spans="1:18">
      <c r="A223" s="117"/>
      <c r="B223" s="115">
        <v>44021</v>
      </c>
      <c r="C223" s="119">
        <v>35600</v>
      </c>
      <c r="E223" s="115">
        <f t="shared" si="9"/>
        <v>44021</v>
      </c>
      <c r="F223" s="119">
        <v>44500</v>
      </c>
      <c r="H223" s="115">
        <f t="shared" si="10"/>
        <v>44021</v>
      </c>
      <c r="I223" s="119">
        <v>28950</v>
      </c>
      <c r="K223" s="115">
        <f t="shared" si="11"/>
        <v>44021</v>
      </c>
      <c r="L223" s="119">
        <v>28700</v>
      </c>
      <c r="N223" s="115">
        <f t="shared" si="12"/>
        <v>44021</v>
      </c>
      <c r="O223" s="119">
        <v>137000</v>
      </c>
      <c r="Q223" s="115">
        <f t="shared" si="13"/>
        <v>44021</v>
      </c>
      <c r="R223" s="119">
        <v>200000</v>
      </c>
    </row>
    <row r="224" spans="1:18">
      <c r="A224" s="117"/>
      <c r="B224" s="115">
        <v>44020</v>
      </c>
      <c r="C224" s="119">
        <v>34750</v>
      </c>
      <c r="E224" s="115">
        <f t="shared" si="9"/>
        <v>44020</v>
      </c>
      <c r="F224" s="119">
        <v>43050</v>
      </c>
      <c r="H224" s="115">
        <f t="shared" si="10"/>
        <v>44020</v>
      </c>
      <c r="I224" s="119">
        <v>28650</v>
      </c>
      <c r="K224" s="115">
        <f t="shared" si="11"/>
        <v>44020</v>
      </c>
      <c r="L224" s="119">
        <v>27650</v>
      </c>
      <c r="N224" s="115">
        <f t="shared" si="12"/>
        <v>44020</v>
      </c>
      <c r="O224" s="119">
        <v>130500</v>
      </c>
      <c r="Q224" s="115">
        <f t="shared" si="13"/>
        <v>44020</v>
      </c>
      <c r="R224" s="119">
        <v>198700</v>
      </c>
    </row>
    <row r="225" spans="1:18">
      <c r="A225" s="117"/>
      <c r="B225" s="115">
        <v>44019</v>
      </c>
      <c r="C225" s="119">
        <v>35050</v>
      </c>
      <c r="E225" s="115">
        <f t="shared" si="9"/>
        <v>44019</v>
      </c>
      <c r="F225" s="119">
        <v>44000</v>
      </c>
      <c r="H225" s="115">
        <f t="shared" si="10"/>
        <v>44019</v>
      </c>
      <c r="I225" s="119">
        <v>28750</v>
      </c>
      <c r="K225" s="115">
        <f t="shared" si="11"/>
        <v>44019</v>
      </c>
      <c r="L225" s="119">
        <v>27450</v>
      </c>
      <c r="N225" s="115">
        <f t="shared" si="12"/>
        <v>44019</v>
      </c>
      <c r="O225" s="119">
        <v>130500</v>
      </c>
      <c r="Q225" s="115">
        <f t="shared" si="13"/>
        <v>44019</v>
      </c>
      <c r="R225" s="119">
        <v>197500</v>
      </c>
    </row>
    <row r="226" spans="1:18">
      <c r="A226" s="117"/>
      <c r="B226" s="115">
        <v>44018</v>
      </c>
      <c r="C226" s="119">
        <v>35650</v>
      </c>
      <c r="E226" s="115">
        <f t="shared" si="9"/>
        <v>44018</v>
      </c>
      <c r="F226" s="119">
        <v>45250</v>
      </c>
      <c r="H226" s="115">
        <f t="shared" si="10"/>
        <v>44018</v>
      </c>
      <c r="I226" s="119">
        <v>29000</v>
      </c>
      <c r="K226" s="115">
        <f t="shared" si="11"/>
        <v>44018</v>
      </c>
      <c r="L226" s="119">
        <v>27800</v>
      </c>
      <c r="N226" s="115">
        <f t="shared" si="12"/>
        <v>44018</v>
      </c>
      <c r="O226" s="119">
        <v>135500</v>
      </c>
      <c r="Q226" s="115">
        <f t="shared" si="13"/>
        <v>44018</v>
      </c>
      <c r="R226" s="119">
        <v>201900</v>
      </c>
    </row>
    <row r="227" spans="1:18">
      <c r="A227" s="117"/>
      <c r="B227" s="115">
        <v>44015</v>
      </c>
      <c r="C227" s="119">
        <v>35300</v>
      </c>
      <c r="E227" s="115">
        <f t="shared" si="9"/>
        <v>44015</v>
      </c>
      <c r="F227" s="119">
        <v>44950</v>
      </c>
      <c r="H227" s="115">
        <f t="shared" si="10"/>
        <v>44015</v>
      </c>
      <c r="I227" s="119">
        <v>28850</v>
      </c>
      <c r="K227" s="115">
        <f t="shared" si="11"/>
        <v>44015</v>
      </c>
      <c r="L227" s="119">
        <v>27500</v>
      </c>
      <c r="N227" s="115">
        <f t="shared" si="12"/>
        <v>44015</v>
      </c>
      <c r="O227" s="119">
        <v>134500</v>
      </c>
      <c r="Q227" s="115">
        <f t="shared" si="13"/>
        <v>44015</v>
      </c>
      <c r="R227" s="119">
        <v>199800</v>
      </c>
    </row>
    <row r="228" spans="1:18">
      <c r="A228" s="117"/>
      <c r="B228" s="115">
        <v>44014</v>
      </c>
      <c r="C228" s="119">
        <v>35250</v>
      </c>
      <c r="E228" s="115">
        <f t="shared" si="9"/>
        <v>44014</v>
      </c>
      <c r="F228" s="119">
        <v>44900</v>
      </c>
      <c r="H228" s="115">
        <f t="shared" si="10"/>
        <v>44014</v>
      </c>
      <c r="I228" s="119">
        <v>29000</v>
      </c>
      <c r="K228" s="115">
        <f t="shared" si="11"/>
        <v>44014</v>
      </c>
      <c r="L228" s="119">
        <v>28350</v>
      </c>
      <c r="N228" s="115">
        <f t="shared" si="12"/>
        <v>44014</v>
      </c>
      <c r="O228" s="119">
        <v>131500</v>
      </c>
      <c r="Q228" s="115">
        <f t="shared" si="13"/>
        <v>44014</v>
      </c>
      <c r="R228" s="119">
        <v>203900</v>
      </c>
    </row>
    <row r="229" spans="1:18">
      <c r="A229" s="117"/>
      <c r="B229" s="115">
        <v>44013</v>
      </c>
      <c r="C229" s="119">
        <v>33550</v>
      </c>
      <c r="E229" s="115">
        <f t="shared" si="9"/>
        <v>44013</v>
      </c>
      <c r="F229" s="119">
        <v>43950</v>
      </c>
      <c r="H229" s="115">
        <f t="shared" si="10"/>
        <v>44013</v>
      </c>
      <c r="I229" s="119">
        <v>28700</v>
      </c>
      <c r="K229" s="115">
        <f t="shared" si="11"/>
        <v>44013</v>
      </c>
      <c r="L229" s="119">
        <v>28550</v>
      </c>
      <c r="N229" s="115">
        <f t="shared" si="12"/>
        <v>44013</v>
      </c>
      <c r="O229" s="119">
        <v>131500</v>
      </c>
      <c r="Q229" s="115">
        <f t="shared" si="13"/>
        <v>44013</v>
      </c>
      <c r="R229" s="119">
        <v>209800</v>
      </c>
    </row>
    <row r="230" spans="1:18">
      <c r="A230" s="117">
        <f>AVERAGE(C230:C353)</f>
        <v>30647.580645161292</v>
      </c>
      <c r="B230" s="115">
        <v>44012</v>
      </c>
      <c r="C230" s="119">
        <v>33750</v>
      </c>
      <c r="E230" s="115">
        <f>+$B230</f>
        <v>44012</v>
      </c>
      <c r="F230" s="119">
        <v>44750</v>
      </c>
      <c r="H230" s="115">
        <f t="shared" si="10"/>
        <v>44012</v>
      </c>
      <c r="I230" s="119">
        <v>28750</v>
      </c>
      <c r="K230" s="115">
        <f t="shared" si="11"/>
        <v>44012</v>
      </c>
      <c r="L230" s="119">
        <v>27400</v>
      </c>
      <c r="N230" s="115">
        <f t="shared" si="12"/>
        <v>44012</v>
      </c>
      <c r="O230" s="119">
        <v>127000</v>
      </c>
      <c r="Q230" s="115">
        <f t="shared" si="13"/>
        <v>44012</v>
      </c>
      <c r="R230" s="119">
        <v>200000</v>
      </c>
    </row>
    <row r="231" spans="1:18">
      <c r="A231" s="117"/>
      <c r="B231" s="115">
        <v>44011</v>
      </c>
      <c r="C231" s="119">
        <v>33250</v>
      </c>
      <c r="E231" s="115">
        <f t="shared" ref="E231:E290" si="14">+$B231</f>
        <v>44011</v>
      </c>
      <c r="F231" s="119">
        <v>44000</v>
      </c>
      <c r="H231" s="115">
        <f t="shared" ref="H231:H352" si="15">+$B231</f>
        <v>44011</v>
      </c>
      <c r="I231" s="119">
        <v>27950</v>
      </c>
      <c r="K231" s="115">
        <f t="shared" ref="K231:K352" si="16">+$B231</f>
        <v>44011</v>
      </c>
      <c r="L231" s="119">
        <v>27450</v>
      </c>
      <c r="N231" s="115">
        <f t="shared" ref="N231:N352" si="17">+$B231</f>
        <v>44011</v>
      </c>
      <c r="O231" s="119">
        <v>129000</v>
      </c>
      <c r="Q231" s="115">
        <f t="shared" ref="Q231:Q352" si="18">+$B231</f>
        <v>44011</v>
      </c>
      <c r="R231" s="119">
        <v>203500</v>
      </c>
    </row>
    <row r="232" spans="1:18">
      <c r="A232" s="117"/>
      <c r="B232" s="115">
        <v>44008</v>
      </c>
      <c r="C232" s="119">
        <v>35000</v>
      </c>
      <c r="E232" s="115">
        <f t="shared" si="14"/>
        <v>44008</v>
      </c>
      <c r="F232" s="119">
        <v>44550</v>
      </c>
      <c r="H232" s="115">
        <f t="shared" si="15"/>
        <v>44008</v>
      </c>
      <c r="I232" s="119">
        <v>29200</v>
      </c>
      <c r="K232" s="115">
        <f t="shared" si="16"/>
        <v>44008</v>
      </c>
      <c r="L232" s="119">
        <v>25600</v>
      </c>
      <c r="N232" s="115">
        <f t="shared" si="17"/>
        <v>44008</v>
      </c>
      <c r="O232" s="119">
        <v>132000</v>
      </c>
      <c r="Q232" s="115">
        <f t="shared" si="18"/>
        <v>44008</v>
      </c>
      <c r="R232" s="119">
        <v>192200</v>
      </c>
    </row>
    <row r="233" spans="1:18">
      <c r="A233" s="117"/>
      <c r="B233" s="115">
        <v>44007</v>
      </c>
      <c r="C233" s="119">
        <v>34300</v>
      </c>
      <c r="E233" s="115">
        <f t="shared" si="14"/>
        <v>44007</v>
      </c>
      <c r="F233" s="119">
        <v>44450</v>
      </c>
      <c r="H233" s="115">
        <f t="shared" si="15"/>
        <v>44007</v>
      </c>
      <c r="I233" s="119">
        <v>28900</v>
      </c>
      <c r="K233" s="115">
        <f t="shared" si="16"/>
        <v>44007</v>
      </c>
      <c r="L233" s="119">
        <v>25450</v>
      </c>
      <c r="N233" s="115">
        <f t="shared" si="17"/>
        <v>44007</v>
      </c>
      <c r="O233" s="119">
        <v>133000</v>
      </c>
      <c r="Q233" s="115">
        <f t="shared" si="18"/>
        <v>44007</v>
      </c>
      <c r="R233" s="119">
        <v>191500</v>
      </c>
    </row>
    <row r="234" spans="1:18">
      <c r="A234" s="117"/>
      <c r="B234" s="115">
        <v>44006</v>
      </c>
      <c r="C234" s="119">
        <v>35850</v>
      </c>
      <c r="E234" s="115">
        <f t="shared" si="14"/>
        <v>44006</v>
      </c>
      <c r="F234" s="119">
        <v>44100</v>
      </c>
      <c r="H234" s="115">
        <f t="shared" si="15"/>
        <v>44006</v>
      </c>
      <c r="I234" s="119">
        <v>29350</v>
      </c>
      <c r="K234" s="115">
        <f t="shared" si="16"/>
        <v>44006</v>
      </c>
      <c r="L234" s="119">
        <v>25350</v>
      </c>
      <c r="N234" s="115">
        <f t="shared" si="17"/>
        <v>44006</v>
      </c>
      <c r="O234" s="119">
        <v>129000</v>
      </c>
      <c r="Q234" s="115">
        <f t="shared" si="18"/>
        <v>44006</v>
      </c>
      <c r="R234" s="119">
        <v>192500</v>
      </c>
    </row>
    <row r="235" spans="1:18">
      <c r="A235" s="117"/>
      <c r="B235" s="115">
        <v>44005</v>
      </c>
      <c r="C235" s="119">
        <v>35650</v>
      </c>
      <c r="E235" s="115">
        <f t="shared" si="14"/>
        <v>44005</v>
      </c>
      <c r="F235" s="119">
        <v>42400</v>
      </c>
      <c r="H235" s="115">
        <f t="shared" si="15"/>
        <v>44005</v>
      </c>
      <c r="I235" s="119">
        <v>28300</v>
      </c>
      <c r="K235" s="115">
        <f t="shared" si="16"/>
        <v>44005</v>
      </c>
      <c r="L235" s="119">
        <v>24300</v>
      </c>
      <c r="N235" s="115">
        <f t="shared" si="17"/>
        <v>44005</v>
      </c>
      <c r="O235" s="119">
        <v>125000</v>
      </c>
      <c r="Q235" s="115">
        <f t="shared" si="18"/>
        <v>44005</v>
      </c>
      <c r="R235" s="119">
        <v>193200</v>
      </c>
    </row>
    <row r="236" spans="1:18">
      <c r="A236" s="117"/>
      <c r="B236" s="115">
        <v>44004</v>
      </c>
      <c r="C236" s="119">
        <v>34700</v>
      </c>
      <c r="E236" s="115">
        <f t="shared" si="14"/>
        <v>44004</v>
      </c>
      <c r="F236" s="119">
        <v>42750</v>
      </c>
      <c r="H236" s="115">
        <f t="shared" si="15"/>
        <v>44004</v>
      </c>
      <c r="I236" s="119">
        <v>28750</v>
      </c>
      <c r="K236" s="115">
        <f t="shared" si="16"/>
        <v>44004</v>
      </c>
      <c r="L236" s="119">
        <v>24150</v>
      </c>
      <c r="N236" s="115">
        <f t="shared" si="17"/>
        <v>44004</v>
      </c>
      <c r="O236" s="119">
        <v>127000</v>
      </c>
      <c r="Q236" s="115">
        <f t="shared" si="18"/>
        <v>44004</v>
      </c>
      <c r="R236" s="119">
        <v>195600</v>
      </c>
    </row>
    <row r="237" spans="1:18">
      <c r="A237" s="117"/>
      <c r="B237" s="115">
        <v>44001</v>
      </c>
      <c r="C237" s="119">
        <v>34700</v>
      </c>
      <c r="E237" s="115">
        <f t="shared" si="14"/>
        <v>44001</v>
      </c>
      <c r="F237" s="119">
        <v>43200</v>
      </c>
      <c r="H237" s="115">
        <f t="shared" si="15"/>
        <v>44001</v>
      </c>
      <c r="I237" s="119">
        <v>27600</v>
      </c>
      <c r="K237" s="115">
        <f t="shared" si="16"/>
        <v>44001</v>
      </c>
      <c r="L237" s="119">
        <v>23800</v>
      </c>
      <c r="N237" s="115">
        <f t="shared" si="17"/>
        <v>44001</v>
      </c>
      <c r="O237" s="119">
        <v>124500</v>
      </c>
      <c r="Q237" s="115">
        <f t="shared" si="18"/>
        <v>44001</v>
      </c>
      <c r="R237" s="119">
        <v>187100</v>
      </c>
    </row>
    <row r="238" spans="1:18">
      <c r="A238" s="117"/>
      <c r="B238" s="115">
        <v>44000</v>
      </c>
      <c r="C238" s="119">
        <v>34750</v>
      </c>
      <c r="E238" s="115">
        <f t="shared" si="14"/>
        <v>44000</v>
      </c>
      <c r="F238" s="119">
        <v>43950</v>
      </c>
      <c r="H238" s="115">
        <f t="shared" si="15"/>
        <v>44000</v>
      </c>
      <c r="I238" s="119">
        <v>27200</v>
      </c>
      <c r="K238" s="115">
        <f t="shared" si="16"/>
        <v>44000</v>
      </c>
      <c r="L238" s="119">
        <v>23750</v>
      </c>
      <c r="N238" s="115">
        <f t="shared" si="17"/>
        <v>44000</v>
      </c>
      <c r="O238" s="119">
        <v>121500</v>
      </c>
      <c r="Q238" s="115">
        <f t="shared" si="18"/>
        <v>44000</v>
      </c>
      <c r="R238" s="119">
        <v>189100</v>
      </c>
    </row>
    <row r="239" spans="1:18">
      <c r="A239" s="117"/>
      <c r="B239" s="115">
        <v>43999</v>
      </c>
      <c r="C239" s="119">
        <v>31900</v>
      </c>
      <c r="E239" s="115">
        <f t="shared" si="14"/>
        <v>43999</v>
      </c>
      <c r="F239" s="119">
        <v>44950</v>
      </c>
      <c r="H239" s="115">
        <f t="shared" si="15"/>
        <v>43999</v>
      </c>
      <c r="I239" s="119">
        <v>27850</v>
      </c>
      <c r="K239" s="115">
        <f t="shared" si="16"/>
        <v>43999</v>
      </c>
      <c r="L239" s="119">
        <v>23250</v>
      </c>
      <c r="N239" s="115">
        <f t="shared" si="17"/>
        <v>43999</v>
      </c>
      <c r="O239" s="119">
        <v>114500</v>
      </c>
      <c r="Q239" s="115">
        <f t="shared" si="18"/>
        <v>43999</v>
      </c>
      <c r="R239" s="119">
        <v>179200</v>
      </c>
    </row>
    <row r="240" spans="1:18">
      <c r="A240" s="117"/>
      <c r="B240" s="115">
        <v>43998</v>
      </c>
      <c r="C240" s="119">
        <v>31900</v>
      </c>
      <c r="E240" s="115">
        <f t="shared" si="14"/>
        <v>43998</v>
      </c>
      <c r="F240" s="119">
        <v>44000</v>
      </c>
      <c r="H240" s="115">
        <f t="shared" si="15"/>
        <v>43998</v>
      </c>
      <c r="I240" s="119">
        <v>26300</v>
      </c>
      <c r="K240" s="115">
        <f t="shared" si="16"/>
        <v>43998</v>
      </c>
      <c r="L240" s="119">
        <v>23150</v>
      </c>
      <c r="N240" s="115">
        <f t="shared" si="17"/>
        <v>43998</v>
      </c>
      <c r="O240" s="119">
        <v>113000</v>
      </c>
      <c r="Q240" s="115">
        <f t="shared" si="18"/>
        <v>43998</v>
      </c>
      <c r="R240" s="119">
        <v>168000</v>
      </c>
    </row>
    <row r="241" spans="1:18">
      <c r="A241" s="117"/>
      <c r="B241" s="115">
        <v>43997</v>
      </c>
      <c r="C241" s="119">
        <v>30000</v>
      </c>
      <c r="E241" s="115">
        <f t="shared" si="14"/>
        <v>43997</v>
      </c>
      <c r="F241" s="119">
        <v>41100</v>
      </c>
      <c r="H241" s="115">
        <f t="shared" si="15"/>
        <v>43997</v>
      </c>
      <c r="I241" s="119">
        <v>25600</v>
      </c>
      <c r="K241" s="115">
        <f t="shared" si="16"/>
        <v>43997</v>
      </c>
      <c r="L241" s="119">
        <v>21500</v>
      </c>
      <c r="N241" s="115">
        <f t="shared" si="17"/>
        <v>43997</v>
      </c>
      <c r="O241" s="119">
        <v>109500</v>
      </c>
      <c r="Q241" s="115">
        <f t="shared" si="18"/>
        <v>43997</v>
      </c>
      <c r="R241" s="119">
        <v>158900</v>
      </c>
    </row>
    <row r="242" spans="1:18">
      <c r="A242" s="117"/>
      <c r="B242" s="115">
        <v>43994</v>
      </c>
      <c r="C242" s="119">
        <v>31050</v>
      </c>
      <c r="E242" s="115">
        <f t="shared" si="14"/>
        <v>43994</v>
      </c>
      <c r="F242" s="119">
        <v>43200</v>
      </c>
      <c r="H242" s="115">
        <f t="shared" si="15"/>
        <v>43994</v>
      </c>
      <c r="I242" s="119">
        <v>28200</v>
      </c>
      <c r="K242" s="115">
        <f t="shared" si="16"/>
        <v>43994</v>
      </c>
      <c r="L242" s="119">
        <v>23850</v>
      </c>
      <c r="N242" s="115">
        <f t="shared" si="17"/>
        <v>43994</v>
      </c>
      <c r="O242" s="119">
        <v>118500</v>
      </c>
      <c r="Q242" s="115">
        <f t="shared" si="18"/>
        <v>43994</v>
      </c>
      <c r="R242" s="119">
        <v>165900</v>
      </c>
    </row>
    <row r="243" spans="1:18">
      <c r="A243" s="117"/>
      <c r="B243" s="115">
        <v>43993</v>
      </c>
      <c r="C243" s="119">
        <v>31650</v>
      </c>
      <c r="E243" s="115">
        <f t="shared" si="14"/>
        <v>43993</v>
      </c>
      <c r="F243" s="119">
        <v>44500</v>
      </c>
      <c r="H243" s="115">
        <f t="shared" si="15"/>
        <v>43993</v>
      </c>
      <c r="I243" s="119">
        <v>29350</v>
      </c>
      <c r="K243" s="115">
        <f t="shared" si="16"/>
        <v>43993</v>
      </c>
      <c r="L243" s="119">
        <v>24400</v>
      </c>
      <c r="N243" s="115">
        <f t="shared" si="17"/>
        <v>43993</v>
      </c>
      <c r="O243" s="119">
        <v>114500</v>
      </c>
      <c r="Q243" s="115">
        <f t="shared" si="18"/>
        <v>43993</v>
      </c>
      <c r="R243" s="119">
        <v>166000</v>
      </c>
    </row>
    <row r="244" spans="1:18">
      <c r="A244" s="117"/>
      <c r="B244" s="115">
        <v>43992</v>
      </c>
      <c r="C244" s="119">
        <v>30900</v>
      </c>
      <c r="E244" s="115">
        <f t="shared" si="14"/>
        <v>43992</v>
      </c>
      <c r="F244" s="119">
        <v>42500</v>
      </c>
      <c r="H244" s="115">
        <f t="shared" si="15"/>
        <v>43992</v>
      </c>
      <c r="I244" s="119">
        <v>29800</v>
      </c>
      <c r="K244" s="115">
        <f t="shared" si="16"/>
        <v>43992</v>
      </c>
      <c r="L244" s="119">
        <v>25050</v>
      </c>
      <c r="N244" s="115">
        <f t="shared" si="17"/>
        <v>43992</v>
      </c>
      <c r="O244" s="119">
        <v>120000</v>
      </c>
      <c r="Q244" s="115">
        <f t="shared" si="18"/>
        <v>43992</v>
      </c>
      <c r="R244" s="119">
        <v>169400</v>
      </c>
    </row>
    <row r="245" spans="1:18">
      <c r="A245" s="117"/>
      <c r="B245" s="115">
        <v>43991</v>
      </c>
      <c r="C245" s="119">
        <v>31150</v>
      </c>
      <c r="E245" s="115">
        <f t="shared" si="14"/>
        <v>43991</v>
      </c>
      <c r="F245" s="119">
        <v>42150</v>
      </c>
      <c r="H245" s="115">
        <f t="shared" si="15"/>
        <v>43991</v>
      </c>
      <c r="I245" s="119">
        <v>30300</v>
      </c>
      <c r="K245" s="115">
        <f t="shared" si="16"/>
        <v>43991</v>
      </c>
      <c r="L245" s="119">
        <v>25250</v>
      </c>
      <c r="N245" s="115">
        <f t="shared" si="17"/>
        <v>43991</v>
      </c>
      <c r="O245" s="119">
        <v>113000</v>
      </c>
      <c r="Q245" s="115">
        <f t="shared" si="18"/>
        <v>43991</v>
      </c>
      <c r="R245" s="119">
        <v>169500</v>
      </c>
    </row>
    <row r="246" spans="1:18">
      <c r="A246" s="117"/>
      <c r="B246" s="115">
        <v>43990</v>
      </c>
      <c r="C246" s="119">
        <v>31650</v>
      </c>
      <c r="E246" s="115">
        <f t="shared" si="14"/>
        <v>43990</v>
      </c>
      <c r="F246" s="119">
        <v>42150</v>
      </c>
      <c r="H246" s="115">
        <f t="shared" si="15"/>
        <v>43990</v>
      </c>
      <c r="I246" s="119">
        <v>31100</v>
      </c>
      <c r="K246" s="115">
        <f t="shared" si="16"/>
        <v>43990</v>
      </c>
      <c r="L246" s="119">
        <v>25150</v>
      </c>
      <c r="N246" s="115">
        <f t="shared" si="17"/>
        <v>43990</v>
      </c>
      <c r="O246" s="119">
        <v>114500</v>
      </c>
      <c r="Q246" s="115">
        <f t="shared" si="18"/>
        <v>43990</v>
      </c>
      <c r="R246" s="119">
        <v>170700</v>
      </c>
    </row>
    <row r="247" spans="1:18">
      <c r="A247" s="117"/>
      <c r="B247" s="115">
        <v>43987</v>
      </c>
      <c r="C247" s="119">
        <v>32000</v>
      </c>
      <c r="E247" s="115">
        <f t="shared" si="14"/>
        <v>43987</v>
      </c>
      <c r="F247" s="119">
        <v>41050</v>
      </c>
      <c r="H247" s="115">
        <f t="shared" si="15"/>
        <v>43987</v>
      </c>
      <c r="I247" s="119">
        <v>32200</v>
      </c>
      <c r="K247" s="115">
        <f t="shared" si="16"/>
        <v>43987</v>
      </c>
      <c r="L247" s="119">
        <v>25600</v>
      </c>
      <c r="N247" s="115">
        <f t="shared" si="17"/>
        <v>43987</v>
      </c>
      <c r="O247" s="119">
        <v>115500</v>
      </c>
      <c r="Q247" s="115">
        <f t="shared" si="18"/>
        <v>43987</v>
      </c>
      <c r="R247" s="119">
        <v>168600</v>
      </c>
    </row>
    <row r="248" spans="1:18">
      <c r="A248" s="117"/>
      <c r="B248" s="115">
        <v>43986</v>
      </c>
      <c r="C248" s="119">
        <v>32300</v>
      </c>
      <c r="E248" s="115">
        <f t="shared" si="14"/>
        <v>43986</v>
      </c>
      <c r="F248" s="119">
        <v>41350</v>
      </c>
      <c r="H248" s="115">
        <f t="shared" si="15"/>
        <v>43986</v>
      </c>
      <c r="I248" s="119">
        <v>32000</v>
      </c>
      <c r="K248" s="115">
        <f t="shared" si="16"/>
        <v>43986</v>
      </c>
      <c r="L248" s="119">
        <v>25250</v>
      </c>
      <c r="N248" s="115">
        <f t="shared" si="17"/>
        <v>43986</v>
      </c>
      <c r="O248" s="119">
        <v>115000</v>
      </c>
      <c r="Q248" s="115">
        <f t="shared" si="18"/>
        <v>43986</v>
      </c>
      <c r="R248" s="119">
        <v>167200</v>
      </c>
    </row>
    <row r="249" spans="1:18">
      <c r="A249" s="117"/>
      <c r="B249" s="115">
        <v>43985</v>
      </c>
      <c r="C249" s="119">
        <v>32700</v>
      </c>
      <c r="E249" s="115">
        <f t="shared" si="14"/>
        <v>43985</v>
      </c>
      <c r="F249" s="119">
        <v>40800</v>
      </c>
      <c r="H249" s="115">
        <f t="shared" si="15"/>
        <v>43985</v>
      </c>
      <c r="I249" s="119">
        <v>31950</v>
      </c>
      <c r="K249" s="115">
        <f t="shared" si="16"/>
        <v>43985</v>
      </c>
      <c r="L249" s="119">
        <v>25800</v>
      </c>
      <c r="N249" s="115">
        <f t="shared" si="17"/>
        <v>43985</v>
      </c>
      <c r="O249" s="119">
        <v>109500</v>
      </c>
      <c r="Q249" s="115">
        <f t="shared" si="18"/>
        <v>43985</v>
      </c>
      <c r="R249" s="119">
        <v>168600</v>
      </c>
    </row>
    <row r="250" spans="1:18">
      <c r="A250" s="117"/>
      <c r="B250" s="115">
        <v>43984</v>
      </c>
      <c r="C250" s="119">
        <v>32200</v>
      </c>
      <c r="E250" s="115">
        <f t="shared" si="14"/>
        <v>43984</v>
      </c>
      <c r="F250" s="119">
        <v>41200</v>
      </c>
      <c r="H250" s="115">
        <f t="shared" si="15"/>
        <v>43984</v>
      </c>
      <c r="I250" s="119">
        <v>32450</v>
      </c>
      <c r="K250" s="115">
        <f t="shared" si="16"/>
        <v>43984</v>
      </c>
      <c r="L250" s="119">
        <v>25800</v>
      </c>
      <c r="N250" s="115">
        <f t="shared" si="17"/>
        <v>43984</v>
      </c>
      <c r="O250" s="119">
        <v>110500</v>
      </c>
      <c r="Q250" s="115">
        <f t="shared" si="18"/>
        <v>43984</v>
      </c>
      <c r="R250" s="119">
        <v>167000</v>
      </c>
    </row>
    <row r="251" spans="1:18">
      <c r="A251" s="117"/>
      <c r="B251" s="115">
        <v>43983</v>
      </c>
      <c r="C251" s="119">
        <v>32350</v>
      </c>
      <c r="E251" s="115">
        <f t="shared" si="14"/>
        <v>43983</v>
      </c>
      <c r="F251" s="119">
        <v>42150</v>
      </c>
      <c r="H251" s="115">
        <f t="shared" si="15"/>
        <v>43983</v>
      </c>
      <c r="I251" s="119">
        <v>32750</v>
      </c>
      <c r="K251" s="115">
        <f t="shared" si="16"/>
        <v>43983</v>
      </c>
      <c r="L251" s="119">
        <v>24550</v>
      </c>
      <c r="N251" s="115">
        <f t="shared" si="17"/>
        <v>43983</v>
      </c>
      <c r="O251" s="119">
        <v>102000</v>
      </c>
      <c r="Q251" s="115">
        <f t="shared" si="18"/>
        <v>43983</v>
      </c>
      <c r="R251" s="119">
        <v>166900</v>
      </c>
    </row>
    <row r="252" spans="1:18">
      <c r="A252" s="117"/>
      <c r="B252" s="115">
        <v>43980</v>
      </c>
      <c r="C252" s="119">
        <v>31850</v>
      </c>
      <c r="E252" s="115">
        <f t="shared" si="14"/>
        <v>43980</v>
      </c>
      <c r="F252" s="119">
        <v>37300</v>
      </c>
      <c r="H252" s="115">
        <f t="shared" si="15"/>
        <v>43980</v>
      </c>
      <c r="I252" s="119">
        <v>31500</v>
      </c>
      <c r="K252" s="115">
        <f t="shared" si="16"/>
        <v>43980</v>
      </c>
      <c r="L252" s="119">
        <v>23650</v>
      </c>
      <c r="N252" s="115">
        <f t="shared" si="17"/>
        <v>43980</v>
      </c>
      <c r="O252" s="119">
        <v>97500</v>
      </c>
      <c r="Q252" s="115">
        <f t="shared" si="18"/>
        <v>43980</v>
      </c>
      <c r="R252" s="119">
        <v>162100</v>
      </c>
    </row>
    <row r="253" spans="1:18">
      <c r="A253" s="117"/>
      <c r="B253" s="115">
        <v>43979</v>
      </c>
      <c r="C253" s="119">
        <v>30100</v>
      </c>
      <c r="E253" s="115">
        <f t="shared" si="14"/>
        <v>43979</v>
      </c>
      <c r="F253" s="119">
        <v>36600</v>
      </c>
      <c r="H253" s="115">
        <f t="shared" si="15"/>
        <v>43979</v>
      </c>
      <c r="I253" s="119">
        <v>31850</v>
      </c>
      <c r="K253" s="115">
        <f t="shared" si="16"/>
        <v>43979</v>
      </c>
      <c r="L253" s="119">
        <v>23750</v>
      </c>
      <c r="N253" s="115">
        <f t="shared" si="17"/>
        <v>43979</v>
      </c>
      <c r="O253" s="119">
        <v>98800</v>
      </c>
      <c r="Q253" s="115">
        <f t="shared" si="18"/>
        <v>43979</v>
      </c>
      <c r="R253" s="119">
        <v>164100</v>
      </c>
    </row>
    <row r="254" spans="1:18">
      <c r="A254" s="117"/>
      <c r="B254" s="115">
        <v>43978</v>
      </c>
      <c r="C254" s="119">
        <v>31100</v>
      </c>
      <c r="E254" s="115">
        <f t="shared" si="14"/>
        <v>43978</v>
      </c>
      <c r="F254" s="119">
        <v>37250</v>
      </c>
      <c r="H254" s="115">
        <f t="shared" si="15"/>
        <v>43978</v>
      </c>
      <c r="I254" s="119">
        <v>32600</v>
      </c>
      <c r="K254" s="115">
        <f t="shared" si="16"/>
        <v>43978</v>
      </c>
      <c r="L254" s="119">
        <v>24550</v>
      </c>
      <c r="N254" s="115">
        <f t="shared" si="17"/>
        <v>43978</v>
      </c>
      <c r="O254" s="119">
        <v>101000</v>
      </c>
      <c r="Q254" s="115">
        <f t="shared" si="18"/>
        <v>43978</v>
      </c>
      <c r="R254" s="119">
        <v>167700</v>
      </c>
    </row>
    <row r="255" spans="1:18">
      <c r="A255" s="117"/>
      <c r="B255" s="115">
        <v>43977</v>
      </c>
      <c r="C255" s="119">
        <v>32500</v>
      </c>
      <c r="E255" s="115">
        <f t="shared" si="14"/>
        <v>43977</v>
      </c>
      <c r="F255" s="119">
        <v>37700</v>
      </c>
      <c r="H255" s="115">
        <f t="shared" si="15"/>
        <v>43977</v>
      </c>
      <c r="I255" s="119">
        <v>33000</v>
      </c>
      <c r="K255" s="115">
        <f t="shared" si="16"/>
        <v>43977</v>
      </c>
      <c r="L255" s="119">
        <v>25500</v>
      </c>
      <c r="N255" s="115">
        <f t="shared" si="17"/>
        <v>43977</v>
      </c>
      <c r="O255" s="119">
        <v>106500</v>
      </c>
      <c r="Q255" s="115">
        <f t="shared" si="18"/>
        <v>43977</v>
      </c>
      <c r="R255" s="119">
        <v>172000</v>
      </c>
    </row>
    <row r="256" spans="1:18">
      <c r="A256" s="117"/>
      <c r="B256" s="115">
        <v>43976</v>
      </c>
      <c r="C256" s="119">
        <v>32750</v>
      </c>
      <c r="E256" s="115">
        <f t="shared" si="14"/>
        <v>43976</v>
      </c>
      <c r="F256" s="119">
        <v>36650</v>
      </c>
      <c r="H256" s="115">
        <f t="shared" si="15"/>
        <v>43976</v>
      </c>
      <c r="I256" s="119">
        <v>32900</v>
      </c>
      <c r="K256" s="115">
        <f t="shared" si="16"/>
        <v>43976</v>
      </c>
      <c r="L256" s="119">
        <v>25000</v>
      </c>
      <c r="N256" s="115">
        <f t="shared" si="17"/>
        <v>43976</v>
      </c>
      <c r="O256" s="119">
        <v>101500</v>
      </c>
      <c r="Q256" s="115">
        <f t="shared" si="18"/>
        <v>43976</v>
      </c>
      <c r="R256" s="119">
        <v>172000</v>
      </c>
    </row>
    <row r="257" spans="1:18">
      <c r="A257" s="117"/>
      <c r="B257" s="115">
        <v>43973</v>
      </c>
      <c r="C257" s="119">
        <v>32000</v>
      </c>
      <c r="E257" s="115">
        <f t="shared" si="14"/>
        <v>43973</v>
      </c>
      <c r="F257" s="119">
        <v>36550</v>
      </c>
      <c r="H257" s="115">
        <f t="shared" si="15"/>
        <v>43973</v>
      </c>
      <c r="I257" s="119">
        <v>32900</v>
      </c>
      <c r="K257" s="115">
        <f t="shared" si="16"/>
        <v>43973</v>
      </c>
      <c r="L257" s="119">
        <v>23500</v>
      </c>
      <c r="N257" s="115">
        <f t="shared" si="17"/>
        <v>43973</v>
      </c>
      <c r="O257" s="119">
        <v>98200</v>
      </c>
      <c r="Q257" s="115">
        <f t="shared" si="18"/>
        <v>43973</v>
      </c>
      <c r="R257" s="119">
        <v>170300</v>
      </c>
    </row>
    <row r="258" spans="1:18">
      <c r="A258" s="117"/>
      <c r="B258" s="115">
        <v>43972</v>
      </c>
      <c r="C258" s="119">
        <v>33550</v>
      </c>
      <c r="E258" s="115">
        <f t="shared" si="14"/>
        <v>43972</v>
      </c>
      <c r="F258" s="119">
        <v>37900</v>
      </c>
      <c r="H258" s="115">
        <f t="shared" si="15"/>
        <v>43972</v>
      </c>
      <c r="I258" s="119">
        <v>33900</v>
      </c>
      <c r="K258" s="115">
        <f t="shared" si="16"/>
        <v>43972</v>
      </c>
      <c r="L258" s="119">
        <v>24500</v>
      </c>
      <c r="N258" s="115">
        <f t="shared" si="17"/>
        <v>43972</v>
      </c>
      <c r="O258" s="119">
        <v>100500</v>
      </c>
      <c r="Q258" s="115">
        <f t="shared" si="18"/>
        <v>43972</v>
      </c>
      <c r="R258" s="119">
        <v>175600</v>
      </c>
    </row>
    <row r="259" spans="1:18">
      <c r="A259" s="117"/>
      <c r="B259" s="115">
        <v>43971</v>
      </c>
      <c r="C259" s="119">
        <v>34100</v>
      </c>
      <c r="E259" s="115">
        <f t="shared" si="14"/>
        <v>43971</v>
      </c>
      <c r="F259" s="119">
        <v>38350</v>
      </c>
      <c r="H259" s="115">
        <f t="shared" si="15"/>
        <v>43971</v>
      </c>
      <c r="I259" s="119">
        <v>34200</v>
      </c>
      <c r="K259" s="115">
        <f t="shared" si="16"/>
        <v>43971</v>
      </c>
      <c r="L259" s="119">
        <v>25100</v>
      </c>
      <c r="N259" s="115">
        <f t="shared" si="17"/>
        <v>43971</v>
      </c>
      <c r="O259" s="119">
        <v>97600</v>
      </c>
      <c r="Q259" s="115">
        <f t="shared" si="18"/>
        <v>43971</v>
      </c>
      <c r="R259" s="119">
        <v>175200</v>
      </c>
    </row>
    <row r="260" spans="1:18">
      <c r="A260" s="117"/>
      <c r="B260" s="115">
        <v>43970</v>
      </c>
      <c r="C260" s="119">
        <v>32950</v>
      </c>
      <c r="E260" s="115">
        <f t="shared" si="14"/>
        <v>43970</v>
      </c>
      <c r="F260" s="119">
        <v>37300</v>
      </c>
      <c r="H260" s="115">
        <f t="shared" si="15"/>
        <v>43970</v>
      </c>
      <c r="I260" s="119">
        <v>32800</v>
      </c>
      <c r="K260" s="115">
        <f t="shared" si="16"/>
        <v>43970</v>
      </c>
      <c r="L260" s="119">
        <v>24600</v>
      </c>
      <c r="N260" s="115">
        <f t="shared" si="17"/>
        <v>43970</v>
      </c>
      <c r="O260" s="119">
        <v>99000</v>
      </c>
      <c r="Q260" s="115">
        <f t="shared" si="18"/>
        <v>43970</v>
      </c>
      <c r="R260" s="119">
        <v>167400</v>
      </c>
    </row>
    <row r="261" spans="1:18">
      <c r="A261" s="117"/>
      <c r="B261" s="115">
        <v>43969</v>
      </c>
      <c r="C261" s="119">
        <v>33000</v>
      </c>
      <c r="E261" s="115">
        <f t="shared" si="14"/>
        <v>43969</v>
      </c>
      <c r="F261" s="119">
        <v>35900</v>
      </c>
      <c r="H261" s="115">
        <f t="shared" si="15"/>
        <v>43969</v>
      </c>
      <c r="I261" s="119">
        <v>32750</v>
      </c>
      <c r="K261" s="115">
        <f t="shared" si="16"/>
        <v>43969</v>
      </c>
      <c r="L261" s="119">
        <v>24300</v>
      </c>
      <c r="N261" s="115">
        <f t="shared" si="17"/>
        <v>43969</v>
      </c>
      <c r="O261" s="119">
        <v>98300</v>
      </c>
      <c r="Q261" s="115">
        <f t="shared" si="18"/>
        <v>43969</v>
      </c>
      <c r="R261" s="119">
        <v>166200</v>
      </c>
    </row>
    <row r="262" spans="1:18">
      <c r="A262" s="117"/>
      <c r="B262" s="115">
        <v>43966</v>
      </c>
      <c r="C262" s="119">
        <v>32500</v>
      </c>
      <c r="E262" s="115">
        <f t="shared" si="14"/>
        <v>43966</v>
      </c>
      <c r="F262" s="119">
        <v>35850</v>
      </c>
      <c r="H262" s="115">
        <f t="shared" si="15"/>
        <v>43966</v>
      </c>
      <c r="I262" s="119">
        <v>33550</v>
      </c>
      <c r="K262" s="115">
        <f t="shared" si="16"/>
        <v>43966</v>
      </c>
      <c r="L262" s="119">
        <v>24000</v>
      </c>
      <c r="N262" s="115">
        <f t="shared" si="17"/>
        <v>43966</v>
      </c>
      <c r="O262" s="119">
        <v>97900</v>
      </c>
      <c r="Q262" s="115">
        <f t="shared" si="18"/>
        <v>43966</v>
      </c>
      <c r="R262" s="119">
        <v>166600</v>
      </c>
    </row>
    <row r="263" spans="1:18">
      <c r="A263" s="117"/>
      <c r="B263" s="115">
        <v>43965</v>
      </c>
      <c r="C263" s="119">
        <v>31600</v>
      </c>
      <c r="E263" s="115">
        <f t="shared" si="14"/>
        <v>43965</v>
      </c>
      <c r="F263" s="119">
        <v>35800</v>
      </c>
      <c r="H263" s="115">
        <f t="shared" si="15"/>
        <v>43965</v>
      </c>
      <c r="I263" s="119">
        <v>33500</v>
      </c>
      <c r="K263" s="115">
        <f t="shared" si="16"/>
        <v>43965</v>
      </c>
      <c r="L263" s="119">
        <v>23200</v>
      </c>
      <c r="N263" s="115">
        <f t="shared" si="17"/>
        <v>43965</v>
      </c>
      <c r="O263" s="119">
        <v>87700</v>
      </c>
      <c r="Q263" s="115">
        <f t="shared" si="18"/>
        <v>43965</v>
      </c>
      <c r="R263" s="119">
        <v>167000</v>
      </c>
    </row>
    <row r="264" spans="1:18">
      <c r="A264" s="117"/>
      <c r="B264" s="115">
        <v>43964</v>
      </c>
      <c r="C264" s="119">
        <v>32650</v>
      </c>
      <c r="E264" s="115">
        <f t="shared" si="14"/>
        <v>43964</v>
      </c>
      <c r="F264" s="119">
        <v>36900</v>
      </c>
      <c r="H264" s="115">
        <f t="shared" si="15"/>
        <v>43964</v>
      </c>
      <c r="I264" s="119">
        <v>34100</v>
      </c>
      <c r="K264" s="115">
        <f t="shared" si="16"/>
        <v>43964</v>
      </c>
      <c r="L264" s="119">
        <v>23900</v>
      </c>
      <c r="N264" s="115">
        <f t="shared" si="17"/>
        <v>43964</v>
      </c>
      <c r="O264" s="119">
        <v>85400</v>
      </c>
      <c r="Q264" s="115">
        <f t="shared" si="18"/>
        <v>43964</v>
      </c>
      <c r="R264" s="119">
        <v>167400</v>
      </c>
    </row>
    <row r="265" spans="1:18">
      <c r="A265" s="117"/>
      <c r="B265" s="115">
        <v>43963</v>
      </c>
      <c r="C265" s="119">
        <v>32150</v>
      </c>
      <c r="E265" s="115">
        <f t="shared" si="14"/>
        <v>43963</v>
      </c>
      <c r="F265" s="119">
        <v>36500</v>
      </c>
      <c r="H265" s="115">
        <f t="shared" si="15"/>
        <v>43963</v>
      </c>
      <c r="I265" s="119">
        <v>32900</v>
      </c>
      <c r="K265" s="115">
        <f t="shared" si="16"/>
        <v>43963</v>
      </c>
      <c r="L265" s="119">
        <v>24000</v>
      </c>
      <c r="N265" s="115">
        <f t="shared" si="17"/>
        <v>43963</v>
      </c>
      <c r="O265" s="119">
        <v>85000</v>
      </c>
      <c r="Q265" s="115">
        <f t="shared" si="18"/>
        <v>43963</v>
      </c>
      <c r="R265" s="119">
        <v>165900</v>
      </c>
    </row>
    <row r="266" spans="1:18">
      <c r="A266" s="117"/>
      <c r="B266" s="115">
        <v>43962</v>
      </c>
      <c r="C266" s="119">
        <v>32150</v>
      </c>
      <c r="E266" s="115">
        <f t="shared" si="14"/>
        <v>43962</v>
      </c>
      <c r="F266" s="119">
        <v>37450</v>
      </c>
      <c r="H266" s="115">
        <f t="shared" si="15"/>
        <v>43962</v>
      </c>
      <c r="I266" s="119">
        <v>34000</v>
      </c>
      <c r="K266" s="115">
        <f t="shared" si="16"/>
        <v>43962</v>
      </c>
      <c r="L266" s="119">
        <v>24400</v>
      </c>
      <c r="N266" s="115">
        <f t="shared" si="17"/>
        <v>43962</v>
      </c>
      <c r="O266" s="119">
        <v>87100</v>
      </c>
      <c r="Q266" s="115">
        <f t="shared" si="18"/>
        <v>43962</v>
      </c>
      <c r="R266" s="119">
        <v>166700</v>
      </c>
    </row>
    <row r="267" spans="1:18">
      <c r="A267" s="117"/>
      <c r="B267" s="115">
        <v>43959</v>
      </c>
      <c r="C267" s="119">
        <v>32500</v>
      </c>
      <c r="E267" s="115">
        <f t="shared" si="14"/>
        <v>43959</v>
      </c>
      <c r="F267" s="119">
        <v>38700</v>
      </c>
      <c r="H267" s="115">
        <f t="shared" si="15"/>
        <v>43959</v>
      </c>
      <c r="I267" s="119">
        <v>34500</v>
      </c>
      <c r="K267" s="115">
        <f t="shared" si="16"/>
        <v>43959</v>
      </c>
      <c r="L267" s="119">
        <v>24750</v>
      </c>
      <c r="N267" s="115">
        <f t="shared" si="17"/>
        <v>43959</v>
      </c>
      <c r="O267" s="119">
        <v>89000</v>
      </c>
      <c r="Q267" s="115">
        <f t="shared" si="18"/>
        <v>43959</v>
      </c>
      <c r="R267" s="119">
        <v>168500</v>
      </c>
    </row>
    <row r="268" spans="1:18">
      <c r="A268" s="117"/>
      <c r="B268" s="115">
        <v>43958</v>
      </c>
      <c r="C268" s="119">
        <v>32350</v>
      </c>
      <c r="E268" s="115">
        <f t="shared" si="14"/>
        <v>43958</v>
      </c>
      <c r="F268" s="119">
        <v>35700</v>
      </c>
      <c r="H268" s="115">
        <f t="shared" si="15"/>
        <v>43958</v>
      </c>
      <c r="I268" s="119">
        <v>33400</v>
      </c>
      <c r="K268" s="115">
        <f t="shared" si="16"/>
        <v>43958</v>
      </c>
      <c r="L268" s="119">
        <v>24500</v>
      </c>
      <c r="N268" s="115">
        <f t="shared" si="17"/>
        <v>43958</v>
      </c>
      <c r="O268" s="119">
        <v>83300</v>
      </c>
      <c r="Q268" s="115">
        <f t="shared" si="18"/>
        <v>43958</v>
      </c>
      <c r="R268" s="119">
        <v>157900</v>
      </c>
    </row>
    <row r="269" spans="1:18">
      <c r="A269" s="117"/>
      <c r="B269" s="115">
        <v>43957</v>
      </c>
      <c r="C269" s="119">
        <v>30650</v>
      </c>
      <c r="E269" s="115">
        <f t="shared" si="14"/>
        <v>43957</v>
      </c>
      <c r="F269" s="119">
        <v>35300</v>
      </c>
      <c r="H269" s="115">
        <f t="shared" si="15"/>
        <v>43957</v>
      </c>
      <c r="I269" s="119">
        <v>32800</v>
      </c>
      <c r="K269" s="115">
        <f t="shared" si="16"/>
        <v>43957</v>
      </c>
      <c r="L269" s="119">
        <v>24400</v>
      </c>
      <c r="N269" s="115">
        <f t="shared" si="17"/>
        <v>43957</v>
      </c>
      <c r="O269" s="119">
        <v>83900</v>
      </c>
      <c r="Q269" s="115">
        <f t="shared" si="18"/>
        <v>43957</v>
      </c>
      <c r="R269" s="119">
        <v>155700</v>
      </c>
    </row>
    <row r="270" spans="1:18">
      <c r="A270" s="117"/>
      <c r="B270" s="115">
        <v>43955</v>
      </c>
      <c r="C270" s="119">
        <v>30600</v>
      </c>
      <c r="E270" s="115">
        <f t="shared" si="14"/>
        <v>43955</v>
      </c>
      <c r="F270" s="119">
        <v>35200</v>
      </c>
      <c r="H270" s="115">
        <f t="shared" si="15"/>
        <v>43955</v>
      </c>
      <c r="I270" s="119">
        <v>32000</v>
      </c>
      <c r="K270" s="115">
        <f t="shared" si="16"/>
        <v>43955</v>
      </c>
      <c r="L270" s="119">
        <v>23700</v>
      </c>
      <c r="N270" s="115">
        <f t="shared" si="17"/>
        <v>43955</v>
      </c>
      <c r="O270" s="119">
        <v>82300</v>
      </c>
      <c r="Q270" s="115">
        <f t="shared" si="18"/>
        <v>43955</v>
      </c>
      <c r="R270" s="119">
        <v>151900</v>
      </c>
    </row>
    <row r="271" spans="1:18">
      <c r="A271" s="117"/>
      <c r="B271" s="115">
        <v>43950</v>
      </c>
      <c r="C271" s="119">
        <v>31300</v>
      </c>
      <c r="E271" s="115">
        <f t="shared" si="14"/>
        <v>43950</v>
      </c>
      <c r="F271" s="119">
        <v>36650</v>
      </c>
      <c r="H271" s="115">
        <f t="shared" si="15"/>
        <v>43950</v>
      </c>
      <c r="I271" s="119">
        <v>32800</v>
      </c>
      <c r="K271" s="115">
        <f t="shared" si="16"/>
        <v>43950</v>
      </c>
      <c r="L271" s="119">
        <v>24050</v>
      </c>
      <c r="N271" s="115">
        <f t="shared" si="17"/>
        <v>43950</v>
      </c>
      <c r="O271" s="119">
        <v>85800</v>
      </c>
      <c r="Q271" s="115">
        <f t="shared" si="18"/>
        <v>43950</v>
      </c>
      <c r="R271" s="119">
        <v>157500</v>
      </c>
    </row>
    <row r="272" spans="1:18">
      <c r="A272" s="117"/>
      <c r="B272" s="115">
        <v>43949</v>
      </c>
      <c r="C272" s="119">
        <v>29300</v>
      </c>
      <c r="E272" s="115">
        <f t="shared" si="14"/>
        <v>43949</v>
      </c>
      <c r="F272" s="119">
        <v>36050</v>
      </c>
      <c r="H272" s="115">
        <f t="shared" si="15"/>
        <v>43949</v>
      </c>
      <c r="I272" s="119">
        <v>32650</v>
      </c>
      <c r="K272" s="115">
        <f t="shared" si="16"/>
        <v>43949</v>
      </c>
      <c r="L272" s="119">
        <v>24100</v>
      </c>
      <c r="N272" s="115">
        <f t="shared" si="17"/>
        <v>43949</v>
      </c>
      <c r="O272" s="119">
        <v>81900</v>
      </c>
      <c r="Q272" s="115">
        <f t="shared" si="18"/>
        <v>43949</v>
      </c>
      <c r="R272" s="119">
        <v>158600</v>
      </c>
    </row>
    <row r="273" spans="1:18">
      <c r="A273" s="117"/>
      <c r="B273" s="115">
        <v>43948</v>
      </c>
      <c r="C273" s="119">
        <v>29350</v>
      </c>
      <c r="E273" s="115">
        <f t="shared" si="14"/>
        <v>43948</v>
      </c>
      <c r="F273" s="119">
        <v>36500</v>
      </c>
      <c r="H273" s="115">
        <f t="shared" si="15"/>
        <v>43948</v>
      </c>
      <c r="I273" s="119">
        <v>33150</v>
      </c>
      <c r="K273" s="115">
        <f t="shared" si="16"/>
        <v>43948</v>
      </c>
      <c r="L273" s="119">
        <v>23400</v>
      </c>
      <c r="N273" s="115">
        <f t="shared" si="17"/>
        <v>43948</v>
      </c>
      <c r="O273" s="119">
        <v>83700</v>
      </c>
      <c r="Q273" s="115">
        <f t="shared" si="18"/>
        <v>43948</v>
      </c>
      <c r="R273" s="119">
        <v>158900</v>
      </c>
    </row>
    <row r="274" spans="1:18">
      <c r="A274" s="117"/>
      <c r="B274" s="115">
        <v>43945</v>
      </c>
      <c r="C274" s="119">
        <v>28500</v>
      </c>
      <c r="E274" s="115">
        <f t="shared" si="14"/>
        <v>43945</v>
      </c>
      <c r="F274" s="119">
        <v>35600</v>
      </c>
      <c r="H274" s="115">
        <f t="shared" si="15"/>
        <v>43945</v>
      </c>
      <c r="I274" s="119">
        <v>30750</v>
      </c>
      <c r="K274" s="115">
        <f t="shared" si="16"/>
        <v>43945</v>
      </c>
      <c r="L274" s="119">
        <v>22600</v>
      </c>
      <c r="N274" s="115">
        <f t="shared" si="17"/>
        <v>43945</v>
      </c>
      <c r="O274" s="119">
        <v>82500</v>
      </c>
      <c r="Q274" s="115">
        <f t="shared" si="18"/>
        <v>43945</v>
      </c>
      <c r="R274" s="119">
        <v>154000</v>
      </c>
    </row>
    <row r="275" spans="1:18">
      <c r="A275" s="117"/>
      <c r="B275" s="115">
        <v>43944</v>
      </c>
      <c r="C275" s="119">
        <v>29200</v>
      </c>
      <c r="E275" s="115">
        <f t="shared" si="14"/>
        <v>43944</v>
      </c>
      <c r="F275" s="119">
        <v>36800</v>
      </c>
      <c r="H275" s="115">
        <f t="shared" si="15"/>
        <v>43944</v>
      </c>
      <c r="I275" s="119">
        <v>31750</v>
      </c>
      <c r="K275" s="115">
        <f t="shared" si="16"/>
        <v>43944</v>
      </c>
      <c r="L275" s="119">
        <v>23700</v>
      </c>
      <c r="N275" s="115">
        <f t="shared" si="17"/>
        <v>43944</v>
      </c>
      <c r="O275" s="119">
        <v>83900</v>
      </c>
      <c r="Q275" s="115">
        <f t="shared" si="18"/>
        <v>43944</v>
      </c>
      <c r="R275" s="119">
        <v>156700</v>
      </c>
    </row>
    <row r="276" spans="1:18">
      <c r="A276" s="117"/>
      <c r="B276" s="115">
        <v>43943</v>
      </c>
      <c r="C276" s="119">
        <v>29650</v>
      </c>
      <c r="E276" s="115">
        <f t="shared" si="14"/>
        <v>43943</v>
      </c>
      <c r="F276" s="119">
        <v>36800</v>
      </c>
      <c r="H276" s="115">
        <f t="shared" si="15"/>
        <v>43943</v>
      </c>
      <c r="I276" s="119">
        <v>31750</v>
      </c>
      <c r="K276" s="115">
        <f t="shared" si="16"/>
        <v>43943</v>
      </c>
      <c r="L276" s="119">
        <v>22800</v>
      </c>
      <c r="N276" s="115">
        <f t="shared" si="17"/>
        <v>43943</v>
      </c>
      <c r="O276" s="119">
        <v>83000</v>
      </c>
      <c r="Q276" s="115">
        <f t="shared" si="18"/>
        <v>43943</v>
      </c>
      <c r="R276" s="119">
        <v>154200</v>
      </c>
    </row>
    <row r="277" spans="1:18">
      <c r="A277" s="117"/>
      <c r="B277" s="115">
        <v>43942</v>
      </c>
      <c r="C277" s="119">
        <v>28600</v>
      </c>
      <c r="E277" s="115">
        <f t="shared" si="14"/>
        <v>43942</v>
      </c>
      <c r="F277" s="119">
        <v>36900</v>
      </c>
      <c r="H277" s="115">
        <f t="shared" si="15"/>
        <v>43942</v>
      </c>
      <c r="I277" s="119">
        <v>32250</v>
      </c>
      <c r="K277" s="115">
        <f t="shared" si="16"/>
        <v>43942</v>
      </c>
      <c r="L277" s="119">
        <v>22500</v>
      </c>
      <c r="N277" s="115">
        <f t="shared" si="17"/>
        <v>43942</v>
      </c>
      <c r="O277" s="119">
        <v>82500</v>
      </c>
      <c r="Q277" s="115">
        <f t="shared" si="18"/>
        <v>43942</v>
      </c>
      <c r="R277" s="119">
        <v>154200</v>
      </c>
    </row>
    <row r="278" spans="1:18">
      <c r="A278" s="117"/>
      <c r="B278" s="115">
        <v>43941</v>
      </c>
      <c r="C278" s="119">
        <v>29200</v>
      </c>
      <c r="E278" s="115">
        <f t="shared" si="14"/>
        <v>43941</v>
      </c>
      <c r="F278" s="119">
        <v>37600</v>
      </c>
      <c r="H278" s="115">
        <f t="shared" si="15"/>
        <v>43941</v>
      </c>
      <c r="I278" s="119">
        <v>32100</v>
      </c>
      <c r="K278" s="115">
        <f t="shared" si="16"/>
        <v>43941</v>
      </c>
      <c r="L278" s="119">
        <v>22950</v>
      </c>
      <c r="N278" s="115">
        <f t="shared" si="17"/>
        <v>43941</v>
      </c>
      <c r="O278" s="119">
        <v>85200</v>
      </c>
      <c r="Q278" s="115">
        <f t="shared" si="18"/>
        <v>43941</v>
      </c>
      <c r="R278" s="119">
        <v>155500</v>
      </c>
    </row>
    <row r="279" spans="1:18">
      <c r="A279" s="117"/>
      <c r="B279" s="115">
        <v>43938</v>
      </c>
      <c r="C279" s="119">
        <v>29300</v>
      </c>
      <c r="E279" s="115">
        <f t="shared" si="14"/>
        <v>43938</v>
      </c>
      <c r="F279" s="119">
        <v>37900</v>
      </c>
      <c r="H279" s="115">
        <f t="shared" si="15"/>
        <v>43938</v>
      </c>
      <c r="I279" s="119">
        <v>30050</v>
      </c>
      <c r="K279" s="115">
        <f t="shared" si="16"/>
        <v>43938</v>
      </c>
      <c r="L279" s="119">
        <v>23000</v>
      </c>
      <c r="N279" s="115">
        <f t="shared" si="17"/>
        <v>43938</v>
      </c>
      <c r="O279" s="119">
        <v>87700</v>
      </c>
      <c r="Q279" s="115">
        <f t="shared" si="18"/>
        <v>43938</v>
      </c>
      <c r="R279" s="119">
        <v>158200</v>
      </c>
    </row>
    <row r="280" spans="1:18">
      <c r="A280" s="117"/>
      <c r="B280" s="115">
        <v>43937</v>
      </c>
      <c r="C280" s="119">
        <v>28800</v>
      </c>
      <c r="E280" s="115">
        <f t="shared" si="14"/>
        <v>43937</v>
      </c>
      <c r="F280" s="119">
        <v>37300</v>
      </c>
      <c r="H280" s="115">
        <f t="shared" si="15"/>
        <v>43937</v>
      </c>
      <c r="I280" s="119">
        <v>28400</v>
      </c>
      <c r="K280" s="115">
        <f t="shared" si="16"/>
        <v>43937</v>
      </c>
      <c r="L280" s="119">
        <v>22400</v>
      </c>
      <c r="N280" s="115">
        <f t="shared" si="17"/>
        <v>43937</v>
      </c>
      <c r="O280" s="119">
        <v>81300</v>
      </c>
      <c r="Q280" s="115">
        <f t="shared" si="18"/>
        <v>43937</v>
      </c>
      <c r="R280" s="119">
        <v>154800</v>
      </c>
    </row>
    <row r="281" spans="1:18">
      <c r="A281" s="117"/>
      <c r="B281" s="115">
        <v>43935</v>
      </c>
      <c r="C281" s="119">
        <v>28000</v>
      </c>
      <c r="E281" s="115">
        <f t="shared" si="14"/>
        <v>43935</v>
      </c>
      <c r="F281" s="119">
        <v>35550</v>
      </c>
      <c r="H281" s="115">
        <f t="shared" si="15"/>
        <v>43935</v>
      </c>
      <c r="I281" s="119">
        <v>27600</v>
      </c>
      <c r="K281" s="115">
        <f t="shared" si="16"/>
        <v>43935</v>
      </c>
      <c r="L281" s="119">
        <v>22000</v>
      </c>
      <c r="N281" s="115">
        <f t="shared" si="17"/>
        <v>43935</v>
      </c>
      <c r="O281" s="119">
        <v>79900</v>
      </c>
      <c r="Q281" s="115">
        <f t="shared" si="18"/>
        <v>43935</v>
      </c>
      <c r="R281" s="119">
        <v>147300</v>
      </c>
    </row>
    <row r="282" spans="1:18">
      <c r="A282" s="117"/>
      <c r="B282" s="115">
        <v>43934</v>
      </c>
      <c r="C282" s="119">
        <v>27000</v>
      </c>
      <c r="E282" s="115">
        <f t="shared" si="14"/>
        <v>43934</v>
      </c>
      <c r="F282" s="119">
        <v>34100</v>
      </c>
      <c r="H282" s="115">
        <f t="shared" si="15"/>
        <v>43934</v>
      </c>
      <c r="I282" s="119">
        <v>26500</v>
      </c>
      <c r="K282" s="115">
        <f t="shared" si="16"/>
        <v>43934</v>
      </c>
      <c r="L282" s="119">
        <v>21400</v>
      </c>
      <c r="N282" s="115">
        <f t="shared" si="17"/>
        <v>43934</v>
      </c>
      <c r="O282" s="119">
        <v>77900</v>
      </c>
      <c r="Q282" s="115">
        <f t="shared" si="18"/>
        <v>43934</v>
      </c>
      <c r="R282" s="119">
        <v>141200</v>
      </c>
    </row>
    <row r="283" spans="1:18">
      <c r="A283" s="117"/>
      <c r="B283" s="115">
        <v>43931</v>
      </c>
      <c r="C283" s="119">
        <v>28850</v>
      </c>
      <c r="E283" s="115">
        <f t="shared" si="14"/>
        <v>43931</v>
      </c>
      <c r="F283" s="119">
        <v>34750</v>
      </c>
      <c r="H283" s="115">
        <f t="shared" si="15"/>
        <v>43931</v>
      </c>
      <c r="I283" s="119">
        <v>28100</v>
      </c>
      <c r="K283" s="115">
        <f t="shared" si="16"/>
        <v>43931</v>
      </c>
      <c r="L283" s="119">
        <v>22250</v>
      </c>
      <c r="N283" s="115">
        <f t="shared" si="17"/>
        <v>43931</v>
      </c>
      <c r="O283" s="119">
        <v>80700</v>
      </c>
      <c r="Q283" s="115">
        <f t="shared" si="18"/>
        <v>43931</v>
      </c>
      <c r="R283" s="119">
        <v>147900</v>
      </c>
    </row>
    <row r="284" spans="1:18">
      <c r="A284" s="117"/>
      <c r="B284" s="115">
        <v>43930</v>
      </c>
      <c r="C284" s="119">
        <v>29750</v>
      </c>
      <c r="E284" s="115">
        <f t="shared" si="14"/>
        <v>43930</v>
      </c>
      <c r="F284" s="119">
        <v>36200</v>
      </c>
      <c r="H284" s="115">
        <f t="shared" si="15"/>
        <v>43930</v>
      </c>
      <c r="I284" s="119">
        <v>28900</v>
      </c>
      <c r="K284" s="115">
        <f t="shared" si="16"/>
        <v>43930</v>
      </c>
      <c r="L284" s="119">
        <v>22250</v>
      </c>
      <c r="N284" s="115">
        <f t="shared" si="17"/>
        <v>43930</v>
      </c>
      <c r="O284" s="119">
        <v>82500</v>
      </c>
      <c r="Q284" s="115">
        <f t="shared" si="18"/>
        <v>43930</v>
      </c>
      <c r="R284" s="119">
        <v>148600</v>
      </c>
    </row>
    <row r="285" spans="1:18">
      <c r="A285" s="117"/>
      <c r="B285" s="115">
        <v>43929</v>
      </c>
      <c r="C285" s="119">
        <v>29700</v>
      </c>
      <c r="E285" s="115">
        <f t="shared" si="14"/>
        <v>43929</v>
      </c>
      <c r="F285" s="119">
        <v>36750</v>
      </c>
      <c r="H285" s="115">
        <f t="shared" si="15"/>
        <v>43929</v>
      </c>
      <c r="I285" s="119">
        <v>29000</v>
      </c>
      <c r="K285" s="115">
        <f t="shared" si="16"/>
        <v>43929</v>
      </c>
      <c r="L285" s="119">
        <v>22550</v>
      </c>
      <c r="N285" s="115">
        <f t="shared" si="17"/>
        <v>43929</v>
      </c>
      <c r="O285" s="119">
        <v>80500</v>
      </c>
      <c r="Q285" s="115">
        <f t="shared" si="18"/>
        <v>43929</v>
      </c>
      <c r="R285" s="119">
        <v>145300</v>
      </c>
    </row>
    <row r="286" spans="1:18">
      <c r="A286" s="117"/>
      <c r="B286" s="115">
        <v>43928</v>
      </c>
      <c r="C286" s="119">
        <v>29900</v>
      </c>
      <c r="E286" s="115">
        <f t="shared" si="14"/>
        <v>43928</v>
      </c>
      <c r="F286" s="119">
        <v>36650</v>
      </c>
      <c r="H286" s="115">
        <f t="shared" si="15"/>
        <v>43928</v>
      </c>
      <c r="I286" s="119">
        <v>28200</v>
      </c>
      <c r="K286" s="115">
        <f t="shared" si="16"/>
        <v>43928</v>
      </c>
      <c r="L286" s="119">
        <v>22250</v>
      </c>
      <c r="N286" s="115">
        <f t="shared" si="17"/>
        <v>43928</v>
      </c>
      <c r="O286" s="119">
        <v>81500</v>
      </c>
      <c r="Q286" s="115">
        <f t="shared" si="18"/>
        <v>43928</v>
      </c>
      <c r="R286" s="119">
        <v>141200</v>
      </c>
    </row>
    <row r="287" spans="1:18">
      <c r="A287" s="117"/>
      <c r="B287" s="115">
        <v>43927</v>
      </c>
      <c r="C287" s="119">
        <v>29900</v>
      </c>
      <c r="E287" s="115">
        <f t="shared" si="14"/>
        <v>43927</v>
      </c>
      <c r="F287" s="119">
        <v>35300</v>
      </c>
      <c r="H287" s="115">
        <f t="shared" si="15"/>
        <v>43927</v>
      </c>
      <c r="I287" s="119">
        <v>27500</v>
      </c>
      <c r="K287" s="115">
        <f t="shared" si="16"/>
        <v>43927</v>
      </c>
      <c r="L287" s="119">
        <v>20650</v>
      </c>
      <c r="N287" s="115">
        <f t="shared" si="17"/>
        <v>43927</v>
      </c>
      <c r="O287" s="119">
        <v>77600</v>
      </c>
      <c r="Q287" s="115">
        <f t="shared" si="18"/>
        <v>43927</v>
      </c>
      <c r="R287" s="119">
        <v>138400</v>
      </c>
    </row>
    <row r="288" spans="1:18">
      <c r="A288" s="117"/>
      <c r="B288" s="115">
        <v>43924</v>
      </c>
      <c r="C288" s="119">
        <v>27550</v>
      </c>
      <c r="E288" s="115">
        <f t="shared" si="14"/>
        <v>43924</v>
      </c>
      <c r="F288" s="119">
        <v>33600</v>
      </c>
      <c r="H288" s="115">
        <f t="shared" si="15"/>
        <v>43924</v>
      </c>
      <c r="I288" s="119">
        <v>26050</v>
      </c>
      <c r="K288" s="115">
        <f t="shared" si="16"/>
        <v>43924</v>
      </c>
      <c r="L288" s="119">
        <v>18800</v>
      </c>
      <c r="N288" s="115">
        <f t="shared" si="17"/>
        <v>43924</v>
      </c>
      <c r="O288" s="119">
        <v>74100</v>
      </c>
      <c r="Q288" s="115">
        <f t="shared" si="18"/>
        <v>43924</v>
      </c>
      <c r="R288" s="119">
        <v>131000</v>
      </c>
    </row>
    <row r="289" spans="1:18">
      <c r="A289" s="117"/>
      <c r="B289" s="115">
        <v>43923</v>
      </c>
      <c r="C289" s="119">
        <v>27600</v>
      </c>
      <c r="E289" s="115">
        <f t="shared" si="14"/>
        <v>43923</v>
      </c>
      <c r="F289" s="119">
        <v>33750</v>
      </c>
      <c r="H289" s="115">
        <f t="shared" si="15"/>
        <v>43923</v>
      </c>
      <c r="I289" s="119">
        <v>26250</v>
      </c>
      <c r="K289" s="115">
        <f t="shared" si="16"/>
        <v>43923</v>
      </c>
      <c r="L289" s="119">
        <v>19100</v>
      </c>
      <c r="N289" s="115">
        <f t="shared" si="17"/>
        <v>43923</v>
      </c>
      <c r="O289" s="119">
        <v>75000</v>
      </c>
      <c r="Q289" s="115">
        <f t="shared" si="18"/>
        <v>43923</v>
      </c>
      <c r="R289" s="119">
        <v>128600</v>
      </c>
    </row>
    <row r="290" spans="1:18">
      <c r="A290" s="117"/>
      <c r="B290" s="115">
        <v>43922</v>
      </c>
      <c r="C290" s="119">
        <v>25900</v>
      </c>
      <c r="E290" s="115">
        <f t="shared" si="14"/>
        <v>43922</v>
      </c>
      <c r="F290" s="119">
        <v>33100</v>
      </c>
      <c r="H290" s="115">
        <f t="shared" si="15"/>
        <v>43922</v>
      </c>
      <c r="I290" s="119">
        <v>25450</v>
      </c>
      <c r="K290" s="115">
        <f t="shared" si="16"/>
        <v>43922</v>
      </c>
      <c r="L290" s="119">
        <v>18750</v>
      </c>
      <c r="N290" s="115">
        <f t="shared" si="17"/>
        <v>43922</v>
      </c>
      <c r="O290" s="119">
        <v>75500</v>
      </c>
      <c r="Q290" s="115">
        <f t="shared" si="18"/>
        <v>43922</v>
      </c>
      <c r="R290" s="119">
        <v>128100</v>
      </c>
    </row>
    <row r="291" spans="1:18">
      <c r="A291" s="117">
        <f>AVERAGE(C291:C353)</f>
        <v>29971.428571428572</v>
      </c>
      <c r="B291" s="115">
        <v>43921</v>
      </c>
      <c r="C291" s="119">
        <v>26150</v>
      </c>
      <c r="E291" s="115">
        <f>+$B291</f>
        <v>43921</v>
      </c>
      <c r="F291" s="119">
        <v>33600</v>
      </c>
      <c r="H291" s="115">
        <f t="shared" si="15"/>
        <v>43921</v>
      </c>
      <c r="I291" s="119">
        <v>26150</v>
      </c>
      <c r="K291" s="115">
        <f t="shared" si="16"/>
        <v>43921</v>
      </c>
      <c r="L291" s="119">
        <v>18900</v>
      </c>
      <c r="N291" s="115">
        <f t="shared" si="17"/>
        <v>43921</v>
      </c>
      <c r="O291" s="119">
        <v>78900</v>
      </c>
      <c r="Q291" s="115">
        <f t="shared" si="18"/>
        <v>43921</v>
      </c>
      <c r="R291" s="119">
        <v>134000</v>
      </c>
    </row>
    <row r="292" spans="1:18">
      <c r="A292" s="117"/>
      <c r="B292" s="115">
        <v>43920</v>
      </c>
      <c r="C292" s="119">
        <v>26000</v>
      </c>
      <c r="E292" s="115">
        <f>+$B292</f>
        <v>43920</v>
      </c>
      <c r="F292" s="119">
        <v>33550</v>
      </c>
      <c r="H292" s="115">
        <f t="shared" si="15"/>
        <v>43920</v>
      </c>
      <c r="I292" s="119">
        <v>26200</v>
      </c>
      <c r="K292" s="115">
        <f t="shared" si="16"/>
        <v>43920</v>
      </c>
      <c r="L292" s="119">
        <v>18400</v>
      </c>
      <c r="N292" s="115">
        <f t="shared" si="17"/>
        <v>43920</v>
      </c>
      <c r="O292" s="119">
        <v>75800</v>
      </c>
      <c r="Q292" s="115">
        <f t="shared" si="18"/>
        <v>43920</v>
      </c>
      <c r="R292" s="119">
        <v>135200</v>
      </c>
    </row>
    <row r="293" spans="1:18">
      <c r="A293" s="117"/>
      <c r="B293" s="115">
        <v>43917</v>
      </c>
      <c r="C293" s="119">
        <v>26450</v>
      </c>
      <c r="E293" s="115">
        <f t="shared" ref="E293:E312" si="19">+$B293</f>
        <v>43917</v>
      </c>
      <c r="F293" s="119">
        <v>33100</v>
      </c>
      <c r="H293" s="115">
        <f t="shared" si="15"/>
        <v>43917</v>
      </c>
      <c r="I293" s="119">
        <v>26300</v>
      </c>
      <c r="K293" s="115">
        <f t="shared" si="16"/>
        <v>43917</v>
      </c>
      <c r="L293" s="119">
        <v>18350</v>
      </c>
      <c r="N293" s="115">
        <f t="shared" si="17"/>
        <v>43917</v>
      </c>
      <c r="O293" s="119">
        <v>75600</v>
      </c>
      <c r="Q293" s="115">
        <f t="shared" si="18"/>
        <v>43917</v>
      </c>
      <c r="R293" s="119">
        <v>135600</v>
      </c>
    </row>
    <row r="294" spans="1:18">
      <c r="A294" s="117"/>
      <c r="B294" s="115">
        <v>43916</v>
      </c>
      <c r="C294" s="119">
        <v>27150</v>
      </c>
      <c r="E294" s="115">
        <f t="shared" si="19"/>
        <v>43916</v>
      </c>
      <c r="F294" s="119">
        <v>33550</v>
      </c>
      <c r="H294" s="115">
        <f t="shared" si="15"/>
        <v>43916</v>
      </c>
      <c r="I294" s="119">
        <v>26450</v>
      </c>
      <c r="K294" s="115">
        <f t="shared" si="16"/>
        <v>43916</v>
      </c>
      <c r="L294" s="119">
        <v>18800</v>
      </c>
      <c r="N294" s="115">
        <f t="shared" si="17"/>
        <v>43916</v>
      </c>
      <c r="O294" s="119">
        <v>76200</v>
      </c>
      <c r="Q294" s="115">
        <f t="shared" si="18"/>
        <v>43916</v>
      </c>
      <c r="R294" s="119">
        <v>133200</v>
      </c>
    </row>
    <row r="295" spans="1:18">
      <c r="A295" s="117"/>
      <c r="B295" s="115">
        <v>43915</v>
      </c>
      <c r="C295" s="119">
        <v>27950</v>
      </c>
      <c r="E295" s="115">
        <f t="shared" si="19"/>
        <v>43915</v>
      </c>
      <c r="F295" s="119">
        <v>34150</v>
      </c>
      <c r="H295" s="115">
        <f t="shared" si="15"/>
        <v>43915</v>
      </c>
      <c r="I295" s="119">
        <v>26950</v>
      </c>
      <c r="K295" s="115">
        <f t="shared" si="16"/>
        <v>43915</v>
      </c>
      <c r="L295" s="119">
        <v>19800</v>
      </c>
      <c r="N295" s="115">
        <f t="shared" si="17"/>
        <v>43915</v>
      </c>
      <c r="O295" s="119">
        <v>76500</v>
      </c>
      <c r="Q295" s="115">
        <f t="shared" si="18"/>
        <v>43915</v>
      </c>
      <c r="R295" s="119">
        <v>137100</v>
      </c>
    </row>
    <row r="296" spans="1:18">
      <c r="A296" s="117"/>
      <c r="B296" s="115">
        <v>43914</v>
      </c>
      <c r="C296" s="119">
        <v>27400</v>
      </c>
      <c r="E296" s="115">
        <f t="shared" si="19"/>
        <v>43914</v>
      </c>
      <c r="F296" s="119">
        <v>32900</v>
      </c>
      <c r="H296" s="115">
        <f t="shared" si="15"/>
        <v>43914</v>
      </c>
      <c r="I296" s="119">
        <v>26000</v>
      </c>
      <c r="K296" s="115">
        <f t="shared" si="16"/>
        <v>43914</v>
      </c>
      <c r="L296" s="119">
        <v>19000</v>
      </c>
      <c r="N296" s="115">
        <f t="shared" si="17"/>
        <v>43914</v>
      </c>
      <c r="O296" s="119">
        <v>73000</v>
      </c>
      <c r="Q296" s="115">
        <f t="shared" si="18"/>
        <v>43914</v>
      </c>
      <c r="R296" s="119">
        <v>133300</v>
      </c>
    </row>
    <row r="297" spans="1:18">
      <c r="A297" s="117"/>
      <c r="B297" s="115">
        <v>43913</v>
      </c>
      <c r="C297" s="119">
        <v>24950</v>
      </c>
      <c r="E297" s="115">
        <f t="shared" si="19"/>
        <v>43913</v>
      </c>
      <c r="F297" s="119">
        <v>29850</v>
      </c>
      <c r="H297" s="115">
        <f t="shared" si="15"/>
        <v>43913</v>
      </c>
      <c r="I297" s="119">
        <v>24000</v>
      </c>
      <c r="K297" s="115">
        <f t="shared" si="16"/>
        <v>43913</v>
      </c>
      <c r="L297" s="119">
        <v>15500</v>
      </c>
      <c r="N297" s="115">
        <f t="shared" si="17"/>
        <v>43913</v>
      </c>
      <c r="O297" s="119">
        <v>69700</v>
      </c>
      <c r="Q297" s="115">
        <f t="shared" si="18"/>
        <v>43913</v>
      </c>
      <c r="R297" s="119">
        <v>119700</v>
      </c>
    </row>
    <row r="298" spans="1:18">
      <c r="A298" s="117"/>
      <c r="B298" s="115">
        <v>43910</v>
      </c>
      <c r="C298" s="119">
        <v>25400</v>
      </c>
      <c r="E298" s="115">
        <f t="shared" si="19"/>
        <v>43910</v>
      </c>
      <c r="F298" s="119">
        <v>33050</v>
      </c>
      <c r="H298" s="115">
        <f t="shared" si="15"/>
        <v>43910</v>
      </c>
      <c r="I298" s="119">
        <v>26300</v>
      </c>
      <c r="K298" s="115">
        <f t="shared" si="16"/>
        <v>43910</v>
      </c>
      <c r="L298" s="119">
        <v>16750</v>
      </c>
      <c r="N298" s="115">
        <f t="shared" si="17"/>
        <v>43910</v>
      </c>
      <c r="O298" s="119">
        <v>74100</v>
      </c>
      <c r="Q298" s="115">
        <f t="shared" si="18"/>
        <v>43910</v>
      </c>
      <c r="R298" s="119">
        <v>130700</v>
      </c>
    </row>
    <row r="299" spans="1:18">
      <c r="A299" s="117"/>
      <c r="B299" s="115">
        <v>43909</v>
      </c>
      <c r="C299" s="119">
        <v>20700</v>
      </c>
      <c r="E299" s="115">
        <f t="shared" si="19"/>
        <v>43909</v>
      </c>
      <c r="F299" s="119">
        <v>28250</v>
      </c>
      <c r="H299" s="115">
        <f t="shared" si="15"/>
        <v>43909</v>
      </c>
      <c r="I299" s="119">
        <v>22450</v>
      </c>
      <c r="K299" s="115">
        <f t="shared" si="16"/>
        <v>43909</v>
      </c>
      <c r="L299" s="119">
        <v>15500</v>
      </c>
      <c r="N299" s="115">
        <f t="shared" si="17"/>
        <v>43909</v>
      </c>
      <c r="O299" s="119">
        <v>66200</v>
      </c>
      <c r="Q299" s="115">
        <f t="shared" si="18"/>
        <v>43909</v>
      </c>
      <c r="R299" s="119">
        <v>116900</v>
      </c>
    </row>
    <row r="300" spans="1:18">
      <c r="A300" s="117"/>
      <c r="B300" s="115">
        <v>43908</v>
      </c>
      <c r="C300" s="119">
        <v>26100</v>
      </c>
      <c r="E300" s="115">
        <f t="shared" si="19"/>
        <v>43908</v>
      </c>
      <c r="F300" s="119">
        <v>32000</v>
      </c>
      <c r="H300" s="115">
        <f t="shared" si="15"/>
        <v>43908</v>
      </c>
      <c r="I300" s="119">
        <v>26100</v>
      </c>
      <c r="K300" s="115">
        <f t="shared" si="16"/>
        <v>43908</v>
      </c>
      <c r="L300" s="119">
        <v>17700</v>
      </c>
      <c r="N300" s="115">
        <f t="shared" si="17"/>
        <v>43908</v>
      </c>
      <c r="O300" s="119">
        <v>75000</v>
      </c>
      <c r="Q300" s="115">
        <f t="shared" si="18"/>
        <v>43908</v>
      </c>
      <c r="R300" s="119">
        <v>134800</v>
      </c>
    </row>
    <row r="301" spans="1:18">
      <c r="A301" s="117"/>
      <c r="B301" s="115">
        <v>43907</v>
      </c>
      <c r="C301" s="119">
        <v>30050</v>
      </c>
      <c r="E301" s="115">
        <f t="shared" si="19"/>
        <v>43907</v>
      </c>
      <c r="F301" s="119">
        <v>34450</v>
      </c>
      <c r="H301" s="115">
        <f t="shared" si="15"/>
        <v>43907</v>
      </c>
      <c r="I301" s="119">
        <v>29350</v>
      </c>
      <c r="K301" s="115">
        <f t="shared" si="16"/>
        <v>43907</v>
      </c>
      <c r="L301" s="119">
        <v>19200</v>
      </c>
      <c r="N301" s="115">
        <f t="shared" si="17"/>
        <v>43907</v>
      </c>
      <c r="O301" s="119">
        <v>80100</v>
      </c>
      <c r="Q301" s="115">
        <f t="shared" si="18"/>
        <v>43907</v>
      </c>
      <c r="R301" s="119">
        <v>141000</v>
      </c>
    </row>
    <row r="302" spans="1:18">
      <c r="A302" s="117"/>
      <c r="B302" s="115">
        <v>43906</v>
      </c>
      <c r="C302" s="119">
        <v>29500</v>
      </c>
      <c r="E302" s="115">
        <f t="shared" si="19"/>
        <v>43906</v>
      </c>
      <c r="F302" s="119">
        <v>34500</v>
      </c>
      <c r="H302" s="115">
        <f t="shared" si="15"/>
        <v>43906</v>
      </c>
      <c r="I302" s="119">
        <v>28000</v>
      </c>
      <c r="K302" s="115">
        <f t="shared" si="16"/>
        <v>43906</v>
      </c>
      <c r="L302" s="119">
        <v>19100</v>
      </c>
      <c r="N302" s="115">
        <f t="shared" si="17"/>
        <v>43906</v>
      </c>
      <c r="O302" s="119">
        <v>81200</v>
      </c>
      <c r="Q302" s="115">
        <f t="shared" si="18"/>
        <v>43906</v>
      </c>
      <c r="R302" s="119">
        <v>133000</v>
      </c>
    </row>
    <row r="303" spans="1:18">
      <c r="A303" s="117"/>
      <c r="B303" s="115">
        <v>43903</v>
      </c>
      <c r="C303" s="119">
        <v>32100</v>
      </c>
      <c r="E303" s="115">
        <f t="shared" si="19"/>
        <v>43903</v>
      </c>
      <c r="F303" s="119">
        <v>37150</v>
      </c>
      <c r="H303" s="115">
        <f t="shared" si="15"/>
        <v>43903</v>
      </c>
      <c r="I303" s="119">
        <v>29400</v>
      </c>
      <c r="K303" s="115">
        <f t="shared" si="16"/>
        <v>43903</v>
      </c>
      <c r="L303" s="119">
        <v>20000</v>
      </c>
      <c r="N303" s="115">
        <f t="shared" si="17"/>
        <v>43903</v>
      </c>
      <c r="O303" s="119">
        <v>82900</v>
      </c>
      <c r="Q303" s="115">
        <f t="shared" si="18"/>
        <v>43903</v>
      </c>
      <c r="R303" s="119">
        <v>137000</v>
      </c>
    </row>
    <row r="304" spans="1:18">
      <c r="A304" s="117"/>
      <c r="B304" s="115">
        <v>43902</v>
      </c>
      <c r="C304" s="119">
        <v>32150</v>
      </c>
      <c r="E304" s="115">
        <f t="shared" si="19"/>
        <v>43902</v>
      </c>
      <c r="F304" s="119">
        <v>37100</v>
      </c>
      <c r="H304" s="115">
        <f t="shared" si="15"/>
        <v>43902</v>
      </c>
      <c r="I304" s="119">
        <v>32000</v>
      </c>
      <c r="K304" s="115">
        <f t="shared" si="16"/>
        <v>43902</v>
      </c>
      <c r="L304" s="119">
        <v>20800</v>
      </c>
      <c r="N304" s="115">
        <f t="shared" si="17"/>
        <v>43902</v>
      </c>
      <c r="O304" s="119">
        <v>87200</v>
      </c>
      <c r="Q304" s="115">
        <f t="shared" si="18"/>
        <v>43902</v>
      </c>
      <c r="R304" s="119">
        <v>141100</v>
      </c>
    </row>
    <row r="305" spans="1:18">
      <c r="A305" s="117"/>
      <c r="B305" s="115">
        <v>43901</v>
      </c>
      <c r="C305" s="119">
        <v>33900</v>
      </c>
      <c r="E305" s="115">
        <f t="shared" si="19"/>
        <v>43901</v>
      </c>
      <c r="F305" s="119">
        <v>40000</v>
      </c>
      <c r="H305" s="115">
        <f t="shared" si="15"/>
        <v>43901</v>
      </c>
      <c r="I305" s="119">
        <v>33550</v>
      </c>
      <c r="K305" s="115">
        <f t="shared" si="16"/>
        <v>43901</v>
      </c>
      <c r="L305" s="119">
        <v>21900</v>
      </c>
      <c r="N305" s="115">
        <f t="shared" si="17"/>
        <v>43901</v>
      </c>
      <c r="O305" s="119">
        <v>91000</v>
      </c>
      <c r="Q305" s="115">
        <f t="shared" si="18"/>
        <v>43901</v>
      </c>
      <c r="R305" s="119">
        <v>149600</v>
      </c>
    </row>
    <row r="306" spans="1:18">
      <c r="A306" s="117"/>
      <c r="B306" s="115">
        <v>43900</v>
      </c>
      <c r="C306" s="119">
        <v>34550</v>
      </c>
      <c r="E306" s="115">
        <f t="shared" si="19"/>
        <v>43900</v>
      </c>
      <c r="F306" s="119">
        <v>42100</v>
      </c>
      <c r="H306" s="115">
        <f t="shared" si="15"/>
        <v>43900</v>
      </c>
      <c r="I306" s="119">
        <v>34100</v>
      </c>
      <c r="K306" s="115">
        <f t="shared" si="16"/>
        <v>43900</v>
      </c>
      <c r="L306" s="119">
        <v>23050</v>
      </c>
      <c r="N306" s="115">
        <f t="shared" si="17"/>
        <v>43900</v>
      </c>
      <c r="O306" s="119">
        <v>92800</v>
      </c>
      <c r="Q306" s="115">
        <f t="shared" si="18"/>
        <v>43900</v>
      </c>
      <c r="R306" s="119">
        <v>154600</v>
      </c>
    </row>
    <row r="307" spans="1:18">
      <c r="A307" s="117"/>
      <c r="B307" s="115">
        <v>43899</v>
      </c>
      <c r="C307" s="119">
        <v>33450</v>
      </c>
      <c r="E307" s="115">
        <f t="shared" si="19"/>
        <v>43899</v>
      </c>
      <c r="F307" s="119">
        <v>40600</v>
      </c>
      <c r="H307" s="115">
        <f t="shared" si="15"/>
        <v>43899</v>
      </c>
      <c r="I307" s="119">
        <v>32500</v>
      </c>
      <c r="K307" s="115">
        <f t="shared" si="16"/>
        <v>43899</v>
      </c>
      <c r="L307" s="119">
        <v>21750</v>
      </c>
      <c r="N307" s="115">
        <f t="shared" si="17"/>
        <v>43899</v>
      </c>
      <c r="O307" s="119">
        <v>90600</v>
      </c>
      <c r="Q307" s="115">
        <f t="shared" si="18"/>
        <v>43899</v>
      </c>
      <c r="R307" s="119">
        <v>150800</v>
      </c>
    </row>
    <row r="308" spans="1:18">
      <c r="A308" s="117"/>
      <c r="B308" s="115">
        <v>43896</v>
      </c>
      <c r="C308" s="119">
        <v>35600</v>
      </c>
      <c r="E308" s="115">
        <f t="shared" si="19"/>
        <v>43896</v>
      </c>
      <c r="F308" s="119">
        <v>43550</v>
      </c>
      <c r="H308" s="115">
        <f t="shared" si="15"/>
        <v>43896</v>
      </c>
      <c r="I308" s="119">
        <v>34950</v>
      </c>
      <c r="K308" s="115">
        <f t="shared" si="16"/>
        <v>43896</v>
      </c>
      <c r="L308" s="119">
        <v>23000</v>
      </c>
      <c r="N308" s="115">
        <f t="shared" si="17"/>
        <v>43896</v>
      </c>
      <c r="O308" s="119">
        <v>93200</v>
      </c>
      <c r="Q308" s="115">
        <f t="shared" si="18"/>
        <v>43896</v>
      </c>
      <c r="R308" s="119">
        <v>155800</v>
      </c>
    </row>
    <row r="309" spans="1:18">
      <c r="A309" s="117"/>
      <c r="B309" s="115">
        <v>43895</v>
      </c>
      <c r="C309" s="119">
        <v>34950</v>
      </c>
      <c r="E309" s="115">
        <f t="shared" si="19"/>
        <v>43895</v>
      </c>
      <c r="F309" s="119">
        <v>44500</v>
      </c>
      <c r="H309" s="115">
        <f t="shared" si="15"/>
        <v>43895</v>
      </c>
      <c r="I309" s="119">
        <v>34700</v>
      </c>
      <c r="K309" s="115">
        <f t="shared" si="16"/>
        <v>43895</v>
      </c>
      <c r="L309" s="119">
        <v>23700</v>
      </c>
      <c r="N309" s="115">
        <f t="shared" si="17"/>
        <v>43895</v>
      </c>
      <c r="O309" s="119">
        <v>94500</v>
      </c>
      <c r="Q309" s="115">
        <f t="shared" si="18"/>
        <v>43895</v>
      </c>
      <c r="R309" s="119">
        <v>156300</v>
      </c>
    </row>
    <row r="310" spans="1:18">
      <c r="A310" s="117"/>
      <c r="B310" s="115">
        <v>43894</v>
      </c>
      <c r="C310" s="119">
        <v>35700</v>
      </c>
      <c r="E310" s="115">
        <f t="shared" si="19"/>
        <v>43894</v>
      </c>
      <c r="F310" s="119">
        <v>44000</v>
      </c>
      <c r="H310" s="115">
        <f t="shared" si="15"/>
        <v>43894</v>
      </c>
      <c r="I310" s="119">
        <v>34500</v>
      </c>
      <c r="K310" s="115">
        <f t="shared" si="16"/>
        <v>43894</v>
      </c>
      <c r="L310" s="119">
        <v>23450</v>
      </c>
      <c r="N310" s="115">
        <f t="shared" si="17"/>
        <v>43894</v>
      </c>
      <c r="O310" s="119">
        <v>94800</v>
      </c>
      <c r="Q310" s="115">
        <f t="shared" si="18"/>
        <v>43894</v>
      </c>
      <c r="R310" s="119">
        <v>152900</v>
      </c>
    </row>
    <row r="311" spans="1:18">
      <c r="A311" s="117"/>
      <c r="B311" s="115">
        <v>43893</v>
      </c>
      <c r="C311" s="119">
        <v>35300</v>
      </c>
      <c r="E311" s="115">
        <f t="shared" si="19"/>
        <v>43893</v>
      </c>
      <c r="F311" s="119">
        <v>42650</v>
      </c>
      <c r="H311" s="115">
        <f t="shared" si="15"/>
        <v>43893</v>
      </c>
      <c r="I311" s="119">
        <v>33850</v>
      </c>
      <c r="K311" s="115">
        <f t="shared" si="16"/>
        <v>43893</v>
      </c>
      <c r="L311" s="119">
        <v>22850</v>
      </c>
      <c r="N311" s="115">
        <f t="shared" si="17"/>
        <v>43893</v>
      </c>
      <c r="O311" s="119">
        <v>93100</v>
      </c>
      <c r="Q311" s="115">
        <f t="shared" si="18"/>
        <v>43893</v>
      </c>
      <c r="R311" s="119">
        <v>152600</v>
      </c>
    </row>
    <row r="312" spans="1:18">
      <c r="A312" s="117"/>
      <c r="B312" s="115">
        <v>43892</v>
      </c>
      <c r="C312" s="119">
        <v>34900</v>
      </c>
      <c r="E312" s="115">
        <f t="shared" si="19"/>
        <v>43892</v>
      </c>
      <c r="F312" s="119">
        <v>43100</v>
      </c>
      <c r="H312" s="115">
        <f t="shared" si="15"/>
        <v>43892</v>
      </c>
      <c r="I312" s="119">
        <v>34300</v>
      </c>
      <c r="K312" s="115">
        <f t="shared" si="16"/>
        <v>43892</v>
      </c>
      <c r="L312" s="119">
        <v>23250</v>
      </c>
      <c r="N312" s="115">
        <f t="shared" si="17"/>
        <v>43892</v>
      </c>
      <c r="O312" s="119">
        <v>93600</v>
      </c>
      <c r="Q312" s="115">
        <f t="shared" si="18"/>
        <v>43892</v>
      </c>
      <c r="R312" s="119">
        <v>151900</v>
      </c>
    </row>
    <row r="313" spans="1:18">
      <c r="A313" s="117">
        <f>AVERAGE(C313:C389)</f>
        <v>26258.441558441558</v>
      </c>
      <c r="B313" s="115">
        <v>43889</v>
      </c>
      <c r="C313" s="119">
        <v>33050</v>
      </c>
      <c r="E313" s="115">
        <f>+$B313</f>
        <v>43889</v>
      </c>
      <c r="F313" s="119">
        <v>41750</v>
      </c>
      <c r="H313" s="115">
        <f t="shared" si="15"/>
        <v>43889</v>
      </c>
      <c r="I313" s="119">
        <v>33500</v>
      </c>
      <c r="K313" s="115">
        <f t="shared" si="16"/>
        <v>43889</v>
      </c>
      <c r="L313" s="119">
        <v>22850</v>
      </c>
      <c r="N313" s="115">
        <f t="shared" si="17"/>
        <v>43889</v>
      </c>
      <c r="O313" s="119">
        <v>92800</v>
      </c>
      <c r="Q313" s="115">
        <f t="shared" si="18"/>
        <v>43889</v>
      </c>
      <c r="R313" s="119">
        <v>148000</v>
      </c>
    </row>
    <row r="314" spans="1:18">
      <c r="A314" s="117"/>
      <c r="B314" s="115">
        <v>43888</v>
      </c>
      <c r="C314" s="119">
        <v>33900</v>
      </c>
      <c r="E314" s="115">
        <f t="shared" ref="E314:E352" si="20">+$B314</f>
        <v>43888</v>
      </c>
      <c r="F314" s="119">
        <v>44750</v>
      </c>
      <c r="H314" s="115">
        <f t="shared" si="15"/>
        <v>43888</v>
      </c>
      <c r="I314" s="119">
        <v>35850</v>
      </c>
      <c r="K314" s="115">
        <f t="shared" si="16"/>
        <v>43888</v>
      </c>
      <c r="L314" s="119">
        <v>23550</v>
      </c>
      <c r="N314" s="115">
        <f t="shared" si="17"/>
        <v>43888</v>
      </c>
      <c r="O314" s="119">
        <v>96300</v>
      </c>
      <c r="Q314" s="115">
        <f t="shared" si="18"/>
        <v>43888</v>
      </c>
      <c r="R314" s="119">
        <v>154000</v>
      </c>
    </row>
    <row r="315" spans="1:18">
      <c r="A315" s="117"/>
      <c r="B315" s="115">
        <v>43887</v>
      </c>
      <c r="C315" s="119">
        <v>35450</v>
      </c>
      <c r="E315" s="115">
        <f t="shared" si="20"/>
        <v>43887</v>
      </c>
      <c r="F315" s="119">
        <v>47150</v>
      </c>
      <c r="H315" s="115">
        <f t="shared" si="15"/>
        <v>43887</v>
      </c>
      <c r="I315" s="119">
        <v>37850</v>
      </c>
      <c r="K315" s="115">
        <f t="shared" si="16"/>
        <v>43887</v>
      </c>
      <c r="L315" s="119">
        <v>25200</v>
      </c>
      <c r="N315" s="115">
        <f t="shared" si="17"/>
        <v>43887</v>
      </c>
      <c r="O315" s="119">
        <v>96900</v>
      </c>
      <c r="Q315" s="115">
        <f t="shared" si="18"/>
        <v>43887</v>
      </c>
      <c r="R315" s="119">
        <v>157700</v>
      </c>
    </row>
    <row r="316" spans="1:18">
      <c r="A316" s="117"/>
      <c r="B316" s="115">
        <v>43886</v>
      </c>
      <c r="C316" s="119">
        <v>35250</v>
      </c>
      <c r="E316" s="115">
        <f t="shared" si="20"/>
        <v>43886</v>
      </c>
      <c r="F316" s="119">
        <v>47700</v>
      </c>
      <c r="H316" s="115">
        <f t="shared" si="15"/>
        <v>43886</v>
      </c>
      <c r="I316" s="119">
        <v>38650</v>
      </c>
      <c r="K316" s="115">
        <f t="shared" si="16"/>
        <v>43886</v>
      </c>
      <c r="L316" s="119">
        <v>25500</v>
      </c>
      <c r="N316" s="115">
        <f t="shared" si="17"/>
        <v>43886</v>
      </c>
      <c r="O316" s="119">
        <v>96200</v>
      </c>
      <c r="Q316" s="115">
        <f t="shared" si="18"/>
        <v>43886</v>
      </c>
      <c r="R316" s="119">
        <v>158900</v>
      </c>
    </row>
    <row r="317" spans="1:18">
      <c r="A317" s="117"/>
      <c r="B317" s="115">
        <v>43885</v>
      </c>
      <c r="C317" s="119">
        <v>34350</v>
      </c>
      <c r="E317" s="115">
        <f t="shared" si="20"/>
        <v>43885</v>
      </c>
      <c r="F317" s="119">
        <v>45950</v>
      </c>
      <c r="H317" s="115">
        <f t="shared" si="15"/>
        <v>43885</v>
      </c>
      <c r="I317" s="119">
        <v>37650</v>
      </c>
      <c r="K317" s="115">
        <f t="shared" si="16"/>
        <v>43885</v>
      </c>
      <c r="L317" s="119">
        <v>24750</v>
      </c>
      <c r="N317" s="115">
        <f t="shared" si="17"/>
        <v>43885</v>
      </c>
      <c r="O317" s="119">
        <v>99100</v>
      </c>
      <c r="Q317" s="115">
        <f t="shared" si="18"/>
        <v>43885</v>
      </c>
      <c r="R317" s="119">
        <v>154300</v>
      </c>
    </row>
    <row r="318" spans="1:18">
      <c r="A318" s="117"/>
      <c r="B318" s="115">
        <v>43882</v>
      </c>
      <c r="C318" s="119">
        <v>37300</v>
      </c>
      <c r="E318" s="115">
        <f t="shared" si="20"/>
        <v>43882</v>
      </c>
      <c r="F318" s="119">
        <v>47900</v>
      </c>
      <c r="H318" s="115">
        <f t="shared" si="15"/>
        <v>43882</v>
      </c>
      <c r="I318" s="119">
        <v>38800</v>
      </c>
      <c r="K318" s="115">
        <f t="shared" si="16"/>
        <v>43882</v>
      </c>
      <c r="L318" s="119">
        <v>25300</v>
      </c>
      <c r="N318" s="115">
        <f t="shared" si="17"/>
        <v>43882</v>
      </c>
      <c r="O318" s="119">
        <v>103500</v>
      </c>
      <c r="Q318" s="115">
        <f t="shared" si="18"/>
        <v>43882</v>
      </c>
      <c r="R318" s="119">
        <v>158900</v>
      </c>
    </row>
    <row r="319" spans="1:18">
      <c r="A319" s="117"/>
      <c r="B319" s="115">
        <v>43881</v>
      </c>
      <c r="C319" s="119">
        <v>35900</v>
      </c>
      <c r="E319" s="115">
        <f t="shared" si="20"/>
        <v>43881</v>
      </c>
      <c r="F319" s="119">
        <v>49550</v>
      </c>
      <c r="H319" s="115">
        <f t="shared" si="15"/>
        <v>43881</v>
      </c>
      <c r="I319" s="119">
        <v>40000</v>
      </c>
      <c r="K319" s="115">
        <f t="shared" si="16"/>
        <v>43881</v>
      </c>
      <c r="L319" s="119">
        <v>26250</v>
      </c>
      <c r="N319" s="115">
        <f t="shared" si="17"/>
        <v>43881</v>
      </c>
      <c r="O319" s="119">
        <v>106500</v>
      </c>
      <c r="Q319" s="115">
        <f t="shared" si="18"/>
        <v>43881</v>
      </c>
      <c r="R319" s="119">
        <v>162200</v>
      </c>
    </row>
    <row r="320" spans="1:18">
      <c r="A320" s="117"/>
      <c r="B320" s="115">
        <v>43880</v>
      </c>
      <c r="C320" s="119">
        <v>32200</v>
      </c>
      <c r="E320" s="115">
        <f t="shared" si="20"/>
        <v>43880</v>
      </c>
      <c r="F320" s="119">
        <v>49300</v>
      </c>
      <c r="H320" s="115">
        <f t="shared" si="15"/>
        <v>43880</v>
      </c>
      <c r="I320" s="119">
        <v>39600</v>
      </c>
      <c r="K320" s="115">
        <f t="shared" si="16"/>
        <v>43880</v>
      </c>
      <c r="L320" s="119">
        <v>26400</v>
      </c>
      <c r="N320" s="115">
        <f t="shared" si="17"/>
        <v>43880</v>
      </c>
      <c r="O320" s="119">
        <v>106500</v>
      </c>
      <c r="Q320" s="115">
        <f t="shared" si="18"/>
        <v>43880</v>
      </c>
      <c r="R320" s="119">
        <v>162200</v>
      </c>
    </row>
    <row r="321" spans="1:18">
      <c r="A321" s="117"/>
      <c r="B321" s="115">
        <v>43879</v>
      </c>
      <c r="C321" s="119">
        <v>30950</v>
      </c>
      <c r="E321" s="115">
        <f t="shared" si="20"/>
        <v>43879</v>
      </c>
      <c r="F321" s="119">
        <v>50100</v>
      </c>
      <c r="H321" s="115">
        <f t="shared" si="15"/>
        <v>43879</v>
      </c>
      <c r="I321" s="119">
        <v>39900</v>
      </c>
      <c r="K321" s="115">
        <f t="shared" si="16"/>
        <v>43879</v>
      </c>
      <c r="L321" s="119">
        <v>26700</v>
      </c>
      <c r="N321" s="115">
        <f t="shared" si="17"/>
        <v>43879</v>
      </c>
      <c r="O321" s="119">
        <v>105500</v>
      </c>
      <c r="Q321" s="115">
        <f t="shared" si="18"/>
        <v>43879</v>
      </c>
      <c r="R321" s="119">
        <v>164200</v>
      </c>
    </row>
    <row r="322" spans="1:18">
      <c r="A322" s="117"/>
      <c r="B322" s="115">
        <v>43878</v>
      </c>
      <c r="C322" s="119">
        <v>31950</v>
      </c>
      <c r="E322" s="115">
        <f t="shared" si="20"/>
        <v>43878</v>
      </c>
      <c r="F322" s="119">
        <v>51700</v>
      </c>
      <c r="H322" s="115">
        <f t="shared" si="15"/>
        <v>43878</v>
      </c>
      <c r="I322" s="119">
        <v>41500</v>
      </c>
      <c r="K322" s="115">
        <f t="shared" si="16"/>
        <v>43878</v>
      </c>
      <c r="L322" s="119">
        <v>27500</v>
      </c>
      <c r="N322" s="115">
        <f t="shared" si="17"/>
        <v>43878</v>
      </c>
      <c r="O322" s="119">
        <v>108000</v>
      </c>
      <c r="Q322" s="115">
        <f t="shared" si="18"/>
        <v>43878</v>
      </c>
      <c r="R322" s="119">
        <v>166000</v>
      </c>
    </row>
    <row r="323" spans="1:18">
      <c r="A323" s="117"/>
      <c r="B323" s="115">
        <v>43875</v>
      </c>
      <c r="C323" s="119">
        <v>31750</v>
      </c>
      <c r="E323" s="115">
        <f t="shared" si="20"/>
        <v>43875</v>
      </c>
      <c r="F323" s="119">
        <v>50500</v>
      </c>
      <c r="H323" s="115">
        <f t="shared" si="15"/>
        <v>43875</v>
      </c>
      <c r="I323" s="119">
        <v>39950</v>
      </c>
      <c r="K323" s="115">
        <f t="shared" si="16"/>
        <v>43875</v>
      </c>
      <c r="L323" s="119">
        <v>27300</v>
      </c>
      <c r="N323" s="115">
        <f t="shared" si="17"/>
        <v>43875</v>
      </c>
      <c r="O323" s="119">
        <v>108500</v>
      </c>
      <c r="Q323" s="115">
        <f t="shared" si="18"/>
        <v>43875</v>
      </c>
      <c r="R323" s="119">
        <v>168000</v>
      </c>
    </row>
    <row r="324" spans="1:18">
      <c r="A324" s="117"/>
      <c r="B324" s="115">
        <v>43874</v>
      </c>
      <c r="C324" s="119">
        <v>30800</v>
      </c>
      <c r="E324" s="115">
        <f t="shared" si="20"/>
        <v>43874</v>
      </c>
      <c r="F324" s="119">
        <v>49050</v>
      </c>
      <c r="H324" s="115">
        <f t="shared" si="15"/>
        <v>43874</v>
      </c>
      <c r="I324" s="119">
        <v>38750</v>
      </c>
      <c r="K324" s="115">
        <f t="shared" si="16"/>
        <v>43874</v>
      </c>
      <c r="L324" s="119">
        <v>26800</v>
      </c>
      <c r="N324" s="115">
        <f t="shared" si="17"/>
        <v>43874</v>
      </c>
      <c r="O324" s="119">
        <v>107500</v>
      </c>
      <c r="Q324" s="115">
        <f t="shared" si="18"/>
        <v>43874</v>
      </c>
      <c r="R324" s="119">
        <v>168000</v>
      </c>
    </row>
    <row r="325" spans="1:18">
      <c r="A325" s="117"/>
      <c r="B325" s="115">
        <v>43873</v>
      </c>
      <c r="C325" s="119">
        <v>30400</v>
      </c>
      <c r="E325" s="115">
        <f t="shared" si="20"/>
        <v>43873</v>
      </c>
      <c r="F325" s="119">
        <v>49700</v>
      </c>
      <c r="H325" s="115">
        <f t="shared" si="15"/>
        <v>43873</v>
      </c>
      <c r="I325" s="119">
        <v>38850</v>
      </c>
      <c r="K325" s="115">
        <f t="shared" si="16"/>
        <v>43873</v>
      </c>
      <c r="L325" s="119">
        <v>26650</v>
      </c>
      <c r="N325" s="115">
        <f t="shared" si="17"/>
        <v>43873</v>
      </c>
      <c r="O325" s="119">
        <v>111500</v>
      </c>
      <c r="Q325" s="115">
        <f t="shared" si="18"/>
        <v>43873</v>
      </c>
      <c r="R325" s="119">
        <v>165900</v>
      </c>
    </row>
    <row r="326" spans="1:18">
      <c r="A326" s="117"/>
      <c r="B326" s="115">
        <v>43872</v>
      </c>
      <c r="C326" s="119">
        <v>30250</v>
      </c>
      <c r="E326" s="115">
        <f t="shared" si="20"/>
        <v>43872</v>
      </c>
      <c r="F326" s="119">
        <v>49400</v>
      </c>
      <c r="H326" s="115">
        <f t="shared" si="15"/>
        <v>43872</v>
      </c>
      <c r="I326" s="119">
        <v>38850</v>
      </c>
      <c r="K326" s="115">
        <f t="shared" si="16"/>
        <v>43872</v>
      </c>
      <c r="L326" s="119">
        <v>26450</v>
      </c>
      <c r="N326" s="115">
        <f t="shared" si="17"/>
        <v>43872</v>
      </c>
      <c r="O326" s="119">
        <v>113000</v>
      </c>
      <c r="Q326" s="115">
        <f t="shared" si="18"/>
        <v>43872</v>
      </c>
      <c r="R326" s="119">
        <v>165500</v>
      </c>
    </row>
    <row r="327" spans="1:18">
      <c r="A327" s="117"/>
      <c r="B327" s="115">
        <v>43871</v>
      </c>
      <c r="C327" s="119">
        <v>30400</v>
      </c>
      <c r="E327" s="115">
        <f t="shared" si="20"/>
        <v>43871</v>
      </c>
      <c r="F327" s="119">
        <v>49300</v>
      </c>
      <c r="H327" s="115">
        <f t="shared" si="15"/>
        <v>43871</v>
      </c>
      <c r="I327" s="119">
        <v>39250</v>
      </c>
      <c r="K327" s="115">
        <f t="shared" si="16"/>
        <v>43871</v>
      </c>
      <c r="L327" s="119">
        <v>26250</v>
      </c>
      <c r="N327" s="115">
        <f t="shared" si="17"/>
        <v>43871</v>
      </c>
      <c r="O327" s="119">
        <v>110000</v>
      </c>
      <c r="Q327" s="115">
        <f t="shared" si="18"/>
        <v>43871</v>
      </c>
      <c r="R327" s="119">
        <v>165300</v>
      </c>
    </row>
    <row r="328" spans="1:18">
      <c r="A328" s="117"/>
      <c r="B328" s="115">
        <v>43868</v>
      </c>
      <c r="C328" s="119">
        <v>30200</v>
      </c>
      <c r="E328" s="115">
        <f t="shared" si="20"/>
        <v>43868</v>
      </c>
      <c r="F328" s="119">
        <v>49200</v>
      </c>
      <c r="H328" s="115">
        <f t="shared" si="15"/>
        <v>43868</v>
      </c>
      <c r="I328" s="119">
        <v>39000</v>
      </c>
      <c r="K328" s="115">
        <f t="shared" si="16"/>
        <v>43868</v>
      </c>
      <c r="L328" s="119">
        <v>26350</v>
      </c>
      <c r="N328" s="115">
        <f t="shared" si="17"/>
        <v>43868</v>
      </c>
      <c r="O328" s="119">
        <v>108500</v>
      </c>
      <c r="Q328" s="115">
        <f t="shared" si="18"/>
        <v>43868</v>
      </c>
      <c r="R328" s="119">
        <v>169600</v>
      </c>
    </row>
    <row r="329" spans="1:18">
      <c r="A329" s="117"/>
      <c r="B329" s="115">
        <v>43867</v>
      </c>
      <c r="C329" s="119">
        <v>29100</v>
      </c>
      <c r="E329" s="115">
        <f t="shared" si="20"/>
        <v>43867</v>
      </c>
      <c r="F329" s="119">
        <v>50000</v>
      </c>
      <c r="H329" s="115">
        <f t="shared" si="15"/>
        <v>43867</v>
      </c>
      <c r="I329" s="119">
        <v>38750</v>
      </c>
      <c r="K329" s="115">
        <f t="shared" si="16"/>
        <v>43867</v>
      </c>
      <c r="L329" s="119">
        <v>27000</v>
      </c>
      <c r="N329" s="115">
        <f t="shared" si="17"/>
        <v>43867</v>
      </c>
      <c r="O329" s="119">
        <v>110500</v>
      </c>
      <c r="Q329" s="115">
        <f t="shared" si="18"/>
        <v>43867</v>
      </c>
      <c r="R329" s="119">
        <v>170000</v>
      </c>
    </row>
    <row r="330" spans="1:18">
      <c r="A330" s="117"/>
      <c r="B330" s="115">
        <v>43866</v>
      </c>
      <c r="C330" s="119">
        <v>29100</v>
      </c>
      <c r="E330" s="115">
        <f t="shared" si="20"/>
        <v>43866</v>
      </c>
      <c r="F330" s="119">
        <v>49300</v>
      </c>
      <c r="H330" s="115">
        <f t="shared" si="15"/>
        <v>43866</v>
      </c>
      <c r="I330" s="119">
        <v>39200</v>
      </c>
      <c r="K330" s="115">
        <f t="shared" si="16"/>
        <v>43866</v>
      </c>
      <c r="L330" s="119">
        <v>26650</v>
      </c>
      <c r="N330" s="115">
        <f t="shared" si="17"/>
        <v>43866</v>
      </c>
      <c r="O330" s="119">
        <v>110000</v>
      </c>
      <c r="Q330" s="115">
        <f t="shared" si="18"/>
        <v>43866</v>
      </c>
      <c r="R330" s="119">
        <v>166900</v>
      </c>
    </row>
    <row r="331" spans="1:18">
      <c r="A331" s="117"/>
      <c r="B331" s="115">
        <v>43865</v>
      </c>
      <c r="C331" s="119">
        <v>29400</v>
      </c>
      <c r="E331" s="115">
        <f t="shared" si="20"/>
        <v>43865</v>
      </c>
      <c r="F331" s="119">
        <v>49150</v>
      </c>
      <c r="H331" s="115">
        <f t="shared" si="15"/>
        <v>43865</v>
      </c>
      <c r="I331" s="119">
        <v>39300</v>
      </c>
      <c r="K331" s="115">
        <f t="shared" si="16"/>
        <v>43865</v>
      </c>
      <c r="L331" s="119">
        <v>26700</v>
      </c>
      <c r="N331" s="115">
        <f t="shared" si="17"/>
        <v>43865</v>
      </c>
      <c r="O331" s="119">
        <v>109500</v>
      </c>
      <c r="Q331" s="115">
        <f t="shared" si="18"/>
        <v>43865</v>
      </c>
      <c r="R331" s="119">
        <v>158800</v>
      </c>
    </row>
    <row r="332" spans="1:18">
      <c r="A332" s="117"/>
      <c r="B332" s="115">
        <v>43864</v>
      </c>
      <c r="C332" s="119">
        <v>29150</v>
      </c>
      <c r="E332" s="115">
        <f t="shared" si="20"/>
        <v>43864</v>
      </c>
      <c r="F332" s="119">
        <v>48250</v>
      </c>
      <c r="H332" s="115">
        <f t="shared" si="15"/>
        <v>43864</v>
      </c>
      <c r="I332" s="119">
        <v>38650</v>
      </c>
      <c r="K332" s="115">
        <f t="shared" si="16"/>
        <v>43864</v>
      </c>
      <c r="L332" s="119">
        <v>26800</v>
      </c>
      <c r="N332" s="115">
        <f t="shared" si="17"/>
        <v>43864</v>
      </c>
      <c r="O332" s="119">
        <v>108500</v>
      </c>
      <c r="Q332" s="115">
        <f t="shared" si="18"/>
        <v>43864</v>
      </c>
      <c r="R332" s="119">
        <v>157300</v>
      </c>
    </row>
    <row r="333" spans="1:18">
      <c r="A333" s="117"/>
      <c r="B333" s="115">
        <v>43861</v>
      </c>
      <c r="C333" s="119">
        <v>28400</v>
      </c>
      <c r="E333" s="115">
        <f t="shared" si="20"/>
        <v>43861</v>
      </c>
      <c r="F333" s="119">
        <v>47550</v>
      </c>
      <c r="H333" s="115">
        <f t="shared" si="15"/>
        <v>43861</v>
      </c>
      <c r="I333" s="119">
        <v>38950</v>
      </c>
      <c r="K333" s="115">
        <f t="shared" si="16"/>
        <v>43861</v>
      </c>
      <c r="L333" s="119">
        <v>26000</v>
      </c>
      <c r="N333" s="115">
        <f t="shared" si="17"/>
        <v>43861</v>
      </c>
      <c r="O333" s="119">
        <v>109000</v>
      </c>
      <c r="Q333" s="115">
        <f t="shared" si="18"/>
        <v>43861</v>
      </c>
      <c r="R333" s="119">
        <v>156300</v>
      </c>
    </row>
    <row r="334" spans="1:18">
      <c r="A334" s="117"/>
      <c r="B334" s="115">
        <v>43860</v>
      </c>
      <c r="C334" s="119">
        <v>29600</v>
      </c>
      <c r="E334" s="115">
        <f t="shared" si="20"/>
        <v>43860</v>
      </c>
      <c r="F334" s="119">
        <v>49300</v>
      </c>
      <c r="H334" s="115">
        <f t="shared" si="15"/>
        <v>43860</v>
      </c>
      <c r="I334" s="119">
        <v>39200</v>
      </c>
      <c r="K334" s="115">
        <f t="shared" si="16"/>
        <v>43860</v>
      </c>
      <c r="L334" s="119">
        <v>26950</v>
      </c>
      <c r="N334" s="115">
        <f t="shared" si="17"/>
        <v>43860</v>
      </c>
      <c r="O334" s="119">
        <v>113500</v>
      </c>
      <c r="Q334" s="115">
        <f t="shared" si="18"/>
        <v>43860</v>
      </c>
      <c r="R334" s="119">
        <v>157400</v>
      </c>
    </row>
    <row r="335" spans="1:18">
      <c r="A335" s="117"/>
      <c r="B335" s="115">
        <v>43859</v>
      </c>
      <c r="C335" s="119">
        <v>30100</v>
      </c>
      <c r="E335" s="115">
        <f t="shared" si="20"/>
        <v>43859</v>
      </c>
      <c r="F335" s="119">
        <v>51000</v>
      </c>
      <c r="H335" s="115">
        <f t="shared" si="15"/>
        <v>43859</v>
      </c>
      <c r="I335" s="119">
        <v>40700</v>
      </c>
      <c r="K335" s="115">
        <f t="shared" si="16"/>
        <v>43859</v>
      </c>
      <c r="L335" s="119">
        <v>28000</v>
      </c>
      <c r="N335" s="115">
        <f t="shared" si="17"/>
        <v>43859</v>
      </c>
      <c r="O335" s="119">
        <v>114000</v>
      </c>
      <c r="Q335" s="115">
        <f t="shared" si="18"/>
        <v>43859</v>
      </c>
      <c r="R335" s="119">
        <v>162300</v>
      </c>
    </row>
    <row r="336" spans="1:18">
      <c r="A336" s="117"/>
      <c r="B336" s="115">
        <v>43858</v>
      </c>
      <c r="C336" s="119">
        <v>30650</v>
      </c>
      <c r="E336" s="115">
        <f t="shared" si="20"/>
        <v>43858</v>
      </c>
      <c r="F336" s="119">
        <v>49400</v>
      </c>
      <c r="H336" s="115">
        <f t="shared" si="15"/>
        <v>43858</v>
      </c>
      <c r="I336" s="119">
        <v>39900</v>
      </c>
      <c r="K336" s="115">
        <f t="shared" si="16"/>
        <v>43858</v>
      </c>
      <c r="L336" s="119">
        <v>26850</v>
      </c>
      <c r="N336" s="115">
        <f t="shared" si="17"/>
        <v>43858</v>
      </c>
      <c r="O336" s="119">
        <v>114000</v>
      </c>
      <c r="Q336" s="115">
        <f t="shared" si="18"/>
        <v>43858</v>
      </c>
      <c r="R336" s="119">
        <v>162800</v>
      </c>
    </row>
    <row r="337" spans="1:18">
      <c r="A337" s="117"/>
      <c r="B337" s="115">
        <v>43853</v>
      </c>
      <c r="C337" s="119">
        <v>31100</v>
      </c>
      <c r="E337" s="115">
        <f t="shared" si="20"/>
        <v>43853</v>
      </c>
      <c r="F337" s="119">
        <v>51800</v>
      </c>
      <c r="H337" s="115">
        <f t="shared" si="15"/>
        <v>43853</v>
      </c>
      <c r="I337" s="119">
        <v>40900</v>
      </c>
      <c r="K337" s="115">
        <f t="shared" si="16"/>
        <v>43853</v>
      </c>
      <c r="L337" s="119">
        <v>28500</v>
      </c>
      <c r="N337" s="115">
        <f t="shared" si="17"/>
        <v>43853</v>
      </c>
      <c r="O337" s="119">
        <v>115500</v>
      </c>
      <c r="Q337" s="115">
        <f t="shared" si="18"/>
        <v>43853</v>
      </c>
      <c r="R337" s="119">
        <v>169200</v>
      </c>
    </row>
    <row r="338" spans="1:18">
      <c r="A338" s="117"/>
      <c r="B338" s="115">
        <v>43852</v>
      </c>
      <c r="C338" s="119">
        <v>31100</v>
      </c>
      <c r="E338" s="115">
        <f t="shared" si="20"/>
        <v>43852</v>
      </c>
      <c r="F338" s="119">
        <v>52500</v>
      </c>
      <c r="H338" s="115">
        <f t="shared" si="15"/>
        <v>43852</v>
      </c>
      <c r="I338" s="119">
        <v>40500</v>
      </c>
      <c r="K338" s="115">
        <f t="shared" si="16"/>
        <v>43852</v>
      </c>
      <c r="L338" s="119">
        <v>29300</v>
      </c>
      <c r="N338" s="115">
        <f t="shared" si="17"/>
        <v>43852</v>
      </c>
      <c r="O338" s="119">
        <v>118500</v>
      </c>
      <c r="Q338" s="115">
        <f t="shared" si="18"/>
        <v>43852</v>
      </c>
      <c r="R338" s="119">
        <v>173000</v>
      </c>
    </row>
    <row r="339" spans="1:18">
      <c r="A339" s="117"/>
      <c r="B339" s="115">
        <v>43851</v>
      </c>
      <c r="C339" s="119">
        <v>29300</v>
      </c>
      <c r="E339" s="115">
        <f t="shared" si="20"/>
        <v>43851</v>
      </c>
      <c r="F339" s="119">
        <v>51300</v>
      </c>
      <c r="H339" s="115">
        <f t="shared" si="15"/>
        <v>43851</v>
      </c>
      <c r="I339" s="119">
        <v>39300</v>
      </c>
      <c r="K339" s="115">
        <f t="shared" si="16"/>
        <v>43851</v>
      </c>
      <c r="L339" s="119">
        <v>28700</v>
      </c>
      <c r="N339" s="115">
        <f t="shared" si="17"/>
        <v>43851</v>
      </c>
      <c r="O339" s="119">
        <v>115000</v>
      </c>
      <c r="Q339" s="115">
        <f t="shared" si="18"/>
        <v>43851</v>
      </c>
      <c r="R339" s="119">
        <v>172500</v>
      </c>
    </row>
    <row r="340" spans="1:18">
      <c r="A340" s="117"/>
      <c r="B340" s="115">
        <v>43850</v>
      </c>
      <c r="C340" s="119">
        <v>29200</v>
      </c>
      <c r="E340" s="115">
        <f t="shared" si="20"/>
        <v>43850</v>
      </c>
      <c r="F340" s="119">
        <v>52600</v>
      </c>
      <c r="H340" s="115">
        <f t="shared" si="15"/>
        <v>43850</v>
      </c>
      <c r="I340" s="119">
        <v>39400</v>
      </c>
      <c r="K340" s="115">
        <f t="shared" si="16"/>
        <v>43850</v>
      </c>
      <c r="L340" s="119">
        <v>29650</v>
      </c>
      <c r="N340" s="115">
        <f t="shared" si="17"/>
        <v>43850</v>
      </c>
      <c r="O340" s="119">
        <v>116000</v>
      </c>
      <c r="Q340" s="115">
        <f t="shared" si="18"/>
        <v>43850</v>
      </c>
      <c r="R340" s="119">
        <v>177400</v>
      </c>
    </row>
    <row r="341" spans="1:18">
      <c r="A341" s="117"/>
      <c r="B341" s="115">
        <v>43847</v>
      </c>
      <c r="C341" s="119">
        <v>29400</v>
      </c>
      <c r="E341" s="115">
        <f t="shared" si="20"/>
        <v>43847</v>
      </c>
      <c r="F341" s="119">
        <v>52200</v>
      </c>
      <c r="H341" s="115">
        <f t="shared" si="15"/>
        <v>43847</v>
      </c>
      <c r="I341" s="119">
        <v>35250</v>
      </c>
      <c r="K341" s="115">
        <f t="shared" si="16"/>
        <v>43847</v>
      </c>
      <c r="L341" s="119">
        <v>30100</v>
      </c>
      <c r="N341" s="115">
        <f t="shared" si="17"/>
        <v>43847</v>
      </c>
      <c r="O341" s="119">
        <v>115000</v>
      </c>
      <c r="Q341" s="115">
        <f t="shared" si="18"/>
        <v>43847</v>
      </c>
      <c r="R341" s="119">
        <v>179700</v>
      </c>
    </row>
    <row r="342" spans="1:18">
      <c r="A342" s="117"/>
      <c r="B342" s="115">
        <v>43846</v>
      </c>
      <c r="C342" s="119">
        <v>28850</v>
      </c>
      <c r="E342" s="115">
        <f t="shared" si="20"/>
        <v>43846</v>
      </c>
      <c r="F342" s="119">
        <v>52600</v>
      </c>
      <c r="H342" s="115">
        <f t="shared" si="15"/>
        <v>43846</v>
      </c>
      <c r="I342" s="119">
        <v>33550</v>
      </c>
      <c r="K342" s="115">
        <f t="shared" si="16"/>
        <v>43846</v>
      </c>
      <c r="L342" s="119">
        <v>28650</v>
      </c>
      <c r="N342" s="115">
        <f t="shared" si="17"/>
        <v>43846</v>
      </c>
      <c r="O342" s="119">
        <v>113000</v>
      </c>
      <c r="Q342" s="115">
        <f t="shared" si="18"/>
        <v>43846</v>
      </c>
      <c r="R342" s="119">
        <v>177300</v>
      </c>
    </row>
    <row r="343" spans="1:18">
      <c r="A343" s="117"/>
      <c r="B343" s="115">
        <v>43845</v>
      </c>
      <c r="C343" s="119">
        <v>26600</v>
      </c>
      <c r="E343" s="115">
        <f t="shared" si="20"/>
        <v>43845</v>
      </c>
      <c r="F343" s="119">
        <v>51000</v>
      </c>
      <c r="H343" s="115">
        <f t="shared" si="15"/>
        <v>43845</v>
      </c>
      <c r="I343" s="119">
        <v>33450</v>
      </c>
      <c r="K343" s="115">
        <f t="shared" si="16"/>
        <v>43845</v>
      </c>
      <c r="L343" s="119">
        <v>28050</v>
      </c>
      <c r="N343" s="115">
        <f t="shared" si="17"/>
        <v>43845</v>
      </c>
      <c r="O343" s="119">
        <v>108500</v>
      </c>
      <c r="Q343" s="115">
        <f t="shared" si="18"/>
        <v>43845</v>
      </c>
      <c r="R343" s="119">
        <v>174000</v>
      </c>
    </row>
    <row r="344" spans="1:18">
      <c r="A344" s="117"/>
      <c r="B344" s="115">
        <v>43844</v>
      </c>
      <c r="C344" s="119">
        <v>26650</v>
      </c>
      <c r="E344" s="115">
        <f t="shared" si="20"/>
        <v>43844</v>
      </c>
      <c r="F344" s="119">
        <v>51800</v>
      </c>
      <c r="H344" s="115">
        <f t="shared" si="15"/>
        <v>43844</v>
      </c>
      <c r="I344" s="119">
        <v>33100</v>
      </c>
      <c r="K344" s="115">
        <f t="shared" si="16"/>
        <v>43844</v>
      </c>
      <c r="L344" s="119">
        <v>28300</v>
      </c>
      <c r="N344" s="115">
        <f t="shared" si="17"/>
        <v>43844</v>
      </c>
      <c r="O344" s="119">
        <v>106000</v>
      </c>
      <c r="Q344" s="115">
        <f t="shared" si="18"/>
        <v>43844</v>
      </c>
      <c r="R344" s="119">
        <v>175300</v>
      </c>
    </row>
    <row r="345" spans="1:18">
      <c r="A345" s="117"/>
      <c r="B345" s="115">
        <v>43843</v>
      </c>
      <c r="C345" s="119">
        <v>25900</v>
      </c>
      <c r="E345" s="115">
        <f t="shared" si="20"/>
        <v>43843</v>
      </c>
      <c r="F345" s="119">
        <v>51600</v>
      </c>
      <c r="H345" s="115">
        <f t="shared" si="15"/>
        <v>43843</v>
      </c>
      <c r="I345" s="119">
        <v>33350</v>
      </c>
      <c r="K345" s="115">
        <f t="shared" si="16"/>
        <v>43843</v>
      </c>
      <c r="L345" s="119">
        <v>28000</v>
      </c>
      <c r="N345" s="115">
        <f t="shared" si="17"/>
        <v>43843</v>
      </c>
      <c r="O345" s="119">
        <v>104500</v>
      </c>
      <c r="Q345" s="115">
        <f t="shared" si="18"/>
        <v>43843</v>
      </c>
      <c r="R345" s="119">
        <v>172500</v>
      </c>
    </row>
    <row r="346" spans="1:18">
      <c r="A346" s="117"/>
      <c r="B346" s="115">
        <v>43840</v>
      </c>
      <c r="C346" s="119">
        <v>26750</v>
      </c>
      <c r="E346" s="115">
        <f t="shared" si="20"/>
        <v>43840</v>
      </c>
      <c r="F346" s="119">
        <v>52900</v>
      </c>
      <c r="H346" s="115">
        <f t="shared" si="15"/>
        <v>43840</v>
      </c>
      <c r="I346" s="119">
        <v>34000</v>
      </c>
      <c r="K346" s="115">
        <f t="shared" si="16"/>
        <v>43840</v>
      </c>
      <c r="L346" s="119">
        <v>28950</v>
      </c>
      <c r="N346" s="115">
        <f t="shared" si="17"/>
        <v>43840</v>
      </c>
      <c r="O346" s="119">
        <v>106500</v>
      </c>
      <c r="Q346" s="115">
        <f t="shared" si="18"/>
        <v>43840</v>
      </c>
      <c r="R346" s="119">
        <v>174500</v>
      </c>
    </row>
    <row r="347" spans="1:18">
      <c r="A347" s="117"/>
      <c r="B347" s="115">
        <v>43839</v>
      </c>
      <c r="C347" s="119">
        <v>26650</v>
      </c>
      <c r="E347" s="115">
        <f t="shared" si="20"/>
        <v>43839</v>
      </c>
      <c r="F347" s="119">
        <v>52800</v>
      </c>
      <c r="H347" s="115">
        <f t="shared" si="15"/>
        <v>43839</v>
      </c>
      <c r="I347" s="119">
        <v>34100</v>
      </c>
      <c r="K347" s="115">
        <f t="shared" si="16"/>
        <v>43839</v>
      </c>
      <c r="L347" s="119">
        <v>29100</v>
      </c>
      <c r="N347" s="115">
        <f t="shared" si="17"/>
        <v>43839</v>
      </c>
      <c r="O347" s="119">
        <v>106000</v>
      </c>
      <c r="Q347" s="115">
        <f t="shared" si="18"/>
        <v>43839</v>
      </c>
      <c r="R347" s="119">
        <v>177700</v>
      </c>
    </row>
    <row r="348" spans="1:18">
      <c r="A348" s="117"/>
      <c r="B348" s="115">
        <v>43838</v>
      </c>
      <c r="C348" s="119">
        <v>25600</v>
      </c>
      <c r="E348" s="115">
        <f t="shared" si="20"/>
        <v>43838</v>
      </c>
      <c r="F348" s="119">
        <v>50600</v>
      </c>
      <c r="H348" s="115">
        <f t="shared" si="15"/>
        <v>43838</v>
      </c>
      <c r="I348" s="119">
        <v>33000</v>
      </c>
      <c r="K348" s="115">
        <f t="shared" si="16"/>
        <v>43838</v>
      </c>
      <c r="L348" s="119">
        <v>27800</v>
      </c>
      <c r="N348" s="115">
        <f t="shared" si="17"/>
        <v>43838</v>
      </c>
      <c r="O348" s="119">
        <v>104500</v>
      </c>
      <c r="Q348" s="115">
        <f t="shared" si="18"/>
        <v>43838</v>
      </c>
      <c r="R348" s="119">
        <v>174900</v>
      </c>
    </row>
    <row r="349" spans="1:18">
      <c r="A349" s="117"/>
      <c r="B349" s="115">
        <v>43837</v>
      </c>
      <c r="C349" s="119">
        <v>26050</v>
      </c>
      <c r="E349" s="115">
        <f t="shared" si="20"/>
        <v>43837</v>
      </c>
      <c r="F349" s="119">
        <v>51500</v>
      </c>
      <c r="H349" s="115">
        <f t="shared" si="15"/>
        <v>43837</v>
      </c>
      <c r="I349" s="119">
        <v>34800</v>
      </c>
      <c r="K349" s="115">
        <f t="shared" si="16"/>
        <v>43837</v>
      </c>
      <c r="L349" s="119">
        <v>28100</v>
      </c>
      <c r="N349" s="115">
        <f t="shared" si="17"/>
        <v>43837</v>
      </c>
      <c r="O349" s="119">
        <v>107500</v>
      </c>
      <c r="Q349" s="115">
        <f t="shared" si="18"/>
        <v>43837</v>
      </c>
      <c r="R349" s="119">
        <v>173300</v>
      </c>
    </row>
    <row r="350" spans="1:18">
      <c r="A350" s="117"/>
      <c r="B350" s="115">
        <v>43836</v>
      </c>
      <c r="C350" s="119">
        <v>26150</v>
      </c>
      <c r="E350" s="115">
        <f t="shared" si="20"/>
        <v>43836</v>
      </c>
      <c r="F350" s="119">
        <v>51000</v>
      </c>
      <c r="H350" s="115">
        <f t="shared" si="15"/>
        <v>43836</v>
      </c>
      <c r="I350" s="119">
        <v>34000</v>
      </c>
      <c r="K350" s="115">
        <f t="shared" si="16"/>
        <v>43836</v>
      </c>
      <c r="L350" s="119">
        <v>28150</v>
      </c>
      <c r="N350" s="115">
        <f t="shared" si="17"/>
        <v>43836</v>
      </c>
      <c r="O350" s="119">
        <v>106000</v>
      </c>
      <c r="Q350" s="115">
        <f t="shared" si="18"/>
        <v>43836</v>
      </c>
      <c r="R350" s="119">
        <v>175500</v>
      </c>
    </row>
    <row r="351" spans="1:18">
      <c r="A351" s="117"/>
      <c r="B351" s="115">
        <v>43833</v>
      </c>
      <c r="C351" s="119">
        <v>26500</v>
      </c>
      <c r="E351" s="115">
        <f t="shared" si="20"/>
        <v>43833</v>
      </c>
      <c r="F351" s="119">
        <v>52100</v>
      </c>
      <c r="H351" s="115">
        <f t="shared" si="15"/>
        <v>43833</v>
      </c>
      <c r="I351" s="119">
        <v>35200</v>
      </c>
      <c r="K351" s="115">
        <f t="shared" si="16"/>
        <v>43833</v>
      </c>
      <c r="L351" s="119">
        <v>29000</v>
      </c>
      <c r="N351" s="115">
        <f t="shared" si="17"/>
        <v>43833</v>
      </c>
      <c r="O351" s="119">
        <v>106500</v>
      </c>
      <c r="Q351" s="115">
        <f t="shared" si="18"/>
        <v>43833</v>
      </c>
      <c r="R351" s="119">
        <v>181000</v>
      </c>
    </row>
    <row r="352" spans="1:18">
      <c r="A352" s="117"/>
      <c r="B352" s="115">
        <v>43832</v>
      </c>
      <c r="C352" s="119">
        <v>26100</v>
      </c>
      <c r="E352" s="115">
        <f t="shared" si="20"/>
        <v>43832</v>
      </c>
      <c r="F352" s="119">
        <v>52400</v>
      </c>
      <c r="H352" s="115">
        <f t="shared" si="15"/>
        <v>43832</v>
      </c>
      <c r="I352" s="119">
        <v>34800</v>
      </c>
      <c r="K352" s="115">
        <f t="shared" si="16"/>
        <v>43832</v>
      </c>
      <c r="L352" s="119">
        <v>29500</v>
      </c>
      <c r="N352" s="115">
        <f t="shared" si="17"/>
        <v>43832</v>
      </c>
      <c r="O352" s="119">
        <v>103500</v>
      </c>
      <c r="Q352" s="115">
        <f t="shared" si="18"/>
        <v>43832</v>
      </c>
      <c r="R352" s="119">
        <v>181000</v>
      </c>
    </row>
    <row r="353" spans="1:18">
      <c r="A353" s="117"/>
      <c r="B353" s="115">
        <v>43829</v>
      </c>
      <c r="C353" s="119">
        <v>26300</v>
      </c>
      <c r="E353" s="115">
        <v>43829</v>
      </c>
      <c r="F353" s="119">
        <v>53500</v>
      </c>
      <c r="H353" s="115">
        <v>43829</v>
      </c>
      <c r="I353" s="119">
        <v>35000</v>
      </c>
      <c r="K353" s="115">
        <v>43829</v>
      </c>
      <c r="L353" s="119">
        <v>30350</v>
      </c>
      <c r="N353" s="115">
        <v>43829</v>
      </c>
      <c r="O353" s="119">
        <v>106000</v>
      </c>
      <c r="Q353" s="115">
        <v>43829</v>
      </c>
      <c r="R353" s="119">
        <v>185500</v>
      </c>
    </row>
    <row r="354" spans="1:18">
      <c r="A354" s="117"/>
      <c r="B354" s="115">
        <v>43826</v>
      </c>
      <c r="C354" s="119">
        <v>25800</v>
      </c>
      <c r="E354" s="115">
        <f t="shared" ref="E354" si="21">+$B354</f>
        <v>43826</v>
      </c>
      <c r="F354" s="119">
        <v>52900</v>
      </c>
      <c r="H354" s="115">
        <f t="shared" ref="H354:H413" si="22">+$B354</f>
        <v>43826</v>
      </c>
      <c r="I354" s="119">
        <v>34950</v>
      </c>
      <c r="K354" s="115">
        <f t="shared" ref="K354:K413" si="23">+$B354</f>
        <v>43826</v>
      </c>
      <c r="L354" s="119">
        <v>29750</v>
      </c>
      <c r="N354" s="115">
        <f t="shared" ref="N354:N413" si="24">+$B354</f>
        <v>43826</v>
      </c>
      <c r="O354" s="119">
        <v>107500</v>
      </c>
      <c r="Q354" s="115">
        <f t="shared" ref="Q354:Q413" si="25">+$B354</f>
        <v>43826</v>
      </c>
      <c r="R354" s="119">
        <v>183700</v>
      </c>
    </row>
    <row r="355" spans="1:18">
      <c r="B355" s="115">
        <v>43823</v>
      </c>
      <c r="C355" s="119">
        <v>23850</v>
      </c>
      <c r="E355" s="115">
        <f>+$B355</f>
        <v>43823</v>
      </c>
      <c r="F355" s="119">
        <v>51500</v>
      </c>
      <c r="H355" s="115">
        <f t="shared" si="22"/>
        <v>43823</v>
      </c>
      <c r="I355" s="119">
        <v>34050</v>
      </c>
      <c r="K355" s="115">
        <f t="shared" si="23"/>
        <v>43823</v>
      </c>
      <c r="L355" s="119">
        <v>28150</v>
      </c>
      <c r="N355" s="115">
        <f t="shared" si="24"/>
        <v>43823</v>
      </c>
      <c r="O355" s="119">
        <v>106500</v>
      </c>
      <c r="Q355" s="115">
        <f t="shared" si="25"/>
        <v>43823</v>
      </c>
      <c r="R355" s="119">
        <v>183800</v>
      </c>
    </row>
    <row r="356" spans="1:18">
      <c r="B356" s="115">
        <v>43822</v>
      </c>
      <c r="C356" s="119">
        <v>23550</v>
      </c>
      <c r="E356" s="115">
        <f t="shared" ref="E356:E413" si="26">+B356</f>
        <v>43822</v>
      </c>
      <c r="F356" s="119">
        <v>52200</v>
      </c>
      <c r="H356" s="115">
        <f t="shared" si="22"/>
        <v>43822</v>
      </c>
      <c r="I356" s="119">
        <v>33950</v>
      </c>
      <c r="K356" s="115">
        <f t="shared" si="23"/>
        <v>43822</v>
      </c>
      <c r="L356" s="119">
        <v>28350</v>
      </c>
      <c r="N356" s="115">
        <f t="shared" si="24"/>
        <v>43822</v>
      </c>
      <c r="O356" s="119">
        <v>105000</v>
      </c>
      <c r="Q356" s="115">
        <f t="shared" si="25"/>
        <v>43822</v>
      </c>
      <c r="R356" s="119">
        <v>191100</v>
      </c>
    </row>
    <row r="357" spans="1:18">
      <c r="B357" s="115">
        <v>43819</v>
      </c>
      <c r="C357" s="119">
        <v>23450</v>
      </c>
      <c r="E357" s="115">
        <f t="shared" si="26"/>
        <v>43819</v>
      </c>
      <c r="F357" s="119">
        <v>52400</v>
      </c>
      <c r="H357" s="115">
        <f t="shared" si="22"/>
        <v>43819</v>
      </c>
      <c r="I357" s="119">
        <v>34100</v>
      </c>
      <c r="K357" s="115">
        <f t="shared" si="23"/>
        <v>43819</v>
      </c>
      <c r="L357" s="119">
        <v>28500</v>
      </c>
      <c r="N357" s="115">
        <f t="shared" si="24"/>
        <v>43819</v>
      </c>
      <c r="O357" s="119">
        <v>104500</v>
      </c>
      <c r="Q357" s="115">
        <f t="shared" si="25"/>
        <v>43819</v>
      </c>
      <c r="R357" s="119">
        <v>192000</v>
      </c>
    </row>
    <row r="358" spans="1:18">
      <c r="B358" s="115">
        <v>43818</v>
      </c>
      <c r="C358" s="119">
        <v>23200</v>
      </c>
      <c r="E358" s="115">
        <f t="shared" si="26"/>
        <v>43818</v>
      </c>
      <c r="F358" s="119">
        <v>52000</v>
      </c>
      <c r="H358" s="115">
        <f t="shared" si="22"/>
        <v>43818</v>
      </c>
      <c r="I358" s="119">
        <v>33900</v>
      </c>
      <c r="K358" s="115">
        <f t="shared" si="23"/>
        <v>43818</v>
      </c>
      <c r="L358" s="119">
        <v>29000</v>
      </c>
      <c r="N358" s="115">
        <f t="shared" si="24"/>
        <v>43818</v>
      </c>
      <c r="O358" s="119">
        <v>104500</v>
      </c>
      <c r="Q358" s="115">
        <f t="shared" si="25"/>
        <v>43818</v>
      </c>
      <c r="R358" s="119">
        <v>190700</v>
      </c>
    </row>
    <row r="359" spans="1:18">
      <c r="B359" s="115">
        <v>43817</v>
      </c>
      <c r="C359" s="119">
        <v>23400</v>
      </c>
      <c r="E359" s="115">
        <f t="shared" si="26"/>
        <v>43817</v>
      </c>
      <c r="F359" s="119">
        <v>51400</v>
      </c>
      <c r="H359" s="115">
        <f t="shared" si="22"/>
        <v>43817</v>
      </c>
      <c r="I359" s="119">
        <v>33800</v>
      </c>
      <c r="K359" s="115">
        <f t="shared" si="23"/>
        <v>43817</v>
      </c>
      <c r="L359" s="119">
        <v>27600</v>
      </c>
      <c r="N359" s="115">
        <f t="shared" si="24"/>
        <v>43817</v>
      </c>
      <c r="O359" s="119">
        <v>105000</v>
      </c>
      <c r="Q359" s="115">
        <f t="shared" si="25"/>
        <v>43817</v>
      </c>
      <c r="R359" s="119">
        <v>191300</v>
      </c>
    </row>
    <row r="360" spans="1:18">
      <c r="B360" s="115">
        <v>43816</v>
      </c>
      <c r="C360" s="119">
        <v>23200</v>
      </c>
      <c r="E360" s="115">
        <f t="shared" si="26"/>
        <v>43816</v>
      </c>
      <c r="F360" s="119">
        <v>52000</v>
      </c>
      <c r="H360" s="115">
        <f t="shared" si="22"/>
        <v>43816</v>
      </c>
      <c r="I360" s="119">
        <v>34250</v>
      </c>
      <c r="K360" s="115">
        <f t="shared" si="23"/>
        <v>43816</v>
      </c>
      <c r="L360" s="119">
        <v>26900</v>
      </c>
      <c r="N360" s="115">
        <f t="shared" si="24"/>
        <v>43816</v>
      </c>
      <c r="O360" s="119">
        <v>103000</v>
      </c>
      <c r="Q360" s="115">
        <f t="shared" si="25"/>
        <v>43816</v>
      </c>
      <c r="R360" s="119">
        <v>190500</v>
      </c>
    </row>
    <row r="361" spans="1:18">
      <c r="B361" s="115">
        <v>43815</v>
      </c>
      <c r="C361" s="119">
        <v>22750</v>
      </c>
      <c r="E361" s="115">
        <f t="shared" si="26"/>
        <v>43815</v>
      </c>
      <c r="F361" s="119">
        <v>50700</v>
      </c>
      <c r="H361" s="115">
        <f t="shared" si="22"/>
        <v>43815</v>
      </c>
      <c r="I361" s="119">
        <v>33400</v>
      </c>
      <c r="K361" s="115">
        <f t="shared" si="23"/>
        <v>43815</v>
      </c>
      <c r="L361" s="119">
        <v>26150</v>
      </c>
      <c r="N361" s="115">
        <f t="shared" si="24"/>
        <v>43815</v>
      </c>
      <c r="O361" s="119">
        <v>99100</v>
      </c>
      <c r="Q361" s="115">
        <f t="shared" si="25"/>
        <v>43815</v>
      </c>
      <c r="R361" s="119">
        <v>182100</v>
      </c>
    </row>
    <row r="362" spans="1:18">
      <c r="B362" s="115">
        <v>43812</v>
      </c>
      <c r="C362" s="119">
        <v>22200</v>
      </c>
      <c r="E362" s="115">
        <f t="shared" si="26"/>
        <v>43812</v>
      </c>
      <c r="F362" s="119">
        <v>50400</v>
      </c>
      <c r="H362" s="115">
        <f t="shared" si="22"/>
        <v>43812</v>
      </c>
      <c r="I362" s="119">
        <v>33600</v>
      </c>
      <c r="K362" s="115">
        <f t="shared" si="23"/>
        <v>43812</v>
      </c>
      <c r="L362" s="119">
        <v>26000</v>
      </c>
      <c r="N362" s="115">
        <f t="shared" si="24"/>
        <v>43812</v>
      </c>
      <c r="O362" s="119">
        <v>101000</v>
      </c>
      <c r="Q362" s="115">
        <f t="shared" si="25"/>
        <v>43812</v>
      </c>
      <c r="R362" s="119">
        <v>178800</v>
      </c>
    </row>
    <row r="363" spans="1:18">
      <c r="B363" s="115">
        <v>43811</v>
      </c>
      <c r="C363" s="119">
        <v>21750</v>
      </c>
      <c r="E363" s="115">
        <f t="shared" si="26"/>
        <v>43811</v>
      </c>
      <c r="F363" s="119">
        <v>49850</v>
      </c>
      <c r="H363" s="115">
        <f t="shared" si="22"/>
        <v>43811</v>
      </c>
      <c r="I363" s="119">
        <v>33850</v>
      </c>
      <c r="K363" s="115">
        <f t="shared" si="23"/>
        <v>43811</v>
      </c>
      <c r="L363" s="119">
        <v>24950</v>
      </c>
      <c r="N363" s="115">
        <f t="shared" si="24"/>
        <v>43811</v>
      </c>
      <c r="O363" s="119">
        <v>99100</v>
      </c>
      <c r="Q363" s="115">
        <f t="shared" si="25"/>
        <v>43811</v>
      </c>
      <c r="R363" s="119">
        <v>173800</v>
      </c>
    </row>
    <row r="364" spans="1:18">
      <c r="B364" s="115">
        <v>43810</v>
      </c>
      <c r="C364" s="119">
        <v>20850</v>
      </c>
      <c r="E364" s="115">
        <f t="shared" si="26"/>
        <v>43810</v>
      </c>
      <c r="F364" s="119">
        <v>49000</v>
      </c>
      <c r="H364" s="115">
        <f t="shared" si="22"/>
        <v>43810</v>
      </c>
      <c r="I364" s="119">
        <v>33800</v>
      </c>
      <c r="K364" s="115">
        <f t="shared" si="23"/>
        <v>43810</v>
      </c>
      <c r="L364" s="119">
        <v>24650</v>
      </c>
      <c r="N364" s="115">
        <f t="shared" si="24"/>
        <v>43810</v>
      </c>
      <c r="O364" s="119">
        <v>98000</v>
      </c>
      <c r="Q364" s="115">
        <f t="shared" si="25"/>
        <v>43810</v>
      </c>
      <c r="R364" s="119">
        <v>169900</v>
      </c>
    </row>
    <row r="365" spans="1:18">
      <c r="B365" s="115">
        <v>43809</v>
      </c>
      <c r="C365" s="119">
        <v>20850</v>
      </c>
      <c r="E365" s="115">
        <f t="shared" si="26"/>
        <v>43809</v>
      </c>
      <c r="F365" s="119">
        <v>48200</v>
      </c>
      <c r="H365" s="115">
        <f t="shared" si="22"/>
        <v>43809</v>
      </c>
      <c r="I365" s="119">
        <v>33100</v>
      </c>
      <c r="K365" s="115">
        <f t="shared" si="23"/>
        <v>43809</v>
      </c>
      <c r="L365" s="119">
        <v>24600</v>
      </c>
      <c r="N365" s="115">
        <f t="shared" si="24"/>
        <v>43809</v>
      </c>
      <c r="O365" s="119">
        <v>95600</v>
      </c>
      <c r="Q365" s="115">
        <f t="shared" si="25"/>
        <v>43809</v>
      </c>
      <c r="R365" s="119">
        <v>168500</v>
      </c>
    </row>
    <row r="366" spans="1:18">
      <c r="B366" s="115">
        <v>43808</v>
      </c>
      <c r="C366" s="119">
        <v>21500</v>
      </c>
      <c r="E366" s="115">
        <f t="shared" si="26"/>
        <v>43808</v>
      </c>
      <c r="F366" s="119">
        <v>47200</v>
      </c>
      <c r="H366" s="115">
        <f t="shared" si="22"/>
        <v>43808</v>
      </c>
      <c r="I366" s="119">
        <v>32950</v>
      </c>
      <c r="K366" s="115">
        <f t="shared" si="23"/>
        <v>43808</v>
      </c>
      <c r="L366" s="119">
        <v>24600</v>
      </c>
      <c r="N366" s="115">
        <f t="shared" si="24"/>
        <v>43808</v>
      </c>
      <c r="O366" s="119">
        <v>95300</v>
      </c>
      <c r="Q366" s="115">
        <f t="shared" si="25"/>
        <v>43808</v>
      </c>
      <c r="R366" s="119">
        <v>168900</v>
      </c>
    </row>
    <row r="367" spans="1:18">
      <c r="B367" s="115">
        <v>43805</v>
      </c>
      <c r="C367" s="119">
        <v>21650</v>
      </c>
      <c r="E367" s="115">
        <f t="shared" si="26"/>
        <v>43805</v>
      </c>
      <c r="F367" s="119">
        <v>47800</v>
      </c>
      <c r="H367" s="115">
        <f t="shared" si="22"/>
        <v>43805</v>
      </c>
      <c r="I367" s="119">
        <v>33400</v>
      </c>
      <c r="K367" s="115">
        <f t="shared" si="23"/>
        <v>43805</v>
      </c>
      <c r="L367" s="119">
        <v>24450</v>
      </c>
      <c r="N367" s="115">
        <f t="shared" si="24"/>
        <v>43805</v>
      </c>
      <c r="O367" s="119">
        <v>98100</v>
      </c>
      <c r="Q367" s="115">
        <f t="shared" si="25"/>
        <v>43805</v>
      </c>
      <c r="R367" s="119">
        <v>168800</v>
      </c>
    </row>
    <row r="368" spans="1:18">
      <c r="B368" s="115">
        <v>43804</v>
      </c>
      <c r="C368" s="119">
        <v>20500</v>
      </c>
      <c r="E368" s="115">
        <f t="shared" si="26"/>
        <v>43804</v>
      </c>
      <c r="F368" s="119">
        <v>48450</v>
      </c>
      <c r="H368" s="115">
        <f t="shared" si="22"/>
        <v>43804</v>
      </c>
      <c r="I368" s="119">
        <v>32650</v>
      </c>
      <c r="K368" s="115">
        <f t="shared" si="23"/>
        <v>43804</v>
      </c>
      <c r="L368" s="119">
        <v>23650</v>
      </c>
      <c r="N368" s="115">
        <f t="shared" si="24"/>
        <v>43804</v>
      </c>
      <c r="O368" s="119">
        <v>96800</v>
      </c>
      <c r="Q368" s="115">
        <f t="shared" si="25"/>
        <v>43804</v>
      </c>
      <c r="R368" s="119">
        <v>167700</v>
      </c>
    </row>
    <row r="369" spans="2:18">
      <c r="B369" s="115">
        <v>43803</v>
      </c>
      <c r="C369" s="119">
        <v>20300</v>
      </c>
      <c r="E369" s="115">
        <f t="shared" si="26"/>
        <v>43803</v>
      </c>
      <c r="F369" s="119">
        <v>47850</v>
      </c>
      <c r="H369" s="115">
        <f t="shared" si="22"/>
        <v>43803</v>
      </c>
      <c r="I369" s="119">
        <v>32500</v>
      </c>
      <c r="K369" s="115">
        <f t="shared" si="23"/>
        <v>43803</v>
      </c>
      <c r="L369" s="119">
        <v>23650</v>
      </c>
      <c r="N369" s="115">
        <f t="shared" si="24"/>
        <v>43803</v>
      </c>
      <c r="O369" s="119">
        <v>97100</v>
      </c>
      <c r="Q369" s="115">
        <f t="shared" si="25"/>
        <v>43803</v>
      </c>
      <c r="R369" s="119">
        <v>171400</v>
      </c>
    </row>
    <row r="370" spans="2:18">
      <c r="B370" s="115">
        <v>43802</v>
      </c>
      <c r="C370" s="119">
        <v>21200</v>
      </c>
      <c r="E370" s="115">
        <f t="shared" si="26"/>
        <v>43802</v>
      </c>
      <c r="F370" s="119">
        <v>49750</v>
      </c>
      <c r="H370" s="115">
        <f t="shared" si="22"/>
        <v>43802</v>
      </c>
      <c r="I370" s="119">
        <v>33600</v>
      </c>
      <c r="K370" s="115">
        <f t="shared" si="23"/>
        <v>43802</v>
      </c>
      <c r="L370" s="119">
        <v>24050</v>
      </c>
      <c r="N370" s="115">
        <f t="shared" si="24"/>
        <v>43802</v>
      </c>
      <c r="O370" s="119">
        <v>98100</v>
      </c>
      <c r="Q370" s="115">
        <f t="shared" si="25"/>
        <v>43802</v>
      </c>
      <c r="R370" s="119">
        <v>171000</v>
      </c>
    </row>
    <row r="371" spans="2:18">
      <c r="B371" s="115">
        <v>43801</v>
      </c>
      <c r="C371" s="119">
        <v>20950</v>
      </c>
      <c r="E371" s="115">
        <f t="shared" si="26"/>
        <v>43801</v>
      </c>
      <c r="F371" s="119">
        <v>49300</v>
      </c>
      <c r="H371" s="115">
        <f t="shared" si="22"/>
        <v>43801</v>
      </c>
      <c r="I371" s="119">
        <v>33150</v>
      </c>
      <c r="K371" s="115">
        <f t="shared" si="23"/>
        <v>43801</v>
      </c>
      <c r="L371" s="119">
        <v>24350</v>
      </c>
      <c r="N371" s="115">
        <f t="shared" si="24"/>
        <v>43801</v>
      </c>
      <c r="O371" s="119">
        <v>98600</v>
      </c>
      <c r="Q371" s="115">
        <f t="shared" si="25"/>
        <v>43801</v>
      </c>
      <c r="R371" s="119">
        <v>170800</v>
      </c>
    </row>
    <row r="372" spans="2:18">
      <c r="B372" s="115">
        <v>43798</v>
      </c>
      <c r="C372" s="119">
        <v>21150</v>
      </c>
      <c r="E372" s="115">
        <f t="shared" si="26"/>
        <v>43798</v>
      </c>
      <c r="F372" s="119">
        <v>49200</v>
      </c>
      <c r="H372" s="115">
        <f t="shared" si="22"/>
        <v>43798</v>
      </c>
      <c r="I372" s="119">
        <v>34050</v>
      </c>
      <c r="K372" s="115">
        <f t="shared" si="23"/>
        <v>43798</v>
      </c>
      <c r="L372" s="119">
        <v>24950</v>
      </c>
      <c r="N372" s="115">
        <f t="shared" si="24"/>
        <v>43798</v>
      </c>
      <c r="O372" s="119">
        <v>101000</v>
      </c>
      <c r="Q372" s="115">
        <f t="shared" si="25"/>
        <v>43798</v>
      </c>
      <c r="R372" s="119">
        <v>174000</v>
      </c>
    </row>
    <row r="373" spans="2:18">
      <c r="B373" s="115">
        <v>43797</v>
      </c>
      <c r="C373" s="119">
        <v>21650</v>
      </c>
      <c r="E373" s="115">
        <f t="shared" si="26"/>
        <v>43797</v>
      </c>
      <c r="F373" s="119">
        <v>50800</v>
      </c>
      <c r="H373" s="115">
        <f t="shared" si="22"/>
        <v>43797</v>
      </c>
      <c r="I373" s="119">
        <v>33600</v>
      </c>
      <c r="K373" s="115">
        <f t="shared" si="23"/>
        <v>43797</v>
      </c>
      <c r="L373" s="119">
        <v>25400</v>
      </c>
      <c r="N373" s="115">
        <f t="shared" si="24"/>
        <v>43797</v>
      </c>
      <c r="O373" s="119">
        <v>99300</v>
      </c>
      <c r="Q373" s="115">
        <f t="shared" si="25"/>
        <v>43797</v>
      </c>
      <c r="R373" s="119">
        <v>173900</v>
      </c>
    </row>
    <row r="374" spans="2:18">
      <c r="B374" s="115">
        <v>43796</v>
      </c>
      <c r="C374" s="119">
        <v>22400</v>
      </c>
      <c r="E374" s="115">
        <f t="shared" si="26"/>
        <v>43796</v>
      </c>
      <c r="F374" s="119">
        <v>51400</v>
      </c>
      <c r="H374" s="115">
        <f t="shared" si="22"/>
        <v>43796</v>
      </c>
      <c r="I374" s="119">
        <v>33900</v>
      </c>
      <c r="K374" s="115">
        <f t="shared" si="23"/>
        <v>43796</v>
      </c>
      <c r="L374" s="119">
        <v>25900</v>
      </c>
      <c r="N374" s="115">
        <f t="shared" si="24"/>
        <v>43796</v>
      </c>
      <c r="O374" s="119">
        <v>96900</v>
      </c>
      <c r="Q374" s="115">
        <f t="shared" si="25"/>
        <v>43796</v>
      </c>
      <c r="R374" s="119">
        <v>176100</v>
      </c>
    </row>
    <row r="375" spans="2:18">
      <c r="B375" s="115">
        <v>43795</v>
      </c>
      <c r="C375" s="119">
        <v>21600</v>
      </c>
      <c r="E375" s="115">
        <f t="shared" si="26"/>
        <v>43795</v>
      </c>
      <c r="F375" s="119">
        <v>52200</v>
      </c>
      <c r="H375" s="115">
        <f t="shared" si="22"/>
        <v>43795</v>
      </c>
      <c r="I375" s="119">
        <v>34000</v>
      </c>
      <c r="K375" s="115">
        <f t="shared" si="23"/>
        <v>43795</v>
      </c>
      <c r="L375" s="119">
        <v>26400</v>
      </c>
      <c r="N375" s="115">
        <f t="shared" si="24"/>
        <v>43795</v>
      </c>
      <c r="O375" s="119">
        <v>96400</v>
      </c>
      <c r="Q375" s="115">
        <f t="shared" si="25"/>
        <v>43795</v>
      </c>
      <c r="R375" s="119">
        <v>175900</v>
      </c>
    </row>
    <row r="376" spans="2:18">
      <c r="B376" s="115">
        <v>43794</v>
      </c>
      <c r="C376" s="119">
        <v>21450</v>
      </c>
      <c r="E376" s="115">
        <f t="shared" si="26"/>
        <v>43794</v>
      </c>
      <c r="F376" s="119">
        <v>52300</v>
      </c>
      <c r="H376" s="115">
        <f t="shared" si="22"/>
        <v>43794</v>
      </c>
      <c r="I376" s="119">
        <v>34000</v>
      </c>
      <c r="K376" s="115">
        <f t="shared" si="23"/>
        <v>43794</v>
      </c>
      <c r="L376" s="119">
        <v>26400</v>
      </c>
      <c r="N376" s="115">
        <f t="shared" si="24"/>
        <v>43794</v>
      </c>
      <c r="O376" s="119">
        <v>96900</v>
      </c>
      <c r="Q376" s="115">
        <f t="shared" si="25"/>
        <v>43794</v>
      </c>
      <c r="R376" s="119">
        <v>175300</v>
      </c>
    </row>
    <row r="377" spans="2:18">
      <c r="B377" s="115">
        <v>43791</v>
      </c>
      <c r="C377" s="119">
        <v>20650</v>
      </c>
      <c r="E377" s="115">
        <f t="shared" si="26"/>
        <v>43791</v>
      </c>
      <c r="F377" s="119">
        <v>52100</v>
      </c>
      <c r="H377" s="115">
        <f t="shared" si="22"/>
        <v>43791</v>
      </c>
      <c r="I377" s="119">
        <v>33500</v>
      </c>
      <c r="K377" s="115">
        <f t="shared" si="23"/>
        <v>43791</v>
      </c>
      <c r="L377" s="119">
        <v>25950</v>
      </c>
      <c r="N377" s="115">
        <f t="shared" si="24"/>
        <v>43791</v>
      </c>
      <c r="O377" s="119">
        <v>97000</v>
      </c>
      <c r="Q377" s="115">
        <f t="shared" si="25"/>
        <v>43791</v>
      </c>
      <c r="R377" s="119">
        <v>171900</v>
      </c>
    </row>
    <row r="378" spans="2:18">
      <c r="B378" s="115">
        <v>43790</v>
      </c>
      <c r="C378" s="119">
        <v>20700</v>
      </c>
      <c r="E378" s="115">
        <f t="shared" si="26"/>
        <v>43790</v>
      </c>
      <c r="F378" s="119">
        <v>52000</v>
      </c>
      <c r="H378" s="115">
        <f t="shared" si="22"/>
        <v>43790</v>
      </c>
      <c r="I378" s="119">
        <v>34650</v>
      </c>
      <c r="K378" s="115">
        <f t="shared" si="23"/>
        <v>43790</v>
      </c>
      <c r="L378" s="119">
        <v>25800</v>
      </c>
      <c r="N378" s="115">
        <f t="shared" si="24"/>
        <v>43790</v>
      </c>
      <c r="O378" s="119">
        <v>96600</v>
      </c>
      <c r="Q378" s="115">
        <f t="shared" si="25"/>
        <v>43790</v>
      </c>
      <c r="R378" s="119">
        <v>171500</v>
      </c>
    </row>
    <row r="379" spans="2:18">
      <c r="B379" s="115">
        <v>43789</v>
      </c>
      <c r="C379" s="119">
        <v>21550</v>
      </c>
      <c r="E379" s="115">
        <f t="shared" si="26"/>
        <v>43789</v>
      </c>
      <c r="F379" s="119">
        <v>53900</v>
      </c>
      <c r="H379" s="115">
        <f t="shared" si="22"/>
        <v>43789</v>
      </c>
      <c r="I379" s="119">
        <v>35050</v>
      </c>
      <c r="K379" s="115">
        <f t="shared" si="23"/>
        <v>43789</v>
      </c>
      <c r="L379" s="119">
        <v>26550</v>
      </c>
      <c r="N379" s="115">
        <f t="shared" si="24"/>
        <v>43789</v>
      </c>
      <c r="O379" s="119">
        <v>96300</v>
      </c>
      <c r="Q379" s="115">
        <f t="shared" si="25"/>
        <v>43789</v>
      </c>
      <c r="R379" s="119">
        <v>174300</v>
      </c>
    </row>
    <row r="380" spans="2:18">
      <c r="B380" s="115">
        <v>43788</v>
      </c>
      <c r="C380" s="119">
        <v>22200</v>
      </c>
      <c r="E380" s="115">
        <f t="shared" si="26"/>
        <v>43788</v>
      </c>
      <c r="F380" s="119">
        <v>55300</v>
      </c>
      <c r="H380" s="115">
        <f t="shared" si="22"/>
        <v>43788</v>
      </c>
      <c r="I380" s="119">
        <v>36000</v>
      </c>
      <c r="K380" s="115">
        <f t="shared" si="23"/>
        <v>43788</v>
      </c>
      <c r="L380" s="119">
        <v>27800</v>
      </c>
      <c r="N380" s="115">
        <f t="shared" si="24"/>
        <v>43788</v>
      </c>
      <c r="O380" s="119">
        <v>98200</v>
      </c>
      <c r="Q380" s="115">
        <f t="shared" si="25"/>
        <v>43788</v>
      </c>
      <c r="R380" s="119">
        <v>178200</v>
      </c>
    </row>
    <row r="381" spans="2:18">
      <c r="B381" s="115">
        <v>43787</v>
      </c>
      <c r="C381" s="119">
        <v>22200</v>
      </c>
      <c r="E381" s="115">
        <f t="shared" si="26"/>
        <v>43787</v>
      </c>
      <c r="F381" s="119">
        <v>56100</v>
      </c>
      <c r="H381" s="115">
        <f t="shared" si="22"/>
        <v>43787</v>
      </c>
      <c r="I381" s="119">
        <v>35250</v>
      </c>
      <c r="K381" s="115">
        <f t="shared" si="23"/>
        <v>43787</v>
      </c>
      <c r="L381" s="119">
        <v>27750</v>
      </c>
      <c r="N381" s="115">
        <f t="shared" si="24"/>
        <v>43787</v>
      </c>
      <c r="O381" s="119">
        <v>94900</v>
      </c>
      <c r="Q381" s="115">
        <f t="shared" si="25"/>
        <v>43787</v>
      </c>
      <c r="R381" s="119">
        <v>173800</v>
      </c>
    </row>
    <row r="382" spans="2:18">
      <c r="B382" s="115">
        <v>43784</v>
      </c>
      <c r="C382" s="119">
        <v>23150</v>
      </c>
      <c r="E382" s="115">
        <f t="shared" si="26"/>
        <v>43784</v>
      </c>
      <c r="F382" s="119">
        <v>56400</v>
      </c>
      <c r="H382" s="115">
        <f t="shared" si="22"/>
        <v>43784</v>
      </c>
      <c r="I382" s="119">
        <v>35000</v>
      </c>
      <c r="K382" s="115">
        <f t="shared" si="23"/>
        <v>43784</v>
      </c>
      <c r="L382" s="119">
        <v>27200</v>
      </c>
      <c r="N382" s="115">
        <f t="shared" si="24"/>
        <v>43784</v>
      </c>
      <c r="O382" s="119">
        <v>96300</v>
      </c>
      <c r="Q382" s="115">
        <f t="shared" si="25"/>
        <v>43784</v>
      </c>
      <c r="R382" s="119">
        <v>177900</v>
      </c>
    </row>
    <row r="383" spans="2:18">
      <c r="B383" s="115">
        <v>43783</v>
      </c>
      <c r="C383" s="119">
        <v>22350</v>
      </c>
      <c r="E383" s="115">
        <f t="shared" si="26"/>
        <v>43783</v>
      </c>
      <c r="F383" s="119">
        <v>55800</v>
      </c>
      <c r="H383" s="115">
        <f t="shared" si="22"/>
        <v>43783</v>
      </c>
      <c r="I383" s="119">
        <v>35300</v>
      </c>
      <c r="K383" s="115">
        <f t="shared" si="23"/>
        <v>43783</v>
      </c>
      <c r="L383" s="119">
        <v>27350</v>
      </c>
      <c r="N383" s="115">
        <f t="shared" si="24"/>
        <v>43783</v>
      </c>
      <c r="O383" s="119">
        <v>93700</v>
      </c>
      <c r="Q383" s="115">
        <f t="shared" si="25"/>
        <v>43783</v>
      </c>
      <c r="R383" s="119">
        <v>177000</v>
      </c>
    </row>
    <row r="384" spans="2:18">
      <c r="B384" s="115">
        <v>43782</v>
      </c>
      <c r="C384" s="119">
        <v>21950</v>
      </c>
      <c r="E384" s="115">
        <f t="shared" si="26"/>
        <v>43782</v>
      </c>
      <c r="F384" s="119">
        <v>54700</v>
      </c>
      <c r="H384" s="115">
        <f t="shared" si="22"/>
        <v>43782</v>
      </c>
      <c r="I384" s="119">
        <v>34700</v>
      </c>
      <c r="K384" s="115">
        <f t="shared" si="23"/>
        <v>43782</v>
      </c>
      <c r="L384" s="119">
        <v>26550</v>
      </c>
      <c r="N384" s="115">
        <f t="shared" si="24"/>
        <v>43782</v>
      </c>
      <c r="O384" s="119">
        <v>92300</v>
      </c>
      <c r="Q384" s="115">
        <f t="shared" si="25"/>
        <v>43782</v>
      </c>
      <c r="R384" s="119">
        <v>177200</v>
      </c>
    </row>
    <row r="385" spans="2:18">
      <c r="B385" s="115">
        <v>43781</v>
      </c>
      <c r="C385" s="119">
        <v>22500</v>
      </c>
      <c r="E385" s="115">
        <f t="shared" si="26"/>
        <v>43781</v>
      </c>
      <c r="F385" s="119">
        <v>56000</v>
      </c>
      <c r="H385" s="115">
        <f t="shared" si="22"/>
        <v>43781</v>
      </c>
      <c r="I385" s="119">
        <v>34450</v>
      </c>
      <c r="K385" s="115">
        <f t="shared" si="23"/>
        <v>43781</v>
      </c>
      <c r="L385" s="119">
        <v>26900</v>
      </c>
      <c r="N385" s="115">
        <f t="shared" si="24"/>
        <v>43781</v>
      </c>
      <c r="O385" s="119">
        <v>93800</v>
      </c>
      <c r="Q385" s="115">
        <f t="shared" si="25"/>
        <v>43781</v>
      </c>
      <c r="R385" s="119">
        <v>177100</v>
      </c>
    </row>
    <row r="386" spans="2:18">
      <c r="B386" s="115">
        <v>43780</v>
      </c>
      <c r="C386" s="119">
        <v>21650</v>
      </c>
      <c r="E386" s="115">
        <f t="shared" si="26"/>
        <v>43780</v>
      </c>
      <c r="F386" s="119">
        <v>54000</v>
      </c>
      <c r="H386" s="115">
        <f t="shared" si="22"/>
        <v>43780</v>
      </c>
      <c r="I386" s="119">
        <v>33250</v>
      </c>
      <c r="K386" s="115">
        <f t="shared" si="23"/>
        <v>43780</v>
      </c>
      <c r="L386" s="119">
        <v>26550</v>
      </c>
      <c r="N386" s="115">
        <f t="shared" si="24"/>
        <v>43780</v>
      </c>
      <c r="O386" s="119">
        <v>91600</v>
      </c>
      <c r="Q386" s="115">
        <f t="shared" si="25"/>
        <v>43780</v>
      </c>
      <c r="R386" s="119">
        <v>175400</v>
      </c>
    </row>
    <row r="387" spans="2:18">
      <c r="B387" s="115">
        <v>43777</v>
      </c>
      <c r="C387" s="119">
        <v>21800</v>
      </c>
      <c r="E387" s="115">
        <f t="shared" si="26"/>
        <v>43777</v>
      </c>
      <c r="F387" s="119">
        <v>54100</v>
      </c>
      <c r="H387" s="115">
        <f t="shared" si="22"/>
        <v>43777</v>
      </c>
      <c r="I387" s="119">
        <v>33500</v>
      </c>
      <c r="K387" s="115">
        <f t="shared" si="23"/>
        <v>43777</v>
      </c>
      <c r="L387" s="119">
        <v>26500</v>
      </c>
      <c r="N387" s="115">
        <f t="shared" si="24"/>
        <v>43777</v>
      </c>
      <c r="O387" s="119">
        <v>91100</v>
      </c>
      <c r="Q387" s="115">
        <f t="shared" si="25"/>
        <v>43777</v>
      </c>
      <c r="R387" s="119">
        <v>176700</v>
      </c>
    </row>
    <row r="388" spans="2:18">
      <c r="B388" s="115">
        <v>43776</v>
      </c>
      <c r="C388" s="119">
        <v>21900</v>
      </c>
      <c r="E388" s="115">
        <f t="shared" si="26"/>
        <v>43776</v>
      </c>
      <c r="F388" s="119">
        <v>54900</v>
      </c>
      <c r="H388" s="115">
        <f t="shared" si="22"/>
        <v>43776</v>
      </c>
      <c r="I388" s="119">
        <v>32600</v>
      </c>
      <c r="K388" s="115">
        <f t="shared" si="23"/>
        <v>43776</v>
      </c>
      <c r="L388" s="119">
        <v>26750</v>
      </c>
      <c r="N388" s="115">
        <f t="shared" si="24"/>
        <v>43776</v>
      </c>
      <c r="O388" s="119">
        <v>92100</v>
      </c>
      <c r="Q388" s="115">
        <f t="shared" si="25"/>
        <v>43776</v>
      </c>
      <c r="R388" s="119">
        <v>175000</v>
      </c>
    </row>
    <row r="389" spans="2:18">
      <c r="B389" s="115">
        <v>43775</v>
      </c>
      <c r="C389" s="119">
        <v>22300</v>
      </c>
      <c r="E389" s="115">
        <f t="shared" si="26"/>
        <v>43775</v>
      </c>
      <c r="F389" s="119">
        <v>55200</v>
      </c>
      <c r="H389" s="115">
        <f t="shared" si="22"/>
        <v>43775</v>
      </c>
      <c r="I389" s="119">
        <v>33550</v>
      </c>
      <c r="K389" s="115">
        <f t="shared" si="23"/>
        <v>43775</v>
      </c>
      <c r="L389" s="119">
        <v>27700</v>
      </c>
      <c r="N389" s="115">
        <f t="shared" si="24"/>
        <v>43775</v>
      </c>
      <c r="O389" s="119">
        <v>92000</v>
      </c>
      <c r="Q389" s="115">
        <f t="shared" si="25"/>
        <v>43775</v>
      </c>
      <c r="R389" s="119">
        <v>179400</v>
      </c>
    </row>
    <row r="390" spans="2:18">
      <c r="B390" s="115">
        <v>43774</v>
      </c>
      <c r="C390" s="119">
        <v>22750</v>
      </c>
      <c r="E390" s="115">
        <f t="shared" si="26"/>
        <v>43774</v>
      </c>
      <c r="F390" s="119">
        <v>56300</v>
      </c>
      <c r="H390" s="115">
        <f t="shared" si="22"/>
        <v>43774</v>
      </c>
      <c r="I390" s="119">
        <v>34350</v>
      </c>
      <c r="K390" s="115">
        <f t="shared" si="23"/>
        <v>43774</v>
      </c>
      <c r="L390" s="119">
        <v>27850</v>
      </c>
      <c r="N390" s="115">
        <f t="shared" si="24"/>
        <v>43774</v>
      </c>
      <c r="O390" s="119">
        <v>92500</v>
      </c>
      <c r="Q390" s="115">
        <f t="shared" si="25"/>
        <v>43774</v>
      </c>
      <c r="R390" s="119">
        <v>183500</v>
      </c>
    </row>
    <row r="391" spans="2:18">
      <c r="B391" s="115">
        <v>43773</v>
      </c>
      <c r="C391" s="119">
        <v>22850</v>
      </c>
      <c r="E391" s="115">
        <f t="shared" si="26"/>
        <v>43773</v>
      </c>
      <c r="F391" s="119">
        <v>57500</v>
      </c>
      <c r="H391" s="115">
        <f t="shared" si="22"/>
        <v>43773</v>
      </c>
      <c r="I391" s="119">
        <v>34650</v>
      </c>
      <c r="K391" s="115">
        <f t="shared" si="23"/>
        <v>43773</v>
      </c>
      <c r="L391" s="119">
        <v>28200</v>
      </c>
      <c r="N391" s="115">
        <f t="shared" si="24"/>
        <v>43773</v>
      </c>
      <c r="O391" s="119">
        <v>93900</v>
      </c>
      <c r="Q391" s="115">
        <f t="shared" si="25"/>
        <v>43773</v>
      </c>
      <c r="R391" s="119">
        <v>187100</v>
      </c>
    </row>
    <row r="392" spans="2:18">
      <c r="B392" s="115">
        <v>43770</v>
      </c>
      <c r="C392" s="119">
        <v>22050</v>
      </c>
      <c r="E392" s="115">
        <f t="shared" si="26"/>
        <v>43770</v>
      </c>
      <c r="F392" s="119">
        <v>56800</v>
      </c>
      <c r="H392" s="115">
        <f t="shared" si="22"/>
        <v>43770</v>
      </c>
      <c r="I392" s="119">
        <v>34000</v>
      </c>
      <c r="K392" s="115">
        <f t="shared" si="23"/>
        <v>43770</v>
      </c>
      <c r="L392" s="119">
        <v>27900</v>
      </c>
      <c r="N392" s="115">
        <f t="shared" si="24"/>
        <v>43770</v>
      </c>
      <c r="O392" s="119">
        <v>93300</v>
      </c>
      <c r="Q392" s="115">
        <f t="shared" si="25"/>
        <v>43770</v>
      </c>
      <c r="R392" s="119">
        <v>185000</v>
      </c>
    </row>
    <row r="393" spans="2:18">
      <c r="B393" s="115">
        <v>43769</v>
      </c>
      <c r="C393" s="119">
        <v>22750</v>
      </c>
      <c r="E393" s="115">
        <f t="shared" si="26"/>
        <v>43769</v>
      </c>
      <c r="F393" s="119">
        <v>57900</v>
      </c>
      <c r="H393" s="115">
        <f t="shared" si="22"/>
        <v>43769</v>
      </c>
      <c r="I393" s="119">
        <v>34400</v>
      </c>
      <c r="K393" s="115">
        <f t="shared" si="23"/>
        <v>43769</v>
      </c>
      <c r="L393" s="119">
        <v>27850</v>
      </c>
      <c r="N393" s="115">
        <f t="shared" si="24"/>
        <v>43769</v>
      </c>
      <c r="O393" s="119">
        <v>93800</v>
      </c>
      <c r="Q393" s="115">
        <f t="shared" si="25"/>
        <v>43769</v>
      </c>
      <c r="R393" s="119">
        <v>183200</v>
      </c>
    </row>
    <row r="394" spans="2:18">
      <c r="B394" s="115">
        <v>43768</v>
      </c>
      <c r="C394" s="119">
        <v>22100</v>
      </c>
      <c r="E394" s="115">
        <f t="shared" si="26"/>
        <v>43768</v>
      </c>
      <c r="F394" s="119">
        <v>58000</v>
      </c>
      <c r="H394" s="115">
        <f t="shared" si="22"/>
        <v>43768</v>
      </c>
      <c r="I394" s="119">
        <v>34400</v>
      </c>
      <c r="K394" s="115">
        <f t="shared" si="23"/>
        <v>43768</v>
      </c>
      <c r="L394" s="119">
        <v>27500</v>
      </c>
      <c r="N394" s="115">
        <f t="shared" si="24"/>
        <v>43768</v>
      </c>
      <c r="O394" s="119">
        <v>94000</v>
      </c>
      <c r="Q394" s="115">
        <f t="shared" si="25"/>
        <v>43768</v>
      </c>
      <c r="R394" s="119">
        <v>180000</v>
      </c>
    </row>
    <row r="395" spans="2:18">
      <c r="B395" s="115">
        <v>43767</v>
      </c>
      <c r="C395" s="119">
        <v>23200</v>
      </c>
      <c r="E395" s="115">
        <f t="shared" si="26"/>
        <v>43767</v>
      </c>
      <c r="F395" s="119">
        <v>60300</v>
      </c>
      <c r="H395" s="115">
        <f t="shared" si="22"/>
        <v>43767</v>
      </c>
      <c r="I395" s="119">
        <v>34400</v>
      </c>
      <c r="K395" s="115">
        <f t="shared" si="23"/>
        <v>43767</v>
      </c>
      <c r="L395" s="119">
        <v>28350</v>
      </c>
      <c r="N395" s="115">
        <f t="shared" si="24"/>
        <v>43767</v>
      </c>
      <c r="O395" s="119">
        <v>94700</v>
      </c>
      <c r="Q395" s="115">
        <f t="shared" si="25"/>
        <v>43767</v>
      </c>
      <c r="R395" s="119">
        <v>183700</v>
      </c>
    </row>
    <row r="396" spans="2:18">
      <c r="B396" s="115">
        <v>43766</v>
      </c>
      <c r="C396" s="119">
        <v>22500</v>
      </c>
      <c r="E396" s="115">
        <f t="shared" si="26"/>
        <v>43766</v>
      </c>
      <c r="F396" s="119">
        <v>56700</v>
      </c>
      <c r="H396" s="115">
        <f t="shared" si="22"/>
        <v>43766</v>
      </c>
      <c r="I396" s="119">
        <v>33950</v>
      </c>
      <c r="K396" s="115">
        <f t="shared" si="23"/>
        <v>43766</v>
      </c>
      <c r="L396" s="119">
        <v>28150</v>
      </c>
      <c r="N396" s="115">
        <f t="shared" si="24"/>
        <v>43766</v>
      </c>
      <c r="O396" s="119">
        <v>96000</v>
      </c>
      <c r="Q396" s="115">
        <f t="shared" si="25"/>
        <v>43766</v>
      </c>
      <c r="R396" s="119">
        <v>182600</v>
      </c>
    </row>
    <row r="397" spans="2:18">
      <c r="B397" s="115">
        <v>43763</v>
      </c>
      <c r="C397" s="119">
        <v>23050</v>
      </c>
      <c r="E397" s="115">
        <f t="shared" si="26"/>
        <v>43763</v>
      </c>
      <c r="F397" s="119">
        <v>59800</v>
      </c>
      <c r="H397" s="115">
        <f t="shared" si="22"/>
        <v>43763</v>
      </c>
      <c r="I397" s="119">
        <v>34500</v>
      </c>
      <c r="K397" s="115">
        <f t="shared" si="23"/>
        <v>43763</v>
      </c>
      <c r="L397" s="119">
        <v>28000</v>
      </c>
      <c r="N397" s="115">
        <f t="shared" si="24"/>
        <v>43763</v>
      </c>
      <c r="O397" s="119">
        <v>95100</v>
      </c>
      <c r="Q397" s="115">
        <f t="shared" si="25"/>
        <v>43763</v>
      </c>
      <c r="R397" s="119">
        <v>182300</v>
      </c>
    </row>
    <row r="398" spans="2:18">
      <c r="B398" s="115">
        <v>43762</v>
      </c>
      <c r="C398" s="119">
        <v>23700</v>
      </c>
      <c r="E398" s="115">
        <f t="shared" si="26"/>
        <v>43762</v>
      </c>
      <c r="F398" s="119">
        <v>58200</v>
      </c>
      <c r="H398" s="115">
        <f t="shared" si="22"/>
        <v>43762</v>
      </c>
      <c r="I398" s="119">
        <v>33100</v>
      </c>
      <c r="K398" s="115">
        <f t="shared" si="23"/>
        <v>43762</v>
      </c>
      <c r="L398" s="119">
        <v>26900</v>
      </c>
      <c r="N398" s="115">
        <f t="shared" si="24"/>
        <v>43762</v>
      </c>
      <c r="O398" s="119">
        <v>94300</v>
      </c>
      <c r="Q398" s="115">
        <f t="shared" si="25"/>
        <v>43762</v>
      </c>
      <c r="R398" s="119">
        <v>182500</v>
      </c>
    </row>
    <row r="399" spans="2:18">
      <c r="B399" s="115">
        <v>43761</v>
      </c>
      <c r="C399" s="119">
        <v>23500</v>
      </c>
      <c r="E399" s="115">
        <f t="shared" si="26"/>
        <v>43761</v>
      </c>
      <c r="F399" s="119">
        <v>57000</v>
      </c>
      <c r="H399" s="115">
        <f t="shared" si="22"/>
        <v>43761</v>
      </c>
      <c r="I399" s="119">
        <v>33300</v>
      </c>
      <c r="K399" s="115">
        <f t="shared" si="23"/>
        <v>43761</v>
      </c>
      <c r="L399" s="119">
        <v>27300</v>
      </c>
      <c r="N399" s="115">
        <f t="shared" si="24"/>
        <v>43761</v>
      </c>
      <c r="O399" s="119">
        <v>93000</v>
      </c>
      <c r="Q399" s="115">
        <f t="shared" si="25"/>
        <v>43761</v>
      </c>
      <c r="R399" s="119">
        <v>182200</v>
      </c>
    </row>
    <row r="400" spans="2:18">
      <c r="B400" s="115">
        <v>43760</v>
      </c>
      <c r="C400" s="119">
        <v>24000</v>
      </c>
      <c r="E400" s="115">
        <f t="shared" si="26"/>
        <v>43760</v>
      </c>
      <c r="F400" s="119">
        <v>58100</v>
      </c>
      <c r="H400" s="115">
        <f t="shared" si="22"/>
        <v>43760</v>
      </c>
      <c r="I400" s="119">
        <v>34050</v>
      </c>
      <c r="K400" s="115">
        <f t="shared" si="23"/>
        <v>43760</v>
      </c>
      <c r="L400" s="119">
        <v>27550</v>
      </c>
      <c r="N400" s="115">
        <f t="shared" si="24"/>
        <v>43760</v>
      </c>
      <c r="O400" s="119">
        <v>93200</v>
      </c>
      <c r="Q400" s="115">
        <f t="shared" si="25"/>
        <v>43760</v>
      </c>
      <c r="R400" s="119">
        <v>185900</v>
      </c>
    </row>
    <row r="401" spans="2:18">
      <c r="B401" s="115">
        <v>43759</v>
      </c>
      <c r="C401" s="119">
        <v>24100</v>
      </c>
      <c r="E401" s="115">
        <f t="shared" si="26"/>
        <v>43759</v>
      </c>
      <c r="F401" s="119">
        <v>57600</v>
      </c>
      <c r="H401" s="115">
        <f t="shared" si="22"/>
        <v>43759</v>
      </c>
      <c r="I401" s="119">
        <v>33000</v>
      </c>
      <c r="K401" s="115">
        <f t="shared" si="23"/>
        <v>43759</v>
      </c>
      <c r="L401" s="119">
        <v>27500</v>
      </c>
      <c r="N401" s="115">
        <f t="shared" si="24"/>
        <v>43759</v>
      </c>
      <c r="O401" s="119">
        <v>90500</v>
      </c>
      <c r="Q401" s="115">
        <f t="shared" si="25"/>
        <v>43759</v>
      </c>
      <c r="R401" s="119">
        <v>188000</v>
      </c>
    </row>
    <row r="402" spans="2:18">
      <c r="B402" s="115">
        <v>43756</v>
      </c>
      <c r="C402" s="119">
        <v>22950</v>
      </c>
      <c r="E402" s="115">
        <f t="shared" si="26"/>
        <v>43756</v>
      </c>
      <c r="F402" s="119">
        <v>57000</v>
      </c>
      <c r="H402" s="115">
        <f t="shared" si="22"/>
        <v>43756</v>
      </c>
      <c r="I402" s="119">
        <v>33200</v>
      </c>
      <c r="K402" s="115">
        <f t="shared" si="23"/>
        <v>43756</v>
      </c>
      <c r="L402" s="119">
        <v>26250</v>
      </c>
      <c r="N402" s="115">
        <f t="shared" si="24"/>
        <v>43756</v>
      </c>
      <c r="O402" s="119">
        <v>89200</v>
      </c>
      <c r="Q402" s="115">
        <f t="shared" si="25"/>
        <v>43756</v>
      </c>
      <c r="R402" s="119">
        <v>187000</v>
      </c>
    </row>
    <row r="403" spans="2:18">
      <c r="B403" s="115">
        <v>43755</v>
      </c>
      <c r="C403" s="119">
        <v>23300</v>
      </c>
      <c r="E403" s="115">
        <f t="shared" si="26"/>
        <v>43755</v>
      </c>
      <c r="F403" s="119">
        <v>57800</v>
      </c>
      <c r="H403" s="115">
        <f t="shared" si="22"/>
        <v>43755</v>
      </c>
      <c r="I403" s="119">
        <v>32400</v>
      </c>
      <c r="K403" s="115">
        <f t="shared" si="23"/>
        <v>43755</v>
      </c>
      <c r="L403" s="119">
        <v>27100</v>
      </c>
      <c r="N403" s="115">
        <f t="shared" si="24"/>
        <v>43755</v>
      </c>
      <c r="O403" s="119">
        <v>90700</v>
      </c>
      <c r="Q403" s="115">
        <f t="shared" si="25"/>
        <v>43755</v>
      </c>
      <c r="R403" s="119">
        <v>186300</v>
      </c>
    </row>
    <row r="404" spans="2:18">
      <c r="B404" s="115">
        <v>43754</v>
      </c>
      <c r="C404" s="119">
        <v>23500</v>
      </c>
      <c r="E404" s="115">
        <f t="shared" si="26"/>
        <v>43754</v>
      </c>
      <c r="F404" s="119">
        <v>58700</v>
      </c>
      <c r="H404" s="115">
        <f t="shared" si="22"/>
        <v>43754</v>
      </c>
      <c r="I404" s="119">
        <v>32050</v>
      </c>
      <c r="K404" s="115">
        <f t="shared" si="23"/>
        <v>43754</v>
      </c>
      <c r="L404" s="119">
        <v>27000</v>
      </c>
      <c r="N404" s="115">
        <f t="shared" si="24"/>
        <v>43754</v>
      </c>
      <c r="O404" s="119">
        <v>87700</v>
      </c>
      <c r="Q404" s="115">
        <f t="shared" si="25"/>
        <v>43754</v>
      </c>
      <c r="R404" s="119">
        <v>186200</v>
      </c>
    </row>
    <row r="405" spans="2:18">
      <c r="B405" s="115">
        <v>43753</v>
      </c>
      <c r="C405" s="119">
        <v>23300</v>
      </c>
      <c r="E405" s="115">
        <f t="shared" si="26"/>
        <v>43753</v>
      </c>
      <c r="F405" s="119">
        <v>58700</v>
      </c>
      <c r="H405" s="115">
        <f t="shared" si="22"/>
        <v>43753</v>
      </c>
      <c r="I405" s="119">
        <v>30900</v>
      </c>
      <c r="K405" s="115">
        <f t="shared" si="23"/>
        <v>43753</v>
      </c>
      <c r="L405" s="119">
        <v>27050</v>
      </c>
      <c r="N405" s="115">
        <f t="shared" si="24"/>
        <v>43753</v>
      </c>
      <c r="O405" s="119">
        <v>87900</v>
      </c>
      <c r="Q405" s="115">
        <f t="shared" si="25"/>
        <v>43753</v>
      </c>
      <c r="R405" s="119">
        <v>183500</v>
      </c>
    </row>
    <row r="406" spans="2:18">
      <c r="B406" s="115">
        <v>43752</v>
      </c>
      <c r="C406" s="119">
        <v>22600</v>
      </c>
      <c r="E406" s="115">
        <f t="shared" si="26"/>
        <v>43752</v>
      </c>
      <c r="F406" s="119">
        <v>56500</v>
      </c>
      <c r="H406" s="115">
        <f t="shared" si="22"/>
        <v>43752</v>
      </c>
      <c r="I406" s="119">
        <v>29750</v>
      </c>
      <c r="K406" s="115">
        <f t="shared" si="23"/>
        <v>43752</v>
      </c>
      <c r="L406" s="119">
        <v>27100</v>
      </c>
      <c r="N406" s="115">
        <f t="shared" si="24"/>
        <v>43752</v>
      </c>
      <c r="O406" s="119">
        <v>86500</v>
      </c>
      <c r="Q406" s="115">
        <f t="shared" si="25"/>
        <v>43752</v>
      </c>
      <c r="R406" s="119">
        <v>179800</v>
      </c>
    </row>
    <row r="407" spans="2:18">
      <c r="B407" s="115">
        <v>43749</v>
      </c>
      <c r="C407" s="119">
        <v>21400</v>
      </c>
      <c r="E407" s="115">
        <f t="shared" si="26"/>
        <v>43749</v>
      </c>
      <c r="F407" s="119">
        <v>56800</v>
      </c>
      <c r="H407" s="115">
        <f t="shared" si="22"/>
        <v>43749</v>
      </c>
      <c r="I407" s="119">
        <v>29650</v>
      </c>
      <c r="K407" s="115">
        <f t="shared" si="23"/>
        <v>43749</v>
      </c>
      <c r="L407" s="119">
        <v>26100</v>
      </c>
      <c r="N407" s="115">
        <f t="shared" si="24"/>
        <v>43749</v>
      </c>
      <c r="O407" s="119">
        <v>85100</v>
      </c>
      <c r="Q407" s="115">
        <f t="shared" si="25"/>
        <v>43749</v>
      </c>
      <c r="R407" s="119">
        <v>171400</v>
      </c>
    </row>
    <row r="408" spans="2:18">
      <c r="B408" s="115">
        <v>43748</v>
      </c>
      <c r="C408" s="119">
        <v>21450</v>
      </c>
      <c r="E408" s="115">
        <f t="shared" si="26"/>
        <v>43748</v>
      </c>
      <c r="F408" s="119">
        <v>56700</v>
      </c>
      <c r="H408" s="115">
        <f t="shared" si="22"/>
        <v>43748</v>
      </c>
      <c r="I408" s="119">
        <v>29600</v>
      </c>
      <c r="K408" s="115">
        <f t="shared" si="23"/>
        <v>43748</v>
      </c>
      <c r="L408" s="119">
        <v>26400</v>
      </c>
      <c r="N408" s="115">
        <f t="shared" si="24"/>
        <v>43748</v>
      </c>
      <c r="O408" s="119">
        <v>81800</v>
      </c>
      <c r="Q408" s="115">
        <f t="shared" si="25"/>
        <v>43748</v>
      </c>
      <c r="R408" s="119">
        <v>172700</v>
      </c>
    </row>
    <row r="409" spans="2:18">
      <c r="B409" s="115">
        <v>43746</v>
      </c>
      <c r="C409" s="119">
        <v>22850</v>
      </c>
      <c r="E409" s="115">
        <f t="shared" si="26"/>
        <v>43746</v>
      </c>
      <c r="F409" s="119">
        <v>57100</v>
      </c>
      <c r="H409" s="115">
        <f t="shared" si="22"/>
        <v>43746</v>
      </c>
      <c r="I409" s="119">
        <v>28450</v>
      </c>
      <c r="K409" s="115">
        <f t="shared" si="23"/>
        <v>43746</v>
      </c>
      <c r="L409" s="119">
        <v>25350</v>
      </c>
      <c r="N409" s="115">
        <f t="shared" si="24"/>
        <v>43746</v>
      </c>
      <c r="O409" s="119">
        <v>82500</v>
      </c>
      <c r="Q409" s="115">
        <f t="shared" si="25"/>
        <v>43746</v>
      </c>
      <c r="R409" s="119">
        <v>171900</v>
      </c>
    </row>
    <row r="410" spans="2:18">
      <c r="B410" s="115">
        <v>43745</v>
      </c>
      <c r="C410" s="119">
        <v>22300</v>
      </c>
      <c r="E410" s="115">
        <f t="shared" si="26"/>
        <v>43745</v>
      </c>
      <c r="F410" s="119">
        <v>54900</v>
      </c>
      <c r="H410" s="115">
        <f t="shared" si="22"/>
        <v>43745</v>
      </c>
      <c r="I410" s="119">
        <v>27750</v>
      </c>
      <c r="K410" s="115">
        <f t="shared" si="23"/>
        <v>43745</v>
      </c>
      <c r="L410" s="119">
        <v>23900</v>
      </c>
      <c r="N410" s="115">
        <f t="shared" si="24"/>
        <v>43745</v>
      </c>
      <c r="O410" s="119">
        <v>81400</v>
      </c>
      <c r="Q410" s="115">
        <f t="shared" si="25"/>
        <v>43745</v>
      </c>
      <c r="R410" s="119">
        <v>167300</v>
      </c>
    </row>
    <row r="411" spans="2:18">
      <c r="B411" s="115">
        <v>43742</v>
      </c>
      <c r="C411" s="119">
        <v>22400</v>
      </c>
      <c r="E411" s="115">
        <f t="shared" si="26"/>
        <v>43742</v>
      </c>
      <c r="F411" s="119">
        <v>54000</v>
      </c>
      <c r="H411" s="115">
        <f t="shared" si="22"/>
        <v>43742</v>
      </c>
      <c r="I411" s="119">
        <v>27850</v>
      </c>
      <c r="K411" s="115">
        <f t="shared" si="23"/>
        <v>43742</v>
      </c>
      <c r="L411" s="119">
        <v>24400</v>
      </c>
      <c r="N411" s="115">
        <f t="shared" si="24"/>
        <v>43742</v>
      </c>
      <c r="O411" s="119">
        <v>81200</v>
      </c>
      <c r="Q411" s="115">
        <f t="shared" si="25"/>
        <v>43742</v>
      </c>
      <c r="R411" s="119">
        <v>172000</v>
      </c>
    </row>
    <row r="412" spans="2:18">
      <c r="B412" s="115">
        <v>43740</v>
      </c>
      <c r="C412" s="119">
        <v>21650</v>
      </c>
      <c r="E412" s="115">
        <f t="shared" si="26"/>
        <v>43740</v>
      </c>
      <c r="F412" s="119">
        <v>54400</v>
      </c>
      <c r="H412" s="115">
        <f t="shared" si="22"/>
        <v>43740</v>
      </c>
      <c r="I412" s="119">
        <v>27650</v>
      </c>
      <c r="K412" s="115">
        <f t="shared" si="23"/>
        <v>43740</v>
      </c>
      <c r="L412" s="119">
        <v>24550</v>
      </c>
      <c r="N412" s="115">
        <f t="shared" si="24"/>
        <v>43740</v>
      </c>
      <c r="O412" s="119">
        <v>81000</v>
      </c>
      <c r="Q412" s="115">
        <f t="shared" si="25"/>
        <v>43740</v>
      </c>
      <c r="R412" s="119">
        <v>168900</v>
      </c>
    </row>
    <row r="413" spans="2:18">
      <c r="B413" s="115">
        <v>43739</v>
      </c>
      <c r="C413" s="119">
        <v>22150</v>
      </c>
      <c r="E413" s="115">
        <f t="shared" si="26"/>
        <v>43739</v>
      </c>
      <c r="F413" s="119">
        <v>52600</v>
      </c>
      <c r="H413" s="115">
        <f t="shared" si="22"/>
        <v>43739</v>
      </c>
      <c r="I413" s="119">
        <v>28250</v>
      </c>
      <c r="K413" s="115">
        <f t="shared" si="23"/>
        <v>43739</v>
      </c>
      <c r="L413" s="119">
        <v>25200</v>
      </c>
      <c r="N413" s="115">
        <f t="shared" si="24"/>
        <v>43739</v>
      </c>
      <c r="O413" s="119">
        <v>81600</v>
      </c>
      <c r="Q413" s="115">
        <f t="shared" si="25"/>
        <v>43739</v>
      </c>
      <c r="R413" s="119">
        <v>173400</v>
      </c>
    </row>
    <row r="414" spans="2:18">
      <c r="B414" s="115">
        <v>43738</v>
      </c>
      <c r="C414" s="119">
        <v>22100</v>
      </c>
      <c r="E414" s="115">
        <v>43738</v>
      </c>
      <c r="F414" s="119">
        <v>50300</v>
      </c>
      <c r="H414" s="115">
        <v>43738</v>
      </c>
      <c r="I414" s="119">
        <v>28150</v>
      </c>
      <c r="K414" s="115">
        <v>43738</v>
      </c>
      <c r="L414" s="119">
        <v>24450</v>
      </c>
      <c r="N414" s="115">
        <v>43738</v>
      </c>
      <c r="O414" s="119">
        <v>79600</v>
      </c>
      <c r="Q414" s="115">
        <v>43738</v>
      </c>
      <c r="R414" s="119">
        <v>166500</v>
      </c>
    </row>
    <row r="415" spans="2:18">
      <c r="B415" s="115">
        <v>43735</v>
      </c>
      <c r="C415" s="119">
        <v>21900</v>
      </c>
      <c r="E415" s="115">
        <v>43735</v>
      </c>
      <c r="F415" s="120">
        <v>50700</v>
      </c>
      <c r="H415" s="115">
        <v>43735</v>
      </c>
      <c r="I415" s="120">
        <v>28400</v>
      </c>
      <c r="K415" s="115">
        <v>43735</v>
      </c>
      <c r="L415" s="120">
        <v>24950</v>
      </c>
      <c r="N415" s="115">
        <v>43735</v>
      </c>
      <c r="O415" s="120">
        <v>80500</v>
      </c>
      <c r="Q415" s="115">
        <v>43735</v>
      </c>
      <c r="R415" s="120">
        <v>167000</v>
      </c>
    </row>
    <row r="416" spans="2:18">
      <c r="B416" s="115">
        <v>43734</v>
      </c>
      <c r="C416" s="119">
        <v>21700</v>
      </c>
      <c r="E416" s="115">
        <v>43734</v>
      </c>
      <c r="F416" s="120">
        <v>51400</v>
      </c>
      <c r="H416" s="115">
        <v>43734</v>
      </c>
      <c r="I416" s="120">
        <v>29000</v>
      </c>
      <c r="K416" s="115">
        <v>43734</v>
      </c>
      <c r="L416" s="120">
        <v>25100</v>
      </c>
      <c r="N416" s="115">
        <v>43734</v>
      </c>
      <c r="O416" s="120">
        <v>81000</v>
      </c>
      <c r="Q416" s="115">
        <v>43734</v>
      </c>
      <c r="R416" s="120">
        <v>167800</v>
      </c>
    </row>
    <row r="417" spans="2:18">
      <c r="B417" s="115">
        <v>43733</v>
      </c>
      <c r="C417" s="119">
        <v>22000</v>
      </c>
      <c r="E417" s="115">
        <v>43733</v>
      </c>
      <c r="F417" s="120">
        <v>51200</v>
      </c>
      <c r="H417" s="115">
        <v>43733</v>
      </c>
      <c r="I417" s="120">
        <v>29100</v>
      </c>
      <c r="K417" s="115">
        <v>43733</v>
      </c>
      <c r="L417" s="120">
        <v>24600</v>
      </c>
      <c r="N417" s="115">
        <v>43733</v>
      </c>
      <c r="O417" s="120">
        <v>80100</v>
      </c>
      <c r="Q417" s="115">
        <v>43733</v>
      </c>
      <c r="R417" s="120">
        <v>171800</v>
      </c>
    </row>
    <row r="418" spans="2:18">
      <c r="B418" s="115">
        <v>43732</v>
      </c>
      <c r="C418" s="119">
        <v>21850</v>
      </c>
      <c r="E418" s="115">
        <v>43732</v>
      </c>
      <c r="F418" s="120">
        <v>51300</v>
      </c>
      <c r="H418" s="115">
        <v>43732</v>
      </c>
      <c r="I418" s="120">
        <v>30000</v>
      </c>
      <c r="K418" s="115">
        <v>43732</v>
      </c>
      <c r="L418" s="120">
        <v>24800</v>
      </c>
      <c r="N418" s="115">
        <v>43732</v>
      </c>
      <c r="O418" s="120">
        <v>81100</v>
      </c>
      <c r="Q418" s="115">
        <v>43732</v>
      </c>
      <c r="R418" s="120">
        <v>173000</v>
      </c>
    </row>
    <row r="419" spans="2:18">
      <c r="B419" s="115">
        <v>43731</v>
      </c>
      <c r="C419" s="119">
        <v>21650</v>
      </c>
      <c r="E419" s="115">
        <v>43731</v>
      </c>
      <c r="F419" s="120">
        <v>50900</v>
      </c>
      <c r="H419" s="115">
        <v>43731</v>
      </c>
      <c r="I419" s="120">
        <v>30550</v>
      </c>
      <c r="K419" s="115">
        <v>43731</v>
      </c>
      <c r="L419" s="120">
        <v>24600</v>
      </c>
      <c r="N419" s="115">
        <v>43731</v>
      </c>
      <c r="O419" s="120">
        <v>80200</v>
      </c>
      <c r="Q419" s="115">
        <v>43731</v>
      </c>
      <c r="R419" s="120">
        <v>172800</v>
      </c>
    </row>
    <row r="420" spans="2:18">
      <c r="B420" s="115">
        <v>43728</v>
      </c>
      <c r="C420" s="119">
        <v>22050</v>
      </c>
      <c r="E420" s="115">
        <v>43728</v>
      </c>
      <c r="F420" s="120">
        <v>51800</v>
      </c>
      <c r="H420" s="115">
        <v>43728</v>
      </c>
      <c r="I420" s="120">
        <v>31100</v>
      </c>
      <c r="K420" s="115">
        <v>43728</v>
      </c>
      <c r="L420" s="120">
        <v>25150</v>
      </c>
      <c r="N420" s="115">
        <v>43728</v>
      </c>
      <c r="O420" s="120">
        <v>80600</v>
      </c>
      <c r="Q420" s="115">
        <v>43728</v>
      </c>
      <c r="R420" s="120">
        <v>176300</v>
      </c>
    </row>
    <row r="421" spans="2:18">
      <c r="B421" s="115">
        <v>43727</v>
      </c>
      <c r="C421" s="119">
        <v>21050</v>
      </c>
      <c r="E421" s="115">
        <v>43727</v>
      </c>
      <c r="F421" s="120">
        <v>51600</v>
      </c>
      <c r="H421" s="115">
        <v>43727</v>
      </c>
      <c r="I421" s="120">
        <v>30450</v>
      </c>
      <c r="K421" s="115">
        <v>43727</v>
      </c>
      <c r="L421" s="120">
        <v>25100</v>
      </c>
      <c r="N421" s="115">
        <v>43727</v>
      </c>
      <c r="O421" s="120">
        <v>80000</v>
      </c>
      <c r="Q421" s="115">
        <v>43727</v>
      </c>
      <c r="R421" s="120">
        <v>176900</v>
      </c>
    </row>
    <row r="422" spans="2:18">
      <c r="B422" s="115">
        <v>43726</v>
      </c>
      <c r="C422" s="119">
        <v>21350</v>
      </c>
      <c r="E422" s="115">
        <v>43726</v>
      </c>
      <c r="F422" s="120">
        <v>50000</v>
      </c>
      <c r="H422" s="115">
        <v>43726</v>
      </c>
      <c r="I422" s="120">
        <v>30000</v>
      </c>
      <c r="K422" s="115">
        <v>43726</v>
      </c>
      <c r="L422" s="120">
        <v>24400</v>
      </c>
      <c r="N422" s="115">
        <v>43726</v>
      </c>
      <c r="O422" s="120">
        <v>79000</v>
      </c>
      <c r="Q422" s="115">
        <v>43726</v>
      </c>
      <c r="R422" s="120">
        <v>172000</v>
      </c>
    </row>
    <row r="423" spans="2:18">
      <c r="B423" s="115">
        <v>43725</v>
      </c>
      <c r="C423" s="119">
        <v>20300</v>
      </c>
      <c r="E423" s="115">
        <v>43725</v>
      </c>
      <c r="F423" s="120">
        <v>50200</v>
      </c>
      <c r="H423" s="115">
        <v>43725</v>
      </c>
      <c r="I423" s="120">
        <v>30600</v>
      </c>
      <c r="K423" s="115">
        <v>43725</v>
      </c>
      <c r="L423" s="120">
        <v>24250</v>
      </c>
      <c r="N423" s="115">
        <v>43725</v>
      </c>
      <c r="O423" s="120">
        <v>79500</v>
      </c>
      <c r="Q423" s="115">
        <v>43725</v>
      </c>
      <c r="R423" s="120">
        <v>172000</v>
      </c>
    </row>
    <row r="424" spans="2:18">
      <c r="B424" s="115">
        <v>43724</v>
      </c>
      <c r="C424" s="119">
        <v>19950</v>
      </c>
      <c r="E424" s="115">
        <v>43724</v>
      </c>
      <c r="F424" s="120">
        <v>50200</v>
      </c>
      <c r="H424" s="115">
        <v>43724</v>
      </c>
      <c r="I424" s="120">
        <v>30250</v>
      </c>
      <c r="K424" s="115">
        <v>43724</v>
      </c>
      <c r="L424" s="120">
        <v>24600</v>
      </c>
      <c r="N424" s="115">
        <v>43724</v>
      </c>
      <c r="O424" s="120">
        <v>79300</v>
      </c>
      <c r="Q424" s="115">
        <v>43724</v>
      </c>
      <c r="R424" s="120">
        <v>171000</v>
      </c>
    </row>
    <row r="425" spans="2:18">
      <c r="B425" s="115">
        <v>43719</v>
      </c>
      <c r="C425" s="119">
        <v>20400</v>
      </c>
      <c r="E425" s="115">
        <v>43719</v>
      </c>
      <c r="F425" s="120">
        <v>50600</v>
      </c>
      <c r="H425" s="115">
        <v>43719</v>
      </c>
      <c r="I425" s="120">
        <v>30550</v>
      </c>
      <c r="K425" s="115">
        <v>43719</v>
      </c>
      <c r="L425" s="120">
        <v>24450</v>
      </c>
      <c r="N425" s="115">
        <v>43719</v>
      </c>
      <c r="O425" s="120">
        <v>79400</v>
      </c>
      <c r="Q425" s="115">
        <v>43719</v>
      </c>
      <c r="R425" s="120">
        <v>173000</v>
      </c>
    </row>
    <row r="426" spans="2:18">
      <c r="B426" s="115">
        <v>43718</v>
      </c>
      <c r="C426" s="119">
        <v>21600</v>
      </c>
      <c r="E426" s="115">
        <v>43718</v>
      </c>
      <c r="F426" s="120">
        <v>50500</v>
      </c>
      <c r="H426" s="115">
        <v>43718</v>
      </c>
      <c r="I426" s="120">
        <v>29750</v>
      </c>
      <c r="K426" s="115">
        <v>43718</v>
      </c>
      <c r="L426" s="120">
        <v>24550</v>
      </c>
      <c r="N426" s="115">
        <v>43718</v>
      </c>
      <c r="O426" s="120">
        <v>78700</v>
      </c>
      <c r="Q426" s="115">
        <v>43718</v>
      </c>
      <c r="R426" s="120">
        <v>173100</v>
      </c>
    </row>
    <row r="427" spans="2:18">
      <c r="B427" s="115">
        <v>43717</v>
      </c>
      <c r="C427" s="119">
        <v>21100</v>
      </c>
      <c r="E427" s="115">
        <v>43717</v>
      </c>
      <c r="F427" s="120">
        <v>50200</v>
      </c>
      <c r="H427" s="115">
        <v>43717</v>
      </c>
      <c r="I427" s="120">
        <v>30150</v>
      </c>
      <c r="K427" s="115">
        <v>43717</v>
      </c>
      <c r="L427" s="120">
        <v>24500</v>
      </c>
      <c r="N427" s="115">
        <v>43717</v>
      </c>
      <c r="O427" s="120">
        <v>79000</v>
      </c>
      <c r="Q427" s="115">
        <v>43717</v>
      </c>
      <c r="R427" s="120">
        <v>177500</v>
      </c>
    </row>
    <row r="428" spans="2:18">
      <c r="B428" s="115">
        <v>43714</v>
      </c>
      <c r="C428" s="119">
        <v>22250</v>
      </c>
      <c r="E428" s="115">
        <v>43714</v>
      </c>
      <c r="F428" s="120">
        <v>52200</v>
      </c>
      <c r="H428" s="115">
        <v>43714</v>
      </c>
      <c r="I428" s="120">
        <v>31100</v>
      </c>
      <c r="K428" s="115">
        <v>43714</v>
      </c>
      <c r="L428" s="120">
        <v>24900</v>
      </c>
      <c r="N428" s="115">
        <v>43714</v>
      </c>
      <c r="O428" s="120">
        <v>81700</v>
      </c>
      <c r="Q428" s="115">
        <v>43714</v>
      </c>
      <c r="R428" s="120">
        <v>179700</v>
      </c>
    </row>
    <row r="429" spans="2:18">
      <c r="B429" s="115">
        <v>43713</v>
      </c>
      <c r="C429" s="119">
        <v>21500</v>
      </c>
      <c r="E429" s="115">
        <v>43713</v>
      </c>
      <c r="F429" s="120">
        <v>52400</v>
      </c>
      <c r="H429" s="115">
        <v>43713</v>
      </c>
      <c r="I429" s="120">
        <v>30750</v>
      </c>
      <c r="K429" s="115">
        <v>43713</v>
      </c>
      <c r="L429" s="120">
        <v>25350</v>
      </c>
      <c r="N429" s="115">
        <v>43713</v>
      </c>
      <c r="O429" s="120">
        <v>78700</v>
      </c>
      <c r="Q429" s="115">
        <v>43713</v>
      </c>
      <c r="R429" s="120">
        <v>180300</v>
      </c>
    </row>
    <row r="430" spans="2:18">
      <c r="B430" s="115">
        <v>43712</v>
      </c>
      <c r="C430" s="119">
        <v>20800</v>
      </c>
      <c r="E430" s="115">
        <v>43712</v>
      </c>
      <c r="F430" s="120">
        <v>49700</v>
      </c>
      <c r="H430" s="115">
        <v>43712</v>
      </c>
      <c r="I430" s="120">
        <v>30700</v>
      </c>
      <c r="K430" s="115">
        <v>43712</v>
      </c>
      <c r="L430" s="120">
        <v>24500</v>
      </c>
      <c r="N430" s="115">
        <v>43712</v>
      </c>
      <c r="O430" s="120">
        <v>78900</v>
      </c>
      <c r="Q430" s="115">
        <v>43712</v>
      </c>
      <c r="R430" s="120">
        <v>179200</v>
      </c>
    </row>
    <row r="431" spans="2:18">
      <c r="B431" s="115">
        <v>43711</v>
      </c>
      <c r="C431" s="119">
        <v>20500</v>
      </c>
      <c r="E431" s="115">
        <v>43711</v>
      </c>
      <c r="F431" s="120">
        <v>48500</v>
      </c>
      <c r="H431" s="115">
        <v>43711</v>
      </c>
      <c r="I431" s="120">
        <v>30250</v>
      </c>
      <c r="K431" s="115">
        <v>43711</v>
      </c>
      <c r="L431" s="120">
        <v>23850</v>
      </c>
      <c r="N431" s="115">
        <v>43711</v>
      </c>
      <c r="O431" s="120">
        <v>78300</v>
      </c>
      <c r="Q431" s="115">
        <v>43711</v>
      </c>
      <c r="R431" s="120">
        <v>178700</v>
      </c>
    </row>
    <row r="432" spans="2:18">
      <c r="B432" s="115">
        <v>43710</v>
      </c>
      <c r="C432" s="119">
        <v>20200</v>
      </c>
      <c r="E432" s="115">
        <v>43710</v>
      </c>
      <c r="F432" s="120">
        <v>48550</v>
      </c>
      <c r="H432" s="115">
        <v>43710</v>
      </c>
      <c r="I432" s="120">
        <v>30400</v>
      </c>
      <c r="K432" s="115">
        <v>43710</v>
      </c>
      <c r="L432" s="120">
        <v>24500</v>
      </c>
      <c r="N432" s="115">
        <v>43710</v>
      </c>
      <c r="O432" s="120">
        <v>78300</v>
      </c>
      <c r="Q432" s="115">
        <v>43710</v>
      </c>
      <c r="R432" s="120">
        <v>181800</v>
      </c>
    </row>
    <row r="433" spans="2:18">
      <c r="B433" s="115">
        <v>43707</v>
      </c>
      <c r="C433" s="119">
        <v>20350</v>
      </c>
      <c r="E433" s="115">
        <v>43707</v>
      </c>
      <c r="F433" s="120">
        <v>48800</v>
      </c>
      <c r="H433" s="115">
        <v>43707</v>
      </c>
      <c r="I433" s="120">
        <v>30700</v>
      </c>
      <c r="K433" s="115">
        <v>43707</v>
      </c>
      <c r="L433" s="120">
        <v>24150</v>
      </c>
      <c r="N433" s="115">
        <v>43707</v>
      </c>
      <c r="O433" s="120">
        <v>78600</v>
      </c>
      <c r="Q433" s="115">
        <v>43707</v>
      </c>
      <c r="R433" s="120">
        <v>182300</v>
      </c>
    </row>
    <row r="434" spans="2:18">
      <c r="B434" s="115">
        <v>43706</v>
      </c>
      <c r="C434" s="119">
        <v>19600</v>
      </c>
      <c r="E434" s="115">
        <v>43706</v>
      </c>
      <c r="F434" s="120">
        <v>48700</v>
      </c>
      <c r="H434" s="115">
        <v>43706</v>
      </c>
      <c r="I434" s="120">
        <v>30650</v>
      </c>
      <c r="K434" s="115">
        <v>43706</v>
      </c>
      <c r="L434" s="120">
        <v>24050</v>
      </c>
      <c r="N434" s="115">
        <v>43706</v>
      </c>
      <c r="O434" s="120">
        <v>79300</v>
      </c>
      <c r="Q434" s="115">
        <v>43706</v>
      </c>
      <c r="R434" s="120">
        <v>180000</v>
      </c>
    </row>
    <row r="435" spans="2:18">
      <c r="B435" s="115">
        <v>43705</v>
      </c>
      <c r="C435" s="119">
        <v>18650</v>
      </c>
      <c r="E435" s="115">
        <v>43705</v>
      </c>
      <c r="F435" s="120">
        <v>48950</v>
      </c>
      <c r="H435" s="115">
        <v>43705</v>
      </c>
      <c r="I435" s="120">
        <v>31900</v>
      </c>
      <c r="K435" s="115">
        <v>43705</v>
      </c>
      <c r="L435" s="120">
        <v>25550</v>
      </c>
      <c r="N435" s="115">
        <v>43705</v>
      </c>
      <c r="O435" s="120">
        <v>80300</v>
      </c>
      <c r="Q435" s="115">
        <v>43705</v>
      </c>
      <c r="R435" s="120">
        <v>185600</v>
      </c>
    </row>
    <row r="436" spans="2:18">
      <c r="B436" s="115">
        <v>43704</v>
      </c>
      <c r="C436" s="119">
        <v>18100</v>
      </c>
      <c r="E436" s="115">
        <v>43704</v>
      </c>
      <c r="F436" s="120">
        <v>47750</v>
      </c>
      <c r="H436" s="115">
        <v>43704</v>
      </c>
      <c r="I436" s="120">
        <v>31150</v>
      </c>
      <c r="K436" s="115">
        <v>43704</v>
      </c>
      <c r="L436" s="120">
        <v>25000</v>
      </c>
      <c r="N436" s="115">
        <v>43704</v>
      </c>
      <c r="O436" s="120">
        <v>78800</v>
      </c>
      <c r="Q436" s="115">
        <v>43704</v>
      </c>
      <c r="R436" s="120">
        <v>180000</v>
      </c>
    </row>
    <row r="437" spans="2:18">
      <c r="B437" s="115">
        <v>43703</v>
      </c>
      <c r="C437" s="119">
        <v>17900</v>
      </c>
      <c r="E437" s="115">
        <v>43703</v>
      </c>
      <c r="F437" s="120">
        <v>47550</v>
      </c>
      <c r="H437" s="115">
        <v>43703</v>
      </c>
      <c r="I437" s="120">
        <v>30900</v>
      </c>
      <c r="K437" s="115">
        <v>43703</v>
      </c>
      <c r="L437" s="120">
        <v>24750</v>
      </c>
      <c r="N437" s="115">
        <v>43703</v>
      </c>
      <c r="O437" s="120">
        <v>79000</v>
      </c>
      <c r="Q437" s="115">
        <v>43703</v>
      </c>
      <c r="R437" s="120">
        <v>184500</v>
      </c>
    </row>
    <row r="438" spans="2:18">
      <c r="B438" s="115">
        <v>43700</v>
      </c>
      <c r="C438" s="119">
        <v>18600</v>
      </c>
      <c r="E438" s="115">
        <v>43700</v>
      </c>
      <c r="F438" s="120">
        <v>51000</v>
      </c>
      <c r="H438" s="115">
        <v>43700</v>
      </c>
      <c r="I438" s="120">
        <v>31650</v>
      </c>
      <c r="K438" s="115">
        <v>43700</v>
      </c>
      <c r="L438" s="120">
        <v>25950</v>
      </c>
      <c r="N438" s="115">
        <v>43700</v>
      </c>
      <c r="O438" s="120">
        <v>80200</v>
      </c>
      <c r="Q438" s="115">
        <v>43700</v>
      </c>
      <c r="R438" s="120">
        <v>187800</v>
      </c>
    </row>
    <row r="439" spans="2:18">
      <c r="B439" s="115">
        <v>43699</v>
      </c>
      <c r="C439" s="119">
        <v>18850</v>
      </c>
      <c r="E439" s="115">
        <v>43699</v>
      </c>
      <c r="F439" s="120">
        <v>51800</v>
      </c>
      <c r="H439" s="115">
        <v>43699</v>
      </c>
      <c r="I439" s="120">
        <v>31000</v>
      </c>
      <c r="K439" s="115">
        <v>43699</v>
      </c>
      <c r="L439" s="120">
        <v>25450</v>
      </c>
      <c r="N439" s="115">
        <v>43699</v>
      </c>
      <c r="O439" s="120">
        <v>80800</v>
      </c>
      <c r="Q439" s="115">
        <v>43699</v>
      </c>
      <c r="R439" s="120">
        <v>179100</v>
      </c>
    </row>
    <row r="440" spans="2:18">
      <c r="B440" s="115">
        <v>43698</v>
      </c>
      <c r="C440" s="119">
        <v>19400</v>
      </c>
      <c r="E440" s="115">
        <v>43698</v>
      </c>
      <c r="F440" s="120">
        <v>52900</v>
      </c>
      <c r="H440" s="115">
        <v>43698</v>
      </c>
      <c r="I440" s="120">
        <v>31650</v>
      </c>
      <c r="K440" s="115">
        <v>43698</v>
      </c>
      <c r="L440" s="120">
        <v>26250</v>
      </c>
      <c r="N440" s="115">
        <v>43698</v>
      </c>
      <c r="O440" s="120">
        <v>81800</v>
      </c>
      <c r="Q440" s="115">
        <v>43698</v>
      </c>
      <c r="R440" s="120">
        <v>182100</v>
      </c>
    </row>
    <row r="441" spans="2:18">
      <c r="B441" s="115">
        <v>43697</v>
      </c>
      <c r="C441" s="119">
        <v>18350</v>
      </c>
      <c r="E441" s="115">
        <v>43697</v>
      </c>
      <c r="F441" s="120">
        <v>51800</v>
      </c>
      <c r="H441" s="115">
        <v>43697</v>
      </c>
      <c r="I441" s="120">
        <v>31000</v>
      </c>
      <c r="K441" s="115">
        <v>43697</v>
      </c>
      <c r="L441" s="120">
        <v>25750</v>
      </c>
      <c r="N441" s="115">
        <v>43697</v>
      </c>
      <c r="O441" s="120">
        <v>82500</v>
      </c>
      <c r="Q441" s="115">
        <v>43697</v>
      </c>
      <c r="R441" s="120">
        <v>179300</v>
      </c>
    </row>
    <row r="442" spans="2:18">
      <c r="B442" s="115">
        <v>43696</v>
      </c>
      <c r="C442" s="119">
        <v>18400</v>
      </c>
      <c r="E442" s="115">
        <v>43696</v>
      </c>
      <c r="F442" s="120">
        <v>49950</v>
      </c>
      <c r="H442" s="115">
        <v>43696</v>
      </c>
      <c r="I442" s="120">
        <v>29500</v>
      </c>
      <c r="K442" s="115">
        <v>43696</v>
      </c>
      <c r="L442" s="120">
        <v>25250</v>
      </c>
      <c r="N442" s="115">
        <v>43696</v>
      </c>
      <c r="O442" s="120">
        <v>82000</v>
      </c>
      <c r="Q442" s="115">
        <v>43696</v>
      </c>
      <c r="R442" s="120">
        <v>179700</v>
      </c>
    </row>
    <row r="443" spans="2:18">
      <c r="B443" s="115">
        <v>43693</v>
      </c>
      <c r="C443" s="119">
        <v>18450</v>
      </c>
      <c r="E443" s="115">
        <v>43693</v>
      </c>
      <c r="F443" s="120">
        <v>49750</v>
      </c>
      <c r="H443" s="115">
        <v>43693</v>
      </c>
      <c r="I443" s="120">
        <v>30500</v>
      </c>
      <c r="K443" s="115">
        <v>43693</v>
      </c>
      <c r="L443" s="120">
        <v>26300</v>
      </c>
      <c r="N443" s="115">
        <v>43693</v>
      </c>
      <c r="O443" s="120">
        <v>79800</v>
      </c>
      <c r="Q443" s="115">
        <v>43693</v>
      </c>
      <c r="R443" s="120">
        <v>180200</v>
      </c>
    </row>
    <row r="444" spans="2:18">
      <c r="B444" s="115">
        <v>43691</v>
      </c>
      <c r="C444" s="119">
        <v>17750</v>
      </c>
      <c r="E444" s="115">
        <v>43691</v>
      </c>
      <c r="F444" s="120">
        <v>50600</v>
      </c>
      <c r="H444" s="115">
        <v>43691</v>
      </c>
      <c r="I444" s="120">
        <v>30750</v>
      </c>
      <c r="K444" s="115">
        <v>43691</v>
      </c>
      <c r="L444" s="120">
        <v>26700</v>
      </c>
      <c r="N444" s="115">
        <v>43691</v>
      </c>
      <c r="O444" s="120">
        <v>80300</v>
      </c>
      <c r="Q444" s="115">
        <v>43691</v>
      </c>
      <c r="R444" s="120">
        <v>183300</v>
      </c>
    </row>
    <row r="445" spans="2:18">
      <c r="B445" s="115">
        <v>43690</v>
      </c>
      <c r="C445" s="119">
        <v>17750</v>
      </c>
      <c r="E445" s="115">
        <v>43690</v>
      </c>
      <c r="F445" s="120">
        <v>50100</v>
      </c>
      <c r="H445" s="115">
        <v>43690</v>
      </c>
      <c r="I445" s="120">
        <v>30500</v>
      </c>
      <c r="K445" s="115">
        <v>43690</v>
      </c>
      <c r="L445" s="120">
        <v>26400</v>
      </c>
      <c r="N445" s="115">
        <v>43690</v>
      </c>
      <c r="O445" s="120">
        <v>79600</v>
      </c>
      <c r="Q445" s="115">
        <v>43690</v>
      </c>
      <c r="R445" s="120">
        <v>178100</v>
      </c>
    </row>
    <row r="446" spans="2:18">
      <c r="B446" s="115">
        <v>43689</v>
      </c>
      <c r="C446" s="119">
        <v>16100</v>
      </c>
      <c r="E446" s="115">
        <v>43689</v>
      </c>
      <c r="F446" s="120">
        <v>49400</v>
      </c>
      <c r="H446" s="115">
        <v>43689</v>
      </c>
      <c r="I446" s="120">
        <v>31000</v>
      </c>
      <c r="K446" s="115">
        <v>43689</v>
      </c>
      <c r="L446" s="120">
        <v>26550</v>
      </c>
      <c r="N446" s="115">
        <v>43689</v>
      </c>
      <c r="O446" s="120">
        <v>78100</v>
      </c>
      <c r="Q446" s="115">
        <v>43689</v>
      </c>
      <c r="R446" s="120">
        <v>181800</v>
      </c>
    </row>
    <row r="447" spans="2:18">
      <c r="B447" s="115">
        <v>43686</v>
      </c>
      <c r="C447" s="119">
        <v>15750</v>
      </c>
      <c r="E447" s="115">
        <v>43686</v>
      </c>
      <c r="F447" s="120">
        <v>49600</v>
      </c>
      <c r="H447" s="115">
        <v>43686</v>
      </c>
      <c r="I447" s="120">
        <v>32250</v>
      </c>
      <c r="K447" s="115">
        <v>43686</v>
      </c>
      <c r="L447" s="120">
        <v>26450</v>
      </c>
      <c r="N447" s="115">
        <v>43686</v>
      </c>
      <c r="O447" s="120">
        <v>77900</v>
      </c>
      <c r="Q447" s="115">
        <v>43686</v>
      </c>
      <c r="R447" s="120">
        <v>178000</v>
      </c>
    </row>
    <row r="448" spans="2:18">
      <c r="B448" s="115">
        <v>43685</v>
      </c>
      <c r="C448" s="119">
        <v>16800</v>
      </c>
      <c r="E448" s="115">
        <v>43685</v>
      </c>
      <c r="F448" s="120">
        <v>50100</v>
      </c>
      <c r="H448" s="115">
        <v>43685</v>
      </c>
      <c r="I448" s="120">
        <v>32200</v>
      </c>
      <c r="K448" s="115">
        <v>43685</v>
      </c>
      <c r="L448" s="120">
        <v>27450</v>
      </c>
      <c r="N448" s="115">
        <v>43685</v>
      </c>
      <c r="O448" s="120">
        <v>78800</v>
      </c>
      <c r="Q448" s="115">
        <v>43685</v>
      </c>
      <c r="R448" s="120">
        <v>179700</v>
      </c>
    </row>
    <row r="449" spans="2:18">
      <c r="B449" s="115">
        <v>43684</v>
      </c>
      <c r="C449" s="119">
        <v>16800</v>
      </c>
      <c r="E449" s="115">
        <v>43684</v>
      </c>
      <c r="F449" s="120">
        <v>49250</v>
      </c>
      <c r="H449" s="115">
        <v>43684</v>
      </c>
      <c r="I449" s="120">
        <v>31500</v>
      </c>
      <c r="K449" s="115">
        <v>43684</v>
      </c>
      <c r="L449" s="120">
        <v>28000</v>
      </c>
      <c r="N449" s="115">
        <v>43684</v>
      </c>
      <c r="O449" s="120">
        <v>77000</v>
      </c>
      <c r="Q449" s="115">
        <v>43684</v>
      </c>
      <c r="R449" s="120">
        <v>184700</v>
      </c>
    </row>
    <row r="450" spans="2:18">
      <c r="B450" s="115">
        <v>43683</v>
      </c>
      <c r="C450" s="119">
        <v>16600</v>
      </c>
      <c r="E450" s="115">
        <v>43683</v>
      </c>
      <c r="F450" s="120">
        <v>47000</v>
      </c>
      <c r="H450" s="115">
        <v>43683</v>
      </c>
      <c r="I450" s="120">
        <v>31350</v>
      </c>
      <c r="K450" s="115">
        <v>43683</v>
      </c>
      <c r="L450" s="120">
        <v>24800</v>
      </c>
      <c r="N450" s="115">
        <v>43683</v>
      </c>
      <c r="O450" s="120">
        <v>76500</v>
      </c>
      <c r="Q450" s="115">
        <v>43683</v>
      </c>
      <c r="R450" s="120">
        <v>175400</v>
      </c>
    </row>
    <row r="451" spans="2:18">
      <c r="B451" s="115">
        <v>43682</v>
      </c>
      <c r="C451" s="119">
        <v>17050</v>
      </c>
      <c r="E451" s="115">
        <v>43682</v>
      </c>
      <c r="F451" s="120">
        <v>49700</v>
      </c>
      <c r="H451" s="115">
        <v>43682</v>
      </c>
      <c r="I451" s="120">
        <v>32350</v>
      </c>
      <c r="K451" s="115">
        <v>43682</v>
      </c>
      <c r="L451" s="120">
        <v>26250</v>
      </c>
      <c r="N451" s="115">
        <v>43682</v>
      </c>
      <c r="O451" s="120">
        <v>77400</v>
      </c>
      <c r="Q451" s="115">
        <v>43682</v>
      </c>
      <c r="R451" s="120">
        <v>176000</v>
      </c>
    </row>
    <row r="452" spans="2:18">
      <c r="B452" s="115">
        <v>43679</v>
      </c>
      <c r="C452" s="119">
        <v>17850</v>
      </c>
      <c r="E452" s="115">
        <v>43679</v>
      </c>
      <c r="F452" s="120">
        <v>51700</v>
      </c>
      <c r="H452" s="115">
        <v>43679</v>
      </c>
      <c r="I452" s="120">
        <v>31500</v>
      </c>
      <c r="K452" s="115">
        <v>43679</v>
      </c>
      <c r="L452" s="120">
        <v>24550</v>
      </c>
      <c r="N452" s="115">
        <v>43679</v>
      </c>
      <c r="O452" s="120">
        <v>78100</v>
      </c>
      <c r="Q452" s="115">
        <v>43679</v>
      </c>
      <c r="R452" s="120">
        <v>173200</v>
      </c>
    </row>
    <row r="453" spans="2:18">
      <c r="B453" s="115">
        <v>43678</v>
      </c>
      <c r="C453" s="119">
        <v>17200</v>
      </c>
      <c r="E453" s="115">
        <v>43678</v>
      </c>
      <c r="F453" s="120">
        <v>51000</v>
      </c>
      <c r="H453" s="115">
        <v>43678</v>
      </c>
      <c r="I453" s="120">
        <v>29000</v>
      </c>
      <c r="K453" s="115">
        <v>43678</v>
      </c>
      <c r="L453" s="120">
        <v>22800</v>
      </c>
      <c r="N453" s="115">
        <v>43678</v>
      </c>
      <c r="O453" s="120">
        <v>79100</v>
      </c>
      <c r="Q453" s="115">
        <v>43678</v>
      </c>
      <c r="R453" s="120">
        <v>173000</v>
      </c>
    </row>
    <row r="454" spans="2:18">
      <c r="B454" s="115">
        <v>43677</v>
      </c>
      <c r="C454" s="119">
        <v>17150</v>
      </c>
      <c r="E454" s="115">
        <v>43677</v>
      </c>
      <c r="F454" s="120">
        <v>53100</v>
      </c>
      <c r="H454" s="115">
        <v>43677</v>
      </c>
      <c r="I454" s="120">
        <v>28950</v>
      </c>
      <c r="K454" s="115">
        <v>43677</v>
      </c>
      <c r="L454" s="120">
        <v>23350</v>
      </c>
      <c r="N454" s="115">
        <v>43677</v>
      </c>
      <c r="O454" s="120">
        <v>81200</v>
      </c>
      <c r="Q454" s="115">
        <v>43677</v>
      </c>
      <c r="R454" s="120">
        <v>178000</v>
      </c>
    </row>
    <row r="455" spans="2:18">
      <c r="B455" s="115">
        <v>43676</v>
      </c>
      <c r="C455" s="119">
        <v>17650</v>
      </c>
      <c r="E455" s="115">
        <v>43676</v>
      </c>
      <c r="F455" s="120">
        <v>53100</v>
      </c>
      <c r="H455" s="115">
        <v>43676</v>
      </c>
      <c r="I455" s="120">
        <v>27400</v>
      </c>
      <c r="K455" s="115">
        <v>43676</v>
      </c>
      <c r="L455" s="120">
        <v>22050</v>
      </c>
      <c r="N455" s="115">
        <v>43676</v>
      </c>
      <c r="O455" s="120">
        <v>79500</v>
      </c>
      <c r="Q455" s="115">
        <v>43676</v>
      </c>
      <c r="R455" s="120">
        <v>175500</v>
      </c>
    </row>
    <row r="456" spans="2:18">
      <c r="B456" s="115">
        <v>43675</v>
      </c>
      <c r="C456" s="119">
        <v>17100</v>
      </c>
      <c r="E456" s="115">
        <v>43675</v>
      </c>
      <c r="F456" s="120">
        <v>50200</v>
      </c>
      <c r="H456" s="115">
        <v>43675</v>
      </c>
      <c r="I456" s="120">
        <v>26650</v>
      </c>
      <c r="K456" s="115">
        <v>43675</v>
      </c>
      <c r="L456" s="120">
        <v>22300</v>
      </c>
      <c r="N456" s="115">
        <v>43675</v>
      </c>
      <c r="O456" s="120">
        <v>80000</v>
      </c>
      <c r="Q456" s="115">
        <v>43675</v>
      </c>
      <c r="R456" s="120">
        <v>182900</v>
      </c>
    </row>
    <row r="457" spans="2:18">
      <c r="B457" s="115">
        <v>43672</v>
      </c>
      <c r="C457" s="119">
        <v>17650</v>
      </c>
      <c r="E457" s="115">
        <v>43672</v>
      </c>
      <c r="F457" s="120">
        <v>51100</v>
      </c>
      <c r="H457" s="115">
        <v>43672</v>
      </c>
      <c r="I457" s="120">
        <v>29300</v>
      </c>
      <c r="K457" s="115">
        <v>43672</v>
      </c>
      <c r="L457" s="120">
        <v>24000</v>
      </c>
      <c r="N457" s="115">
        <v>43672</v>
      </c>
      <c r="O457" s="120">
        <v>80800</v>
      </c>
      <c r="Q457" s="115">
        <v>43672</v>
      </c>
      <c r="R457" s="120">
        <v>181000</v>
      </c>
    </row>
    <row r="458" spans="2:18">
      <c r="B458" s="115">
        <v>43671</v>
      </c>
      <c r="C458" s="119">
        <v>17450</v>
      </c>
      <c r="E458" s="115">
        <v>43671</v>
      </c>
      <c r="F458" s="120">
        <v>51400</v>
      </c>
      <c r="H458" s="115">
        <v>43671</v>
      </c>
      <c r="I458" s="120">
        <v>28750</v>
      </c>
      <c r="K458" s="115">
        <v>43671</v>
      </c>
      <c r="L458" s="120">
        <v>23650</v>
      </c>
      <c r="N458" s="115">
        <v>43671</v>
      </c>
      <c r="O458" s="120">
        <v>82500</v>
      </c>
      <c r="Q458" s="115">
        <v>43671</v>
      </c>
      <c r="R458" s="120">
        <v>174100</v>
      </c>
    </row>
    <row r="459" spans="2:18">
      <c r="B459" s="115">
        <v>43670</v>
      </c>
      <c r="C459" s="119">
        <v>18350</v>
      </c>
      <c r="E459" s="115">
        <v>43670</v>
      </c>
      <c r="F459" s="120">
        <v>53200</v>
      </c>
      <c r="H459" s="115">
        <v>43670</v>
      </c>
      <c r="I459" s="120">
        <v>29850</v>
      </c>
      <c r="K459" s="115">
        <v>43670</v>
      </c>
      <c r="L459" s="120">
        <v>24500</v>
      </c>
      <c r="N459" s="115">
        <v>43670</v>
      </c>
      <c r="O459" s="120">
        <v>83700</v>
      </c>
      <c r="Q459" s="115">
        <v>43670</v>
      </c>
      <c r="R459" s="120">
        <v>174700</v>
      </c>
    </row>
    <row r="460" spans="2:18">
      <c r="B460" s="115">
        <v>43669</v>
      </c>
      <c r="C460" s="119">
        <v>18200</v>
      </c>
      <c r="E460" s="115">
        <v>43669</v>
      </c>
      <c r="F460" s="120">
        <v>53500</v>
      </c>
      <c r="H460" s="115">
        <v>43669</v>
      </c>
      <c r="I460" s="120">
        <v>30750</v>
      </c>
      <c r="K460" s="115">
        <v>43669</v>
      </c>
      <c r="L460" s="120">
        <v>25400</v>
      </c>
      <c r="N460" s="115">
        <v>43669</v>
      </c>
      <c r="O460" s="120">
        <v>83600</v>
      </c>
      <c r="Q460" s="115">
        <v>43669</v>
      </c>
      <c r="R460" s="120">
        <v>178800</v>
      </c>
    </row>
    <row r="461" spans="2:18">
      <c r="B461" s="115">
        <v>43668</v>
      </c>
      <c r="C461" s="119">
        <v>17700</v>
      </c>
      <c r="E461" s="115">
        <v>43668</v>
      </c>
      <c r="F461" s="120">
        <v>54000</v>
      </c>
      <c r="H461" s="115">
        <v>43668</v>
      </c>
      <c r="I461" s="120">
        <v>31800</v>
      </c>
      <c r="K461" s="115">
        <v>43668</v>
      </c>
      <c r="L461" s="120">
        <v>24800</v>
      </c>
      <c r="N461" s="115">
        <v>43668</v>
      </c>
      <c r="O461" s="120">
        <v>83700</v>
      </c>
      <c r="Q461" s="115">
        <v>43668</v>
      </c>
      <c r="R461" s="120">
        <v>170000</v>
      </c>
    </row>
    <row r="462" spans="2:18">
      <c r="B462" s="115">
        <v>43665</v>
      </c>
      <c r="C462" s="119">
        <v>17800</v>
      </c>
      <c r="E462" s="115">
        <v>43665</v>
      </c>
      <c r="F462" s="120">
        <v>53700</v>
      </c>
      <c r="H462" s="115">
        <v>43665</v>
      </c>
      <c r="I462" s="120">
        <v>32600</v>
      </c>
      <c r="K462" s="115">
        <v>43665</v>
      </c>
      <c r="L462" s="120">
        <v>23800</v>
      </c>
      <c r="N462" s="115">
        <v>43665</v>
      </c>
      <c r="O462" s="120">
        <v>84500</v>
      </c>
      <c r="Q462" s="115">
        <v>43665</v>
      </c>
      <c r="R462" s="120">
        <v>168300</v>
      </c>
    </row>
    <row r="463" spans="2:18">
      <c r="B463" s="115">
        <v>43664</v>
      </c>
      <c r="C463" s="119">
        <v>17800</v>
      </c>
      <c r="E463" s="115">
        <v>43664</v>
      </c>
      <c r="F463" s="120">
        <v>52700</v>
      </c>
      <c r="H463" s="115">
        <v>43664</v>
      </c>
      <c r="I463" s="120">
        <v>33550</v>
      </c>
      <c r="K463" s="115">
        <v>43664</v>
      </c>
      <c r="L463" s="120">
        <v>24400</v>
      </c>
      <c r="N463" s="115">
        <v>43664</v>
      </c>
      <c r="O463" s="120">
        <v>85900</v>
      </c>
      <c r="Q463" s="115">
        <v>43664</v>
      </c>
      <c r="R463" s="120">
        <v>166800</v>
      </c>
    </row>
    <row r="464" spans="2:18">
      <c r="B464" s="115">
        <v>43663</v>
      </c>
      <c r="C464" s="119">
        <v>16400</v>
      </c>
      <c r="E464" s="115">
        <v>43663</v>
      </c>
      <c r="F464" s="120">
        <v>51600</v>
      </c>
      <c r="H464" s="115">
        <v>43663</v>
      </c>
      <c r="I464" s="120">
        <v>31650</v>
      </c>
      <c r="K464" s="115">
        <v>43663</v>
      </c>
      <c r="L464" s="120">
        <v>25350</v>
      </c>
      <c r="N464" s="115">
        <v>43663</v>
      </c>
      <c r="O464" s="120">
        <v>83700</v>
      </c>
      <c r="Q464" s="115">
        <v>43663</v>
      </c>
      <c r="R464" s="120">
        <v>165400</v>
      </c>
    </row>
    <row r="465" spans="2:18">
      <c r="B465" s="115">
        <v>43662</v>
      </c>
      <c r="C465" s="119">
        <v>17100</v>
      </c>
      <c r="E465" s="115">
        <v>43662</v>
      </c>
      <c r="F465" s="120">
        <v>54500</v>
      </c>
      <c r="H465" s="115">
        <v>43662</v>
      </c>
      <c r="I465" s="120">
        <v>32550</v>
      </c>
      <c r="K465" s="115">
        <v>43662</v>
      </c>
      <c r="L465" s="120">
        <v>23800</v>
      </c>
      <c r="N465" s="115">
        <v>43662</v>
      </c>
      <c r="O465" s="120">
        <v>84800</v>
      </c>
      <c r="Q465" s="115">
        <v>43662</v>
      </c>
      <c r="R465" s="120">
        <v>166700</v>
      </c>
    </row>
    <row r="466" spans="2:18">
      <c r="B466" s="115">
        <v>43661</v>
      </c>
      <c r="C466" s="119">
        <v>17100</v>
      </c>
      <c r="E466" s="115">
        <v>43661</v>
      </c>
      <c r="F466" s="120">
        <v>53500</v>
      </c>
      <c r="H466" s="115">
        <v>43661</v>
      </c>
      <c r="I466" s="120">
        <v>33400</v>
      </c>
      <c r="K466" s="115">
        <v>43661</v>
      </c>
      <c r="L466" s="120">
        <v>24850</v>
      </c>
      <c r="N466" s="115">
        <v>43661</v>
      </c>
      <c r="O466" s="120">
        <v>81700</v>
      </c>
      <c r="Q466" s="115">
        <v>43661</v>
      </c>
      <c r="R466" s="120">
        <v>168300</v>
      </c>
    </row>
    <row r="467" spans="2:18">
      <c r="B467" s="115">
        <v>43658</v>
      </c>
      <c r="C467" s="119">
        <v>16250</v>
      </c>
      <c r="E467" s="115">
        <v>43658</v>
      </c>
      <c r="F467" s="120">
        <v>52400</v>
      </c>
      <c r="H467" s="115">
        <v>43658</v>
      </c>
      <c r="I467" s="120">
        <v>32050</v>
      </c>
      <c r="K467" s="115">
        <v>43658</v>
      </c>
      <c r="L467" s="120">
        <v>22450</v>
      </c>
      <c r="N467" s="115">
        <v>43658</v>
      </c>
      <c r="O467" s="120">
        <v>81300</v>
      </c>
      <c r="Q467" s="115">
        <v>43658</v>
      </c>
      <c r="R467" s="120">
        <v>160700</v>
      </c>
    </row>
    <row r="468" spans="2:18">
      <c r="B468" s="115">
        <v>43657</v>
      </c>
      <c r="C468" s="119">
        <v>16250</v>
      </c>
      <c r="E468" s="115">
        <v>43657</v>
      </c>
      <c r="F468" s="120">
        <v>52200</v>
      </c>
      <c r="H468" s="115">
        <v>43657</v>
      </c>
      <c r="I468" s="120">
        <v>29050</v>
      </c>
      <c r="K468" s="115">
        <v>43657</v>
      </c>
      <c r="L468" s="120">
        <v>22500</v>
      </c>
      <c r="N468" s="115">
        <v>43657</v>
      </c>
      <c r="O468" s="120">
        <v>80700</v>
      </c>
      <c r="Q468" s="115">
        <v>43657</v>
      </c>
      <c r="R468" s="120">
        <v>157200</v>
      </c>
    </row>
    <row r="469" spans="2:18">
      <c r="B469" s="115">
        <v>43656</v>
      </c>
      <c r="C469" s="119">
        <v>15900</v>
      </c>
      <c r="E469" s="115">
        <v>43656</v>
      </c>
      <c r="F469" s="120">
        <v>51400</v>
      </c>
      <c r="H469" s="115">
        <v>43656</v>
      </c>
      <c r="I469" s="120">
        <v>28900</v>
      </c>
      <c r="K469" s="115">
        <v>43656</v>
      </c>
      <c r="L469" s="120">
        <v>21800</v>
      </c>
      <c r="N469" s="115">
        <v>43656</v>
      </c>
      <c r="O469" s="120">
        <v>80300</v>
      </c>
      <c r="Q469" s="115">
        <v>43656</v>
      </c>
      <c r="R469" s="120">
        <v>147500</v>
      </c>
    </row>
    <row r="470" spans="2:18">
      <c r="B470" s="115">
        <v>43655</v>
      </c>
      <c r="C470" s="119">
        <v>15400</v>
      </c>
      <c r="E470" s="115">
        <v>43655</v>
      </c>
      <c r="F470" s="120">
        <v>48650</v>
      </c>
      <c r="H470" s="115">
        <v>43655</v>
      </c>
      <c r="I470" s="120">
        <v>29500</v>
      </c>
      <c r="K470" s="115">
        <v>43655</v>
      </c>
      <c r="L470" s="120">
        <v>21250</v>
      </c>
      <c r="N470" s="115">
        <v>43655</v>
      </c>
      <c r="O470" s="120">
        <v>80100</v>
      </c>
      <c r="Q470" s="115">
        <v>43655</v>
      </c>
      <c r="R470" s="120">
        <v>147600</v>
      </c>
    </row>
    <row r="471" spans="2:18">
      <c r="B471" s="115">
        <v>43654</v>
      </c>
      <c r="C471" s="119">
        <v>15950</v>
      </c>
      <c r="E471" s="115">
        <v>43654</v>
      </c>
      <c r="F471" s="120">
        <v>48650</v>
      </c>
      <c r="H471" s="115">
        <v>43654</v>
      </c>
      <c r="I471" s="120">
        <v>30500</v>
      </c>
      <c r="K471" s="115">
        <v>43654</v>
      </c>
      <c r="L471" s="120">
        <v>21650</v>
      </c>
      <c r="N471" s="115">
        <v>43654</v>
      </c>
      <c r="O471" s="120">
        <v>80400</v>
      </c>
      <c r="Q471" s="115">
        <v>43654</v>
      </c>
      <c r="R471" s="120">
        <v>148100</v>
      </c>
    </row>
    <row r="472" spans="2:18">
      <c r="B472" s="115">
        <v>43651</v>
      </c>
      <c r="C472" s="119">
        <v>17200</v>
      </c>
      <c r="E472" s="115">
        <v>43651</v>
      </c>
      <c r="F472" s="120">
        <v>51900</v>
      </c>
      <c r="H472" s="115">
        <v>43651</v>
      </c>
      <c r="I472" s="120">
        <v>30900</v>
      </c>
      <c r="K472" s="115">
        <v>43651</v>
      </c>
      <c r="L472" s="120">
        <v>22700</v>
      </c>
      <c r="N472" s="115">
        <v>43651</v>
      </c>
      <c r="O472" s="120">
        <v>83800</v>
      </c>
      <c r="Q472" s="115">
        <v>43651</v>
      </c>
      <c r="R472" s="120">
        <v>153300</v>
      </c>
    </row>
    <row r="473" spans="2:18">
      <c r="B473" s="115">
        <v>43650</v>
      </c>
      <c r="C473" s="119">
        <v>17950</v>
      </c>
      <c r="E473" s="115">
        <v>43650</v>
      </c>
      <c r="F473" s="120">
        <v>54800</v>
      </c>
      <c r="H473" s="115">
        <v>43650</v>
      </c>
      <c r="I473" s="120">
        <v>31250</v>
      </c>
      <c r="K473" s="115">
        <v>43650</v>
      </c>
      <c r="L473" s="120">
        <v>22950</v>
      </c>
      <c r="N473" s="115">
        <v>43650</v>
      </c>
      <c r="O473" s="120">
        <v>85400</v>
      </c>
      <c r="Q473" s="115">
        <v>43650</v>
      </c>
      <c r="R473" s="120">
        <v>155700</v>
      </c>
    </row>
    <row r="474" spans="2:18">
      <c r="B474" s="115">
        <v>43649</v>
      </c>
      <c r="C474" s="119">
        <v>17400</v>
      </c>
      <c r="E474" s="115">
        <v>43649</v>
      </c>
      <c r="F474" s="120">
        <v>52500</v>
      </c>
      <c r="H474" s="115">
        <v>43649</v>
      </c>
      <c r="I474" s="120">
        <v>32050</v>
      </c>
      <c r="K474" s="115">
        <v>43649</v>
      </c>
      <c r="L474" s="120">
        <v>23150</v>
      </c>
      <c r="N474" s="115">
        <v>43649</v>
      </c>
      <c r="O474" s="120">
        <v>83400</v>
      </c>
      <c r="Q474" s="115">
        <v>43649</v>
      </c>
      <c r="R474" s="120">
        <v>154500</v>
      </c>
    </row>
    <row r="475" spans="2:18">
      <c r="B475" s="115">
        <v>43648</v>
      </c>
      <c r="C475" s="119">
        <v>17300</v>
      </c>
      <c r="E475" s="115">
        <v>43648</v>
      </c>
      <c r="F475" s="120">
        <v>52600</v>
      </c>
      <c r="H475" s="115">
        <v>43648</v>
      </c>
      <c r="I475" s="120">
        <v>29700</v>
      </c>
      <c r="K475" s="115">
        <v>43648</v>
      </c>
      <c r="L475" s="120">
        <v>21650</v>
      </c>
      <c r="N475" s="115">
        <v>43648</v>
      </c>
      <c r="O475" s="120">
        <v>80700</v>
      </c>
      <c r="Q475" s="115">
        <v>43648</v>
      </c>
      <c r="R475" s="120">
        <v>152100</v>
      </c>
    </row>
    <row r="476" spans="2:18">
      <c r="B476" s="115">
        <v>43647</v>
      </c>
      <c r="C476" s="119">
        <v>17000</v>
      </c>
      <c r="E476" s="115">
        <v>43647</v>
      </c>
      <c r="F476" s="120">
        <v>52000</v>
      </c>
      <c r="H476" s="115">
        <v>43647</v>
      </c>
      <c r="I476" s="120">
        <v>30150</v>
      </c>
      <c r="K476" s="115">
        <v>43647</v>
      </c>
      <c r="L476" s="120">
        <v>20650</v>
      </c>
      <c r="N476" s="115">
        <v>43647</v>
      </c>
      <c r="O476" s="120">
        <v>79500</v>
      </c>
      <c r="Q476" s="115">
        <v>43647</v>
      </c>
      <c r="R476" s="120">
        <v>152500</v>
      </c>
    </row>
    <row r="477" spans="2:18">
      <c r="B477" s="115">
        <v>43644</v>
      </c>
      <c r="C477" s="119">
        <v>16700</v>
      </c>
      <c r="E477" s="115">
        <v>43644</v>
      </c>
      <c r="F477" s="120">
        <v>53600</v>
      </c>
      <c r="H477" s="115">
        <v>43644</v>
      </c>
      <c r="I477" s="120">
        <v>28850</v>
      </c>
      <c r="K477" s="115">
        <v>43644</v>
      </c>
      <c r="L477" s="120">
        <v>20250</v>
      </c>
      <c r="N477" s="115">
        <v>43644</v>
      </c>
      <c r="O477" s="120">
        <v>79500</v>
      </c>
      <c r="Q477" s="115">
        <v>43644</v>
      </c>
      <c r="R477" s="120">
        <v>148100</v>
      </c>
    </row>
    <row r="478" spans="2:18">
      <c r="B478" s="115">
        <v>43643</v>
      </c>
      <c r="C478" s="119">
        <v>16750</v>
      </c>
      <c r="E478" s="115">
        <v>43643</v>
      </c>
      <c r="F478" s="120">
        <v>54000</v>
      </c>
      <c r="H478" s="115">
        <v>43643</v>
      </c>
      <c r="I478" s="120">
        <v>28850</v>
      </c>
      <c r="K478" s="115">
        <v>43643</v>
      </c>
      <c r="L478" s="120">
        <v>20100</v>
      </c>
      <c r="N478" s="115">
        <v>43643</v>
      </c>
      <c r="O478" s="120">
        <v>79700</v>
      </c>
      <c r="Q478" s="115">
        <v>43643</v>
      </c>
      <c r="R478" s="120">
        <v>148200</v>
      </c>
    </row>
    <row r="479" spans="2:18">
      <c r="B479" s="115">
        <v>43642</v>
      </c>
      <c r="C479" s="119">
        <v>17050</v>
      </c>
      <c r="E479" s="115">
        <v>43642</v>
      </c>
      <c r="F479" s="120">
        <v>54600</v>
      </c>
      <c r="H479" s="115">
        <v>43642</v>
      </c>
      <c r="I479" s="120">
        <v>28700</v>
      </c>
      <c r="K479" s="115">
        <v>43642</v>
      </c>
      <c r="L479" s="120">
        <v>19600</v>
      </c>
      <c r="N479" s="115">
        <v>43642</v>
      </c>
      <c r="O479" s="120">
        <v>79800</v>
      </c>
      <c r="Q479" s="115">
        <v>43642</v>
      </c>
      <c r="R479" s="120">
        <v>146000</v>
      </c>
    </row>
    <row r="480" spans="2:18">
      <c r="B480" s="115">
        <v>43641</v>
      </c>
      <c r="C480" s="119">
        <v>16850</v>
      </c>
      <c r="E480" s="115">
        <v>43641</v>
      </c>
      <c r="F480" s="120">
        <v>53300</v>
      </c>
      <c r="H480" s="115">
        <v>43641</v>
      </c>
      <c r="I480" s="120">
        <v>29000</v>
      </c>
      <c r="K480" s="115">
        <v>43641</v>
      </c>
      <c r="L480" s="120">
        <v>19850</v>
      </c>
      <c r="N480" s="115">
        <v>43641</v>
      </c>
      <c r="O480" s="120">
        <v>80700</v>
      </c>
      <c r="Q480" s="115">
        <v>43641</v>
      </c>
      <c r="R480" s="120">
        <v>146100</v>
      </c>
    </row>
    <row r="481" spans="2:18">
      <c r="B481" s="115">
        <v>43640</v>
      </c>
      <c r="C481" s="119">
        <v>17450</v>
      </c>
      <c r="E481" s="115">
        <v>43640</v>
      </c>
      <c r="F481" s="120">
        <v>55900</v>
      </c>
      <c r="H481" s="115">
        <v>43640</v>
      </c>
      <c r="I481" s="120">
        <v>29300</v>
      </c>
      <c r="K481" s="115">
        <v>43640</v>
      </c>
      <c r="L481" s="120">
        <v>20300</v>
      </c>
      <c r="N481" s="115">
        <v>43640</v>
      </c>
      <c r="O481" s="120">
        <v>81000</v>
      </c>
      <c r="Q481" s="115">
        <v>43640</v>
      </c>
      <c r="R481" s="120">
        <v>146900</v>
      </c>
    </row>
    <row r="482" spans="2:18">
      <c r="B482" s="115">
        <v>43637</v>
      </c>
      <c r="C482" s="119">
        <v>16650</v>
      </c>
      <c r="E482" s="115">
        <v>43637</v>
      </c>
      <c r="F482" s="120">
        <v>55500</v>
      </c>
      <c r="H482" s="115">
        <v>43637</v>
      </c>
      <c r="I482" s="120">
        <v>29800</v>
      </c>
      <c r="K482" s="115">
        <v>43637</v>
      </c>
      <c r="L482" s="120">
        <v>20500</v>
      </c>
      <c r="N482" s="115">
        <v>43637</v>
      </c>
      <c r="O482" s="120">
        <v>81600</v>
      </c>
      <c r="Q482" s="115">
        <v>43637</v>
      </c>
      <c r="R482" s="120">
        <v>146400</v>
      </c>
    </row>
    <row r="483" spans="2:18">
      <c r="B483" s="115">
        <v>43636</v>
      </c>
      <c r="C483" s="119">
        <v>17400</v>
      </c>
      <c r="E483" s="115">
        <v>43636</v>
      </c>
      <c r="F483" s="120">
        <v>55800</v>
      </c>
      <c r="H483" s="115">
        <v>43636</v>
      </c>
      <c r="I483" s="120">
        <v>30000</v>
      </c>
      <c r="K483" s="115">
        <v>43636</v>
      </c>
      <c r="L483" s="120">
        <v>20850</v>
      </c>
      <c r="N483" s="115">
        <v>43636</v>
      </c>
      <c r="O483" s="120">
        <v>79000</v>
      </c>
      <c r="Q483" s="115">
        <v>43636</v>
      </c>
      <c r="R483" s="120">
        <v>149300</v>
      </c>
    </row>
    <row r="484" spans="2:18">
      <c r="B484" s="115">
        <v>43635</v>
      </c>
      <c r="C484" s="119">
        <v>16250</v>
      </c>
      <c r="E484" s="115">
        <v>43635</v>
      </c>
      <c r="F484" s="120">
        <v>52400</v>
      </c>
      <c r="H484" s="115">
        <v>43635</v>
      </c>
      <c r="I484" s="120">
        <v>29250</v>
      </c>
      <c r="K484" s="115">
        <v>43635</v>
      </c>
      <c r="L484" s="120">
        <v>20550</v>
      </c>
      <c r="N484" s="115">
        <v>43635</v>
      </c>
      <c r="O484" s="120">
        <v>78300</v>
      </c>
      <c r="Q484" s="115">
        <v>43635</v>
      </c>
      <c r="R484" s="120">
        <v>145600</v>
      </c>
    </row>
    <row r="485" spans="2:18">
      <c r="B485" s="115">
        <v>43634</v>
      </c>
      <c r="C485" s="119">
        <v>15650</v>
      </c>
      <c r="E485" s="115">
        <v>43634</v>
      </c>
      <c r="F485" s="120">
        <v>48950</v>
      </c>
      <c r="H485" s="115">
        <v>43634</v>
      </c>
      <c r="I485" s="120">
        <v>28600</v>
      </c>
      <c r="K485" s="115">
        <v>43634</v>
      </c>
      <c r="L485" s="120">
        <v>20700</v>
      </c>
      <c r="N485" s="115">
        <v>43634</v>
      </c>
      <c r="O485" s="120">
        <v>79000</v>
      </c>
      <c r="Q485" s="115">
        <v>43634</v>
      </c>
      <c r="R485" s="120">
        <v>146000</v>
      </c>
    </row>
    <row r="486" spans="2:18">
      <c r="B486" s="115">
        <v>43633</v>
      </c>
      <c r="C486" s="119">
        <v>15700</v>
      </c>
      <c r="E486" s="115">
        <v>43633</v>
      </c>
      <c r="F486" s="120">
        <v>48050</v>
      </c>
      <c r="H486" s="115">
        <v>43633</v>
      </c>
      <c r="I486" s="120">
        <v>29900</v>
      </c>
      <c r="K486" s="115">
        <v>43633</v>
      </c>
      <c r="L486" s="120">
        <v>20650</v>
      </c>
      <c r="N486" s="115">
        <v>43633</v>
      </c>
      <c r="O486" s="120">
        <v>78900</v>
      </c>
      <c r="Q486" s="115">
        <v>43633</v>
      </c>
      <c r="R486" s="120">
        <v>142300</v>
      </c>
    </row>
    <row r="487" spans="2:18">
      <c r="B487" s="115">
        <v>43630</v>
      </c>
      <c r="C487" s="119">
        <v>15850</v>
      </c>
      <c r="E487" s="115">
        <v>43630</v>
      </c>
      <c r="F487" s="120">
        <v>49200</v>
      </c>
      <c r="H487" s="115">
        <v>43630</v>
      </c>
      <c r="I487" s="120">
        <v>30150</v>
      </c>
      <c r="K487" s="115">
        <v>43630</v>
      </c>
      <c r="L487" s="120">
        <v>20650</v>
      </c>
      <c r="N487" s="115">
        <v>43630</v>
      </c>
      <c r="O487" s="120">
        <v>79700</v>
      </c>
      <c r="Q487" s="115">
        <v>43630</v>
      </c>
      <c r="R487" s="120">
        <v>147500</v>
      </c>
    </row>
    <row r="488" spans="2:18">
      <c r="B488" s="115">
        <v>43629</v>
      </c>
      <c r="C488" s="119">
        <v>16150</v>
      </c>
      <c r="E488" s="115">
        <v>43629</v>
      </c>
      <c r="F488" s="120">
        <v>48350</v>
      </c>
      <c r="H488" s="115">
        <v>43629</v>
      </c>
      <c r="I488" s="120">
        <v>30200</v>
      </c>
      <c r="K488" s="115">
        <v>43629</v>
      </c>
      <c r="L488" s="120">
        <v>21450</v>
      </c>
      <c r="N488" s="115">
        <v>43629</v>
      </c>
      <c r="O488" s="120">
        <v>80900</v>
      </c>
      <c r="Q488" s="115">
        <v>43629</v>
      </c>
      <c r="R488" s="120">
        <v>148500</v>
      </c>
    </row>
    <row r="489" spans="2:18">
      <c r="B489" s="115">
        <v>43628</v>
      </c>
      <c r="C489" s="119">
        <v>15700</v>
      </c>
      <c r="E489" s="115">
        <v>43628</v>
      </c>
      <c r="F489" s="120">
        <v>49500</v>
      </c>
      <c r="H489" s="115">
        <v>43628</v>
      </c>
      <c r="I489" s="120">
        <v>30000</v>
      </c>
      <c r="K489" s="115">
        <v>43628</v>
      </c>
      <c r="L489" s="120">
        <v>21800</v>
      </c>
      <c r="N489" s="115">
        <v>43628</v>
      </c>
      <c r="O489" s="120">
        <v>80600</v>
      </c>
      <c r="Q489" s="115">
        <v>43628</v>
      </c>
      <c r="R489" s="120">
        <v>149100</v>
      </c>
    </row>
    <row r="490" spans="2:18">
      <c r="B490" s="115">
        <v>43627</v>
      </c>
      <c r="C490" s="119">
        <v>15750</v>
      </c>
      <c r="E490" s="115">
        <v>43627</v>
      </c>
      <c r="F490" s="120">
        <v>51400</v>
      </c>
      <c r="H490" s="115">
        <v>43627</v>
      </c>
      <c r="I490" s="120">
        <v>30000</v>
      </c>
      <c r="K490" s="115">
        <v>43627</v>
      </c>
      <c r="L490" s="120">
        <v>22200</v>
      </c>
      <c r="N490" s="115">
        <v>43627</v>
      </c>
      <c r="O490" s="120">
        <v>80900</v>
      </c>
      <c r="Q490" s="115">
        <v>43627</v>
      </c>
      <c r="R490" s="120">
        <v>153100</v>
      </c>
    </row>
    <row r="491" spans="2:18">
      <c r="B491" s="115">
        <v>43626</v>
      </c>
      <c r="C491" s="119">
        <v>15650</v>
      </c>
      <c r="E491" s="115">
        <v>43626</v>
      </c>
      <c r="F491" s="120">
        <v>51300</v>
      </c>
      <c r="H491" s="115">
        <v>43626</v>
      </c>
      <c r="I491" s="120">
        <v>29850</v>
      </c>
      <c r="K491" s="115">
        <v>43626</v>
      </c>
      <c r="L491" s="120">
        <v>21450</v>
      </c>
      <c r="N491" s="115">
        <v>43626</v>
      </c>
      <c r="O491" s="120">
        <v>80000</v>
      </c>
      <c r="Q491" s="115">
        <v>43626</v>
      </c>
      <c r="R491" s="120">
        <v>151100</v>
      </c>
    </row>
    <row r="492" spans="2:18">
      <c r="B492" s="115">
        <v>43623</v>
      </c>
      <c r="C492" s="119">
        <v>15550</v>
      </c>
      <c r="E492" s="115">
        <v>43623</v>
      </c>
      <c r="F492" s="120">
        <v>49500</v>
      </c>
      <c r="H492" s="115">
        <v>43623</v>
      </c>
      <c r="I492" s="120">
        <v>29800</v>
      </c>
      <c r="K492" s="115">
        <v>43623</v>
      </c>
      <c r="L492" s="120">
        <v>21550</v>
      </c>
      <c r="N492" s="115">
        <v>43623</v>
      </c>
      <c r="O492" s="120">
        <v>80400</v>
      </c>
      <c r="Q492" s="115">
        <v>43623</v>
      </c>
      <c r="R492" s="120">
        <v>152800</v>
      </c>
    </row>
    <row r="493" spans="2:18">
      <c r="B493" s="115">
        <v>43621</v>
      </c>
      <c r="C493" s="119">
        <v>15550</v>
      </c>
      <c r="E493" s="115">
        <v>43621</v>
      </c>
      <c r="F493" s="120">
        <v>49400</v>
      </c>
      <c r="H493" s="115">
        <v>43621</v>
      </c>
      <c r="I493" s="120">
        <v>28850</v>
      </c>
      <c r="K493" s="115">
        <v>43621</v>
      </c>
      <c r="L493" s="120">
        <v>22350</v>
      </c>
      <c r="N493" s="115">
        <v>43621</v>
      </c>
      <c r="O493" s="120">
        <v>81500</v>
      </c>
      <c r="Q493" s="115">
        <v>43621</v>
      </c>
      <c r="R493" s="120">
        <v>149100</v>
      </c>
    </row>
    <row r="494" spans="2:18">
      <c r="B494" s="115">
        <v>43620</v>
      </c>
      <c r="C494" s="119">
        <v>15250</v>
      </c>
      <c r="E494" s="115">
        <v>43620</v>
      </c>
      <c r="F494" s="120">
        <v>49050</v>
      </c>
      <c r="H494" s="115">
        <v>43620</v>
      </c>
      <c r="I494" s="120">
        <v>27900</v>
      </c>
      <c r="K494" s="115">
        <v>43620</v>
      </c>
      <c r="L494" s="120">
        <v>22300</v>
      </c>
      <c r="N494" s="115">
        <v>43620</v>
      </c>
      <c r="O494" s="120">
        <v>81100</v>
      </c>
      <c r="Q494" s="115">
        <v>43620</v>
      </c>
      <c r="R494" s="120">
        <v>149800</v>
      </c>
    </row>
    <row r="495" spans="2:18">
      <c r="B495" s="115">
        <v>43619</v>
      </c>
      <c r="C495" s="119">
        <v>14500</v>
      </c>
      <c r="E495" s="115">
        <v>43619</v>
      </c>
      <c r="F495" s="120">
        <v>48450</v>
      </c>
      <c r="H495" s="115">
        <v>43619</v>
      </c>
      <c r="I495" s="120">
        <v>27900</v>
      </c>
      <c r="K495" s="115">
        <v>43619</v>
      </c>
      <c r="L495" s="120">
        <v>21750</v>
      </c>
      <c r="N495" s="115">
        <v>43619</v>
      </c>
      <c r="O495" s="120">
        <v>81600</v>
      </c>
      <c r="Q495" s="115">
        <v>43619</v>
      </c>
      <c r="R495" s="120">
        <v>150600</v>
      </c>
    </row>
    <row r="496" spans="2:18">
      <c r="B496" s="115">
        <v>43616</v>
      </c>
      <c r="C496" s="119">
        <v>14400</v>
      </c>
      <c r="E496" s="115">
        <v>43616</v>
      </c>
      <c r="F496" s="120">
        <v>49400</v>
      </c>
      <c r="H496" s="115">
        <v>43616</v>
      </c>
      <c r="I496" s="120">
        <v>27550</v>
      </c>
      <c r="K496" s="115">
        <v>43616</v>
      </c>
      <c r="L496" s="120">
        <v>21600</v>
      </c>
      <c r="N496" s="115">
        <v>43616</v>
      </c>
      <c r="O496" s="120">
        <v>82600</v>
      </c>
      <c r="Q496" s="115">
        <v>43616</v>
      </c>
      <c r="R496" s="120">
        <v>152300</v>
      </c>
    </row>
    <row r="497" spans="2:18">
      <c r="B497" s="115">
        <v>43615</v>
      </c>
      <c r="C497" s="119">
        <v>14650</v>
      </c>
      <c r="E497" s="115">
        <v>43615</v>
      </c>
      <c r="F497" s="120">
        <v>49850</v>
      </c>
      <c r="H497" s="115">
        <v>43615</v>
      </c>
      <c r="I497" s="120">
        <v>28000</v>
      </c>
      <c r="K497" s="115">
        <v>43615</v>
      </c>
      <c r="L497" s="120">
        <v>21600</v>
      </c>
      <c r="N497" s="115">
        <v>43615</v>
      </c>
      <c r="O497" s="120">
        <v>82500</v>
      </c>
      <c r="Q497" s="115">
        <v>43615</v>
      </c>
      <c r="R497" s="120">
        <v>148200</v>
      </c>
    </row>
    <row r="498" spans="2:18">
      <c r="B498" s="115">
        <v>43614</v>
      </c>
      <c r="C498" s="119">
        <v>14750</v>
      </c>
      <c r="E498" s="115">
        <v>43614</v>
      </c>
      <c r="F498" s="120">
        <v>46900</v>
      </c>
      <c r="H498" s="115">
        <v>43614</v>
      </c>
      <c r="I498" s="120">
        <v>26400</v>
      </c>
      <c r="K498" s="115">
        <v>43614</v>
      </c>
      <c r="L498" s="120">
        <v>21200</v>
      </c>
      <c r="N498" s="115">
        <v>43614</v>
      </c>
      <c r="O498" s="120">
        <v>82500</v>
      </c>
      <c r="Q498" s="115">
        <v>43614</v>
      </c>
      <c r="R498" s="120">
        <v>147500</v>
      </c>
    </row>
    <row r="499" spans="2:18">
      <c r="B499" s="115">
        <v>43613</v>
      </c>
      <c r="C499" s="119">
        <v>14550</v>
      </c>
      <c r="E499" s="115">
        <v>43613</v>
      </c>
      <c r="F499" s="120">
        <v>44000</v>
      </c>
      <c r="H499" s="115">
        <v>43613</v>
      </c>
      <c r="I499" s="120">
        <v>26750</v>
      </c>
      <c r="K499" s="115">
        <v>43613</v>
      </c>
      <c r="L499" s="120">
        <v>22200</v>
      </c>
      <c r="N499" s="115">
        <v>43613</v>
      </c>
      <c r="O499" s="120">
        <v>83800</v>
      </c>
      <c r="Q499" s="115">
        <v>43613</v>
      </c>
      <c r="R499" s="120">
        <v>150700</v>
      </c>
    </row>
    <row r="500" spans="2:18">
      <c r="B500" s="115">
        <v>43612</v>
      </c>
      <c r="C500" s="119">
        <v>13800</v>
      </c>
      <c r="E500" s="115">
        <v>43612</v>
      </c>
      <c r="F500" s="120">
        <v>43550</v>
      </c>
      <c r="H500" s="115">
        <v>43612</v>
      </c>
      <c r="I500" s="120">
        <v>26250</v>
      </c>
      <c r="K500" s="115">
        <v>43612</v>
      </c>
      <c r="L500" s="120">
        <v>21700</v>
      </c>
      <c r="N500" s="115">
        <v>43612</v>
      </c>
      <c r="O500" s="120">
        <v>85100</v>
      </c>
      <c r="Q500" s="115">
        <v>43612</v>
      </c>
      <c r="R500" s="120">
        <v>150600</v>
      </c>
    </row>
    <row r="501" spans="2:18">
      <c r="B501" s="115">
        <v>43609</v>
      </c>
      <c r="C501" s="119">
        <v>13400</v>
      </c>
      <c r="E501" s="115">
        <v>43609</v>
      </c>
      <c r="F501" s="120">
        <v>43700</v>
      </c>
      <c r="H501" s="115">
        <v>43609</v>
      </c>
      <c r="I501" s="120">
        <v>26250</v>
      </c>
      <c r="K501" s="115">
        <v>43609</v>
      </c>
      <c r="L501" s="120">
        <v>21450</v>
      </c>
      <c r="N501" s="115">
        <v>43609</v>
      </c>
      <c r="O501" s="120">
        <v>84000</v>
      </c>
      <c r="Q501" s="115">
        <v>43609</v>
      </c>
      <c r="R501" s="120">
        <v>151000</v>
      </c>
    </row>
    <row r="502" spans="2:18">
      <c r="B502" s="115">
        <v>43608</v>
      </c>
      <c r="C502" s="119">
        <v>13850</v>
      </c>
      <c r="E502" s="115">
        <v>43608</v>
      </c>
      <c r="F502" s="120">
        <v>42600</v>
      </c>
      <c r="H502" s="115">
        <v>43608</v>
      </c>
      <c r="I502" s="120">
        <v>26050</v>
      </c>
      <c r="K502" s="115">
        <v>43608</v>
      </c>
      <c r="L502" s="120">
        <v>21700</v>
      </c>
      <c r="N502" s="115">
        <v>43608</v>
      </c>
      <c r="O502" s="120">
        <v>84500</v>
      </c>
      <c r="Q502" s="115">
        <v>43608</v>
      </c>
      <c r="R502" s="120">
        <v>154800</v>
      </c>
    </row>
    <row r="503" spans="2:18">
      <c r="B503" s="115">
        <v>43607</v>
      </c>
      <c r="C503" s="119">
        <v>14150</v>
      </c>
      <c r="E503" s="115">
        <v>43607</v>
      </c>
      <c r="F503" s="120">
        <v>45750</v>
      </c>
      <c r="H503" s="115">
        <v>43607</v>
      </c>
      <c r="I503" s="120">
        <v>26600</v>
      </c>
      <c r="K503" s="115">
        <v>43607</v>
      </c>
      <c r="L503" s="120">
        <v>21700</v>
      </c>
      <c r="N503" s="115">
        <v>43607</v>
      </c>
      <c r="O503" s="120">
        <v>85100</v>
      </c>
      <c r="Q503" s="115">
        <v>43607</v>
      </c>
      <c r="R503" s="120">
        <v>156300</v>
      </c>
    </row>
    <row r="504" spans="2:18">
      <c r="B504" s="115">
        <v>43606</v>
      </c>
      <c r="C504" s="119">
        <v>14300</v>
      </c>
      <c r="E504" s="115">
        <v>43606</v>
      </c>
      <c r="F504" s="120">
        <v>45850</v>
      </c>
      <c r="H504" s="115">
        <v>43606</v>
      </c>
      <c r="I504" s="120">
        <v>26400</v>
      </c>
      <c r="K504" s="115">
        <v>43606</v>
      </c>
      <c r="L504" s="120">
        <v>21250</v>
      </c>
      <c r="N504" s="115">
        <v>43606</v>
      </c>
      <c r="O504" s="120">
        <v>87600</v>
      </c>
      <c r="Q504" s="115">
        <v>43606</v>
      </c>
      <c r="R504" s="120">
        <v>158000</v>
      </c>
    </row>
    <row r="505" spans="2:18">
      <c r="B505" s="115">
        <v>43605</v>
      </c>
      <c r="C505" s="119">
        <v>14350</v>
      </c>
      <c r="E505" s="115">
        <v>43605</v>
      </c>
      <c r="F505" s="120">
        <v>45900</v>
      </c>
      <c r="H505" s="115">
        <v>43605</v>
      </c>
      <c r="I505" s="120">
        <v>26950</v>
      </c>
      <c r="K505" s="115">
        <v>43605</v>
      </c>
      <c r="L505" s="120">
        <v>21000</v>
      </c>
      <c r="N505" s="115">
        <v>43605</v>
      </c>
      <c r="O505" s="120">
        <v>85300</v>
      </c>
      <c r="Q505" s="115">
        <v>43605</v>
      </c>
      <c r="R505" s="120">
        <v>158000</v>
      </c>
    </row>
    <row r="506" spans="2:18">
      <c r="B506" s="115">
        <v>43602</v>
      </c>
      <c r="C506" s="119">
        <v>14450</v>
      </c>
      <c r="E506" s="115">
        <v>43602</v>
      </c>
      <c r="F506" s="120">
        <v>46750</v>
      </c>
      <c r="H506" s="115">
        <v>43602</v>
      </c>
      <c r="I506" s="120">
        <v>28000</v>
      </c>
      <c r="K506" s="115">
        <v>43602</v>
      </c>
      <c r="L506" s="120">
        <v>21300</v>
      </c>
      <c r="N506" s="115">
        <v>43602</v>
      </c>
      <c r="O506" s="120">
        <v>85600</v>
      </c>
      <c r="Q506" s="115">
        <v>43602</v>
      </c>
      <c r="R506" s="120">
        <v>160600</v>
      </c>
    </row>
    <row r="507" spans="2:18">
      <c r="B507" s="115">
        <v>43601</v>
      </c>
      <c r="C507" s="119">
        <v>14400</v>
      </c>
      <c r="E507" s="115">
        <v>43601</v>
      </c>
      <c r="F507" s="120">
        <v>46650</v>
      </c>
      <c r="H507" s="115">
        <v>43601</v>
      </c>
      <c r="I507" s="120">
        <v>27950</v>
      </c>
      <c r="K507" s="115">
        <v>43601</v>
      </c>
      <c r="L507" s="120">
        <v>21550</v>
      </c>
      <c r="N507" s="115">
        <v>43601</v>
      </c>
      <c r="O507" s="120">
        <v>85900</v>
      </c>
      <c r="Q507" s="115">
        <v>43601</v>
      </c>
      <c r="R507" s="120">
        <v>162000</v>
      </c>
    </row>
    <row r="508" spans="2:18">
      <c r="B508" s="115">
        <v>43600</v>
      </c>
      <c r="C508" s="119">
        <v>15250</v>
      </c>
      <c r="E508" s="115">
        <v>43600</v>
      </c>
      <c r="F508" s="120">
        <v>50200</v>
      </c>
      <c r="H508" s="115">
        <v>43600</v>
      </c>
      <c r="I508" s="120">
        <v>28550</v>
      </c>
      <c r="K508" s="115">
        <v>43600</v>
      </c>
      <c r="L508" s="120">
        <v>22200</v>
      </c>
      <c r="N508" s="115">
        <v>43600</v>
      </c>
      <c r="O508" s="120">
        <v>84300</v>
      </c>
      <c r="Q508" s="115">
        <v>43600</v>
      </c>
      <c r="R508" s="120">
        <v>162900</v>
      </c>
    </row>
    <row r="509" spans="2:18">
      <c r="B509" s="115">
        <v>43599</v>
      </c>
      <c r="C509" s="119">
        <v>15200</v>
      </c>
      <c r="E509" s="115">
        <v>43599</v>
      </c>
      <c r="F509" s="120">
        <v>48350</v>
      </c>
      <c r="H509" s="115">
        <v>43599</v>
      </c>
      <c r="I509" s="120">
        <v>28400</v>
      </c>
      <c r="K509" s="115">
        <v>43599</v>
      </c>
      <c r="L509" s="120">
        <v>21700</v>
      </c>
      <c r="N509" s="115">
        <v>43599</v>
      </c>
      <c r="O509" s="120">
        <v>81800</v>
      </c>
      <c r="Q509" s="115">
        <v>43599</v>
      </c>
      <c r="R509" s="120">
        <v>159300</v>
      </c>
    </row>
    <row r="510" spans="2:18">
      <c r="B510" s="115">
        <v>43598</v>
      </c>
      <c r="C510" s="119">
        <v>15250</v>
      </c>
      <c r="E510" s="115">
        <v>43598</v>
      </c>
      <c r="F510" s="120">
        <v>46650</v>
      </c>
      <c r="H510" s="115">
        <v>43598</v>
      </c>
      <c r="I510" s="120">
        <v>28400</v>
      </c>
      <c r="K510" s="115">
        <v>43598</v>
      </c>
      <c r="L510" s="120">
        <v>21150</v>
      </c>
      <c r="N510" s="115">
        <v>43598</v>
      </c>
      <c r="O510" s="120">
        <v>81000</v>
      </c>
      <c r="Q510" s="115">
        <v>43598</v>
      </c>
      <c r="R510" s="120">
        <v>158000</v>
      </c>
    </row>
    <row r="511" spans="2:18">
      <c r="B511" s="115">
        <v>43595</v>
      </c>
      <c r="C511" s="119">
        <v>15500</v>
      </c>
      <c r="E511" s="115">
        <v>43595</v>
      </c>
      <c r="F511" s="120">
        <v>48600</v>
      </c>
      <c r="H511" s="115">
        <v>43595</v>
      </c>
      <c r="I511" s="120">
        <v>28400</v>
      </c>
      <c r="K511" s="115">
        <v>43595</v>
      </c>
      <c r="L511" s="120">
        <v>21450</v>
      </c>
      <c r="N511" s="115">
        <v>43595</v>
      </c>
      <c r="O511" s="120">
        <v>82500</v>
      </c>
      <c r="Q511" s="115">
        <v>43595</v>
      </c>
      <c r="R511" s="120">
        <v>162900</v>
      </c>
    </row>
    <row r="512" spans="2:18">
      <c r="B512" s="115">
        <v>43594</v>
      </c>
      <c r="C512" s="119">
        <v>15100</v>
      </c>
      <c r="E512" s="115">
        <v>43594</v>
      </c>
      <c r="F512" s="120">
        <v>48850</v>
      </c>
      <c r="H512" s="115">
        <v>43594</v>
      </c>
      <c r="I512" s="120">
        <v>28650</v>
      </c>
      <c r="K512" s="115">
        <v>43594</v>
      </c>
      <c r="L512" s="120">
        <v>21450</v>
      </c>
      <c r="N512" s="115">
        <v>43594</v>
      </c>
      <c r="O512" s="120">
        <v>82500</v>
      </c>
      <c r="Q512" s="115">
        <v>43594</v>
      </c>
      <c r="R512" s="120">
        <v>162700</v>
      </c>
    </row>
    <row r="513" spans="2:18">
      <c r="B513" s="115">
        <v>43593</v>
      </c>
      <c r="C513" s="119">
        <v>15800</v>
      </c>
      <c r="E513" s="115">
        <v>43593</v>
      </c>
      <c r="F513" s="120">
        <v>49150</v>
      </c>
      <c r="H513" s="115">
        <v>43593</v>
      </c>
      <c r="I513" s="120">
        <v>30000</v>
      </c>
      <c r="K513" s="115">
        <v>43593</v>
      </c>
      <c r="L513" s="120">
        <v>22300</v>
      </c>
      <c r="N513" s="115">
        <v>43593</v>
      </c>
      <c r="O513" s="120">
        <v>84200</v>
      </c>
      <c r="Q513" s="115">
        <v>43593</v>
      </c>
      <c r="R513" s="120">
        <v>164500</v>
      </c>
    </row>
    <row r="514" spans="2:18">
      <c r="B514" s="115">
        <v>43592</v>
      </c>
      <c r="C514" s="119">
        <v>17550</v>
      </c>
      <c r="E514" s="115">
        <v>43592</v>
      </c>
      <c r="F514" s="120">
        <v>52700</v>
      </c>
      <c r="H514" s="115">
        <v>43592</v>
      </c>
      <c r="I514" s="120">
        <v>30350</v>
      </c>
      <c r="K514" s="115">
        <v>43592</v>
      </c>
      <c r="L514" s="120">
        <v>22950</v>
      </c>
      <c r="N514" s="115">
        <v>43592</v>
      </c>
      <c r="O514" s="120">
        <v>85100</v>
      </c>
      <c r="Q514" s="115">
        <v>43592</v>
      </c>
      <c r="R514" s="120">
        <v>166200</v>
      </c>
    </row>
    <row r="515" spans="2:18">
      <c r="B515" s="115">
        <v>43588</v>
      </c>
      <c r="C515" s="119">
        <v>18000</v>
      </c>
      <c r="E515" s="115">
        <v>43588</v>
      </c>
      <c r="F515" s="120">
        <v>54300</v>
      </c>
      <c r="H515" s="115">
        <v>43588</v>
      </c>
      <c r="I515" s="120">
        <v>30850</v>
      </c>
      <c r="K515" s="115">
        <v>43588</v>
      </c>
      <c r="L515" s="120">
        <v>24000</v>
      </c>
      <c r="N515" s="115">
        <v>43588</v>
      </c>
      <c r="O515" s="120">
        <v>85200</v>
      </c>
      <c r="Q515" s="115">
        <v>43588</v>
      </c>
      <c r="R515" s="120">
        <v>169600</v>
      </c>
    </row>
    <row r="516" spans="2:18">
      <c r="B516" s="115">
        <v>43587</v>
      </c>
      <c r="C516" s="119">
        <v>17350</v>
      </c>
      <c r="E516" s="115">
        <v>43587</v>
      </c>
      <c r="F516" s="120">
        <v>53600</v>
      </c>
      <c r="H516" s="115">
        <v>43587</v>
      </c>
      <c r="I516" s="120">
        <v>30600</v>
      </c>
      <c r="K516" s="115">
        <v>43587</v>
      </c>
      <c r="L516" s="120">
        <v>24250</v>
      </c>
      <c r="N516" s="115">
        <v>43587</v>
      </c>
      <c r="O516" s="120">
        <v>84700</v>
      </c>
      <c r="Q516" s="115">
        <v>43587</v>
      </c>
      <c r="R516" s="120">
        <v>172900</v>
      </c>
    </row>
    <row r="517" spans="2:18">
      <c r="B517" s="115">
        <v>43585</v>
      </c>
      <c r="C517" s="119">
        <v>17150</v>
      </c>
      <c r="E517" s="115">
        <v>43585</v>
      </c>
      <c r="F517" s="120">
        <v>52700</v>
      </c>
      <c r="H517" s="115">
        <v>43585</v>
      </c>
      <c r="I517" s="120">
        <v>30300</v>
      </c>
      <c r="K517" s="115">
        <v>43585</v>
      </c>
      <c r="L517" s="120">
        <v>23700</v>
      </c>
      <c r="N517" s="115">
        <v>43585</v>
      </c>
      <c r="O517" s="120">
        <v>85500</v>
      </c>
      <c r="Q517" s="115">
        <v>43585</v>
      </c>
      <c r="R517" s="120">
        <v>172100</v>
      </c>
    </row>
    <row r="518" spans="2:18">
      <c r="B518" s="115">
        <v>43584</v>
      </c>
      <c r="C518" s="119">
        <v>17000</v>
      </c>
      <c r="E518" s="115">
        <v>43584</v>
      </c>
      <c r="F518" s="120">
        <v>53400</v>
      </c>
      <c r="H518" s="115">
        <v>43584</v>
      </c>
      <c r="I518" s="120">
        <v>30400</v>
      </c>
      <c r="K518" s="115">
        <v>43584</v>
      </c>
      <c r="L518" s="120">
        <v>24000</v>
      </c>
      <c r="N518" s="115">
        <v>43584</v>
      </c>
      <c r="O518" s="120">
        <v>85600</v>
      </c>
      <c r="Q518" s="115">
        <v>43584</v>
      </c>
      <c r="R518" s="120">
        <v>167900</v>
      </c>
    </row>
    <row r="519" spans="2:18">
      <c r="B519" s="115">
        <v>43581</v>
      </c>
      <c r="C519" s="119">
        <v>15700</v>
      </c>
      <c r="E519" s="115">
        <v>43581</v>
      </c>
      <c r="F519" s="120">
        <v>52700</v>
      </c>
      <c r="H519" s="115">
        <v>43581</v>
      </c>
      <c r="I519" s="120">
        <v>30400</v>
      </c>
      <c r="K519" s="115">
        <v>43581</v>
      </c>
      <c r="L519" s="120">
        <v>23450</v>
      </c>
      <c r="N519" s="115">
        <v>43581</v>
      </c>
      <c r="O519" s="120">
        <v>83500</v>
      </c>
      <c r="Q519" s="115">
        <v>43581</v>
      </c>
      <c r="R519" s="120">
        <v>163800</v>
      </c>
    </row>
    <row r="520" spans="2:18">
      <c r="B520" s="115">
        <v>43580</v>
      </c>
      <c r="C520" s="119">
        <v>16300</v>
      </c>
      <c r="E520" s="115">
        <v>43580</v>
      </c>
      <c r="F520" s="120">
        <v>53900</v>
      </c>
      <c r="H520" s="115">
        <v>43580</v>
      </c>
      <c r="I520" s="120">
        <v>30900</v>
      </c>
      <c r="K520" s="115">
        <v>43580</v>
      </c>
      <c r="L520" s="120">
        <v>24600</v>
      </c>
      <c r="N520" s="115">
        <v>43580</v>
      </c>
      <c r="O520" s="120">
        <v>84100</v>
      </c>
      <c r="Q520" s="115">
        <v>43580</v>
      </c>
      <c r="R520" s="120">
        <v>166900</v>
      </c>
    </row>
    <row r="521" spans="2:18">
      <c r="B521" s="115">
        <v>43579</v>
      </c>
      <c r="C521" s="119">
        <v>16800</v>
      </c>
      <c r="E521" s="115">
        <v>43579</v>
      </c>
      <c r="F521" s="120">
        <v>52300</v>
      </c>
      <c r="H521" s="115">
        <v>43579</v>
      </c>
      <c r="I521" s="120">
        <v>31500</v>
      </c>
      <c r="K521" s="115">
        <v>43579</v>
      </c>
      <c r="L521" s="120">
        <v>24650</v>
      </c>
      <c r="N521" s="115">
        <v>43579</v>
      </c>
      <c r="O521" s="120">
        <v>83800</v>
      </c>
      <c r="Q521" s="115">
        <v>43579</v>
      </c>
      <c r="R521" s="120">
        <v>167000</v>
      </c>
    </row>
    <row r="522" spans="2:18">
      <c r="B522" s="115">
        <v>43578</v>
      </c>
      <c r="C522" s="119">
        <v>16900</v>
      </c>
      <c r="E522" s="115">
        <v>43578</v>
      </c>
      <c r="F522" s="120">
        <v>52900</v>
      </c>
      <c r="H522" s="115">
        <v>43578</v>
      </c>
      <c r="I522" s="120">
        <v>31350</v>
      </c>
      <c r="K522" s="115">
        <v>43578</v>
      </c>
      <c r="L522" s="120">
        <v>24600</v>
      </c>
      <c r="N522" s="115">
        <v>43578</v>
      </c>
      <c r="O522" s="120">
        <v>84700</v>
      </c>
      <c r="Q522" s="115">
        <v>43578</v>
      </c>
      <c r="R522" s="120">
        <v>167000</v>
      </c>
    </row>
    <row r="523" spans="2:18">
      <c r="B523" s="115">
        <v>43577</v>
      </c>
      <c r="C523" s="119">
        <v>16400</v>
      </c>
      <c r="E523" s="115">
        <v>43577</v>
      </c>
      <c r="F523" s="120">
        <v>53500</v>
      </c>
      <c r="H523" s="115">
        <v>43577</v>
      </c>
      <c r="I523" s="120">
        <v>32450</v>
      </c>
      <c r="K523" s="115">
        <v>43577</v>
      </c>
      <c r="L523" s="120">
        <v>25050</v>
      </c>
      <c r="N523" s="115">
        <v>43577</v>
      </c>
      <c r="O523" s="120">
        <v>85900</v>
      </c>
      <c r="Q523" s="115">
        <v>43577</v>
      </c>
      <c r="R523" s="120">
        <v>167900</v>
      </c>
    </row>
    <row r="524" spans="2:18">
      <c r="B524" s="115">
        <v>43574</v>
      </c>
      <c r="C524" s="119">
        <v>17000</v>
      </c>
      <c r="E524" s="115">
        <v>43574</v>
      </c>
      <c r="F524" s="120">
        <v>53600</v>
      </c>
      <c r="H524" s="115">
        <v>43574</v>
      </c>
      <c r="I524" s="120">
        <v>32750</v>
      </c>
      <c r="K524" s="115">
        <v>43574</v>
      </c>
      <c r="L524" s="120">
        <v>26000</v>
      </c>
      <c r="N524" s="115">
        <v>43574</v>
      </c>
      <c r="O524" s="120">
        <v>87500</v>
      </c>
      <c r="Q524" s="115">
        <v>43574</v>
      </c>
      <c r="R524" s="120">
        <v>173000</v>
      </c>
    </row>
    <row r="525" spans="2:18">
      <c r="B525" s="115">
        <v>43573</v>
      </c>
      <c r="C525" s="119">
        <v>17000</v>
      </c>
      <c r="E525" s="115">
        <v>43573</v>
      </c>
      <c r="F525" s="120">
        <v>53700</v>
      </c>
      <c r="H525" s="115">
        <v>43573</v>
      </c>
      <c r="I525" s="120">
        <v>32250</v>
      </c>
      <c r="K525" s="115">
        <v>43573</v>
      </c>
      <c r="L525" s="120">
        <v>24750</v>
      </c>
      <c r="N525" s="115">
        <v>43573</v>
      </c>
      <c r="O525" s="120">
        <v>84200</v>
      </c>
      <c r="Q525" s="115">
        <v>43573</v>
      </c>
      <c r="R525" s="120">
        <v>171500</v>
      </c>
    </row>
    <row r="526" spans="2:18">
      <c r="B526" s="115">
        <v>43572</v>
      </c>
      <c r="C526" s="119">
        <v>18300</v>
      </c>
      <c r="E526" s="115">
        <v>43572</v>
      </c>
      <c r="F526" s="120">
        <v>56500</v>
      </c>
      <c r="H526" s="115">
        <v>43572</v>
      </c>
      <c r="I526" s="120">
        <v>34200</v>
      </c>
      <c r="K526" s="115">
        <v>43572</v>
      </c>
      <c r="L526" s="120">
        <v>25200</v>
      </c>
      <c r="N526" s="115">
        <v>43572</v>
      </c>
      <c r="O526" s="120">
        <v>85400</v>
      </c>
      <c r="Q526" s="115">
        <v>43572</v>
      </c>
      <c r="R526" s="120">
        <v>172100</v>
      </c>
    </row>
    <row r="527" spans="2:18">
      <c r="B527" s="115">
        <v>43571</v>
      </c>
      <c r="C527" s="119">
        <v>18350</v>
      </c>
      <c r="E527" s="115">
        <v>43571</v>
      </c>
      <c r="F527" s="120">
        <v>56400</v>
      </c>
      <c r="H527" s="115">
        <v>43571</v>
      </c>
      <c r="I527" s="120">
        <v>34400</v>
      </c>
      <c r="K527" s="115">
        <v>43571</v>
      </c>
      <c r="L527" s="120">
        <v>24150</v>
      </c>
      <c r="N527" s="115">
        <v>43571</v>
      </c>
      <c r="O527" s="120">
        <v>82800</v>
      </c>
      <c r="Q527" s="115">
        <v>43571</v>
      </c>
      <c r="R527" s="120">
        <v>171000</v>
      </c>
    </row>
    <row r="528" spans="2:18">
      <c r="B528" s="115">
        <v>43570</v>
      </c>
      <c r="C528" s="119">
        <v>18600</v>
      </c>
      <c r="E528" s="115">
        <v>43570</v>
      </c>
      <c r="F528" s="120">
        <v>57200</v>
      </c>
      <c r="H528" s="115">
        <v>43570</v>
      </c>
      <c r="I528" s="120">
        <v>33850</v>
      </c>
      <c r="K528" s="115">
        <v>43570</v>
      </c>
      <c r="L528" s="120">
        <v>24300</v>
      </c>
      <c r="N528" s="115">
        <v>43570</v>
      </c>
      <c r="O528" s="120">
        <v>84500</v>
      </c>
      <c r="Q528" s="115">
        <v>43570</v>
      </c>
      <c r="R528" s="120">
        <v>171000</v>
      </c>
    </row>
    <row r="529" spans="2:18">
      <c r="B529" s="115">
        <v>43567</v>
      </c>
      <c r="C529" s="119">
        <v>18900</v>
      </c>
      <c r="E529" s="115">
        <v>43567</v>
      </c>
      <c r="F529" s="120">
        <v>57700</v>
      </c>
      <c r="H529" s="115">
        <v>43567</v>
      </c>
      <c r="I529" s="120">
        <v>32750</v>
      </c>
      <c r="K529" s="115">
        <v>43567</v>
      </c>
      <c r="L529" s="120">
        <v>24650</v>
      </c>
      <c r="N529" s="115">
        <v>43567</v>
      </c>
      <c r="O529" s="120">
        <v>84600</v>
      </c>
      <c r="Q529" s="115">
        <v>43567</v>
      </c>
      <c r="R529" s="120">
        <v>170700</v>
      </c>
    </row>
    <row r="530" spans="2:18">
      <c r="B530" s="115">
        <v>43566</v>
      </c>
      <c r="C530" s="119">
        <v>19000</v>
      </c>
      <c r="E530" s="115">
        <v>43566</v>
      </c>
      <c r="F530" s="120">
        <v>57700</v>
      </c>
      <c r="H530" s="115">
        <v>43566</v>
      </c>
      <c r="I530" s="120">
        <v>32150</v>
      </c>
      <c r="K530" s="115">
        <v>43566</v>
      </c>
      <c r="L530" s="120">
        <v>24800</v>
      </c>
      <c r="N530" s="115">
        <v>43566</v>
      </c>
      <c r="O530" s="120">
        <v>85100</v>
      </c>
      <c r="Q530" s="115">
        <v>43566</v>
      </c>
      <c r="R530" s="120">
        <v>171600</v>
      </c>
    </row>
    <row r="531" spans="2:18">
      <c r="B531" s="115">
        <v>43565</v>
      </c>
      <c r="C531" s="119">
        <v>19000</v>
      </c>
      <c r="E531" s="115">
        <v>43565</v>
      </c>
      <c r="F531" s="120">
        <v>57200</v>
      </c>
      <c r="H531" s="115">
        <v>43565</v>
      </c>
      <c r="I531" s="120">
        <v>32250</v>
      </c>
      <c r="K531" s="115">
        <v>43565</v>
      </c>
      <c r="L531" s="120">
        <v>25250</v>
      </c>
      <c r="N531" s="115">
        <v>43565</v>
      </c>
      <c r="O531" s="120">
        <v>85800</v>
      </c>
      <c r="Q531" s="115">
        <v>43565</v>
      </c>
      <c r="R531" s="120">
        <v>174800</v>
      </c>
    </row>
    <row r="532" spans="2:18">
      <c r="B532" s="115">
        <v>43564</v>
      </c>
      <c r="C532" s="119">
        <v>19350</v>
      </c>
      <c r="E532" s="115">
        <v>43564</v>
      </c>
      <c r="F532" s="120">
        <v>55800</v>
      </c>
      <c r="H532" s="115">
        <v>43564</v>
      </c>
      <c r="I532" s="120">
        <v>31300</v>
      </c>
      <c r="K532" s="115">
        <v>43564</v>
      </c>
      <c r="L532" s="120">
        <v>25400</v>
      </c>
      <c r="N532" s="115">
        <v>43564</v>
      </c>
      <c r="O532" s="120">
        <v>87000</v>
      </c>
      <c r="Q532" s="115">
        <v>43564</v>
      </c>
      <c r="R532" s="120">
        <v>178400</v>
      </c>
    </row>
    <row r="533" spans="2:18">
      <c r="B533" s="115">
        <v>43563</v>
      </c>
      <c r="C533" s="119">
        <v>18050</v>
      </c>
      <c r="E533" s="115">
        <v>43563</v>
      </c>
      <c r="F533" s="120">
        <v>55300</v>
      </c>
      <c r="H533" s="115">
        <v>43563</v>
      </c>
      <c r="I533" s="120">
        <v>30900</v>
      </c>
      <c r="K533" s="115">
        <v>43563</v>
      </c>
      <c r="L533" s="120">
        <v>25450</v>
      </c>
      <c r="N533" s="115">
        <v>43563</v>
      </c>
      <c r="O533" s="120">
        <v>82000</v>
      </c>
      <c r="Q533" s="115">
        <v>43563</v>
      </c>
      <c r="R533" s="120">
        <v>176100</v>
      </c>
    </row>
    <row r="534" spans="2:18">
      <c r="B534" s="115">
        <v>43560</v>
      </c>
      <c r="C534" s="119">
        <v>18350</v>
      </c>
      <c r="E534" s="115">
        <v>43560</v>
      </c>
      <c r="F534" s="120">
        <v>56200</v>
      </c>
      <c r="H534" s="115">
        <v>43560</v>
      </c>
      <c r="I534" s="120">
        <v>31200</v>
      </c>
      <c r="K534" s="115">
        <v>43560</v>
      </c>
      <c r="L534" s="120">
        <v>25500</v>
      </c>
      <c r="N534" s="115">
        <v>43560</v>
      </c>
      <c r="O534" s="120">
        <v>83100</v>
      </c>
      <c r="Q534" s="115">
        <v>43560</v>
      </c>
      <c r="R534" s="120">
        <v>176500</v>
      </c>
    </row>
    <row r="535" spans="2:18">
      <c r="B535" s="115">
        <v>43559</v>
      </c>
      <c r="C535" s="119">
        <v>18100</v>
      </c>
      <c r="E535" s="115">
        <v>43559</v>
      </c>
      <c r="F535" s="120">
        <v>53300</v>
      </c>
      <c r="H535" s="115">
        <v>43559</v>
      </c>
      <c r="I535" s="120">
        <v>31650</v>
      </c>
      <c r="K535" s="115">
        <v>43559</v>
      </c>
      <c r="L535" s="120">
        <v>25650</v>
      </c>
      <c r="N535" s="115">
        <v>43559</v>
      </c>
      <c r="O535" s="120">
        <v>83000</v>
      </c>
      <c r="Q535" s="115">
        <v>43559</v>
      </c>
      <c r="R535" s="120">
        <v>177000</v>
      </c>
    </row>
    <row r="536" spans="2:18">
      <c r="B536" s="115">
        <v>43558</v>
      </c>
      <c r="C536" s="119">
        <v>18200</v>
      </c>
      <c r="E536" s="115">
        <v>43558</v>
      </c>
      <c r="F536" s="120">
        <v>49000</v>
      </c>
      <c r="H536" s="115">
        <v>43558</v>
      </c>
      <c r="I536" s="120">
        <v>30800</v>
      </c>
      <c r="K536" s="115">
        <v>43558</v>
      </c>
      <c r="L536" s="120">
        <v>25800</v>
      </c>
      <c r="N536" s="115">
        <v>43558</v>
      </c>
      <c r="O536" s="120">
        <v>84200</v>
      </c>
      <c r="Q536" s="115">
        <v>43558</v>
      </c>
      <c r="R536" s="120">
        <v>177500</v>
      </c>
    </row>
    <row r="537" spans="2:18">
      <c r="B537" s="115">
        <v>43557</v>
      </c>
      <c r="C537" s="119">
        <v>17800</v>
      </c>
      <c r="E537" s="115">
        <v>43557</v>
      </c>
      <c r="F537" s="120">
        <v>48400</v>
      </c>
      <c r="H537" s="115">
        <v>43557</v>
      </c>
      <c r="I537" s="120">
        <v>30550</v>
      </c>
      <c r="K537" s="115">
        <v>43557</v>
      </c>
      <c r="L537" s="120">
        <v>24950</v>
      </c>
      <c r="N537" s="115">
        <v>43557</v>
      </c>
      <c r="O537" s="120">
        <v>82400</v>
      </c>
      <c r="Q537" s="115">
        <v>43557</v>
      </c>
      <c r="R537" s="120">
        <v>175600</v>
      </c>
    </row>
    <row r="538" spans="2:18">
      <c r="B538" s="115">
        <v>43556</v>
      </c>
      <c r="C538" s="119">
        <v>18050</v>
      </c>
      <c r="E538" s="115">
        <v>43556</v>
      </c>
      <c r="F538" s="120">
        <v>48550</v>
      </c>
      <c r="H538" s="115">
        <v>43556</v>
      </c>
      <c r="I538" s="120">
        <v>30600</v>
      </c>
      <c r="K538" s="115">
        <v>43556</v>
      </c>
      <c r="L538" s="120">
        <v>25200</v>
      </c>
      <c r="N538" s="115">
        <v>43556</v>
      </c>
      <c r="O538" s="120">
        <v>82700</v>
      </c>
      <c r="Q538" s="115">
        <v>43556</v>
      </c>
      <c r="R538" s="120">
        <v>174100</v>
      </c>
    </row>
    <row r="539" spans="2:18">
      <c r="B539" s="115">
        <v>43553</v>
      </c>
      <c r="C539" s="119">
        <v>17700</v>
      </c>
      <c r="E539" s="115">
        <v>43553</v>
      </c>
      <c r="F539" s="120">
        <v>46000</v>
      </c>
      <c r="H539" s="115">
        <v>43553</v>
      </c>
      <c r="I539" s="120">
        <v>30400</v>
      </c>
      <c r="K539" s="115">
        <v>43553</v>
      </c>
      <c r="L539" s="120">
        <v>24900</v>
      </c>
      <c r="N539" s="115">
        <v>43553</v>
      </c>
      <c r="O539" s="120">
        <v>82400</v>
      </c>
      <c r="Q539" s="115">
        <v>43553</v>
      </c>
      <c r="R539" s="120">
        <v>169600</v>
      </c>
    </row>
    <row r="540" spans="2:18">
      <c r="B540" s="115">
        <v>43552</v>
      </c>
      <c r="C540" s="119">
        <v>16950</v>
      </c>
      <c r="E540" s="115">
        <v>43552</v>
      </c>
      <c r="F540" s="120">
        <v>45900</v>
      </c>
      <c r="H540" s="115">
        <v>43552</v>
      </c>
      <c r="I540" s="120">
        <v>29500</v>
      </c>
      <c r="K540" s="115">
        <v>43552</v>
      </c>
      <c r="L540" s="120">
        <v>25150</v>
      </c>
      <c r="N540" s="115">
        <v>43552</v>
      </c>
      <c r="O540" s="120">
        <v>82900</v>
      </c>
      <c r="Q540" s="115">
        <v>43552</v>
      </c>
      <c r="R540" s="120">
        <v>163800</v>
      </c>
    </row>
    <row r="541" spans="2:18">
      <c r="B541" s="115">
        <v>43551</v>
      </c>
      <c r="C541" s="119">
        <v>17000</v>
      </c>
      <c r="E541" s="115">
        <v>43551</v>
      </c>
      <c r="F541" s="120">
        <v>47050</v>
      </c>
      <c r="H541" s="115">
        <v>43551</v>
      </c>
      <c r="I541" s="120">
        <v>30250</v>
      </c>
      <c r="K541" s="115">
        <v>43551</v>
      </c>
      <c r="L541" s="120">
        <v>25950</v>
      </c>
      <c r="N541" s="115">
        <v>43551</v>
      </c>
      <c r="O541" s="120">
        <v>84900</v>
      </c>
      <c r="Q541" s="115">
        <v>43551</v>
      </c>
      <c r="R541" s="120">
        <v>167700</v>
      </c>
    </row>
    <row r="542" spans="2:18">
      <c r="B542" s="115">
        <v>43550</v>
      </c>
      <c r="C542" s="119">
        <v>17450</v>
      </c>
      <c r="E542" s="115">
        <v>43550</v>
      </c>
      <c r="F542" s="120">
        <v>47150</v>
      </c>
      <c r="H542" s="115">
        <v>43550</v>
      </c>
      <c r="I542" s="120">
        <v>31000</v>
      </c>
      <c r="K542" s="115">
        <v>43550</v>
      </c>
      <c r="L542" s="120">
        <v>25800</v>
      </c>
      <c r="N542" s="115">
        <v>43550</v>
      </c>
      <c r="O542" s="120">
        <v>82700</v>
      </c>
      <c r="Q542" s="115">
        <v>43550</v>
      </c>
      <c r="R542" s="120">
        <v>167500</v>
      </c>
    </row>
    <row r="543" spans="2:18">
      <c r="B543" s="115">
        <v>43549</v>
      </c>
      <c r="C543" s="119">
        <v>18000</v>
      </c>
      <c r="E543" s="115">
        <v>43549</v>
      </c>
      <c r="F543" s="120">
        <v>47050</v>
      </c>
      <c r="H543" s="115">
        <v>43549</v>
      </c>
      <c r="I543" s="120">
        <v>30650</v>
      </c>
      <c r="K543" s="115">
        <v>43549</v>
      </c>
      <c r="L543" s="120">
        <v>25550</v>
      </c>
      <c r="N543" s="115">
        <v>43549</v>
      </c>
      <c r="O543" s="120">
        <v>80900</v>
      </c>
      <c r="Q543" s="115">
        <v>43549</v>
      </c>
      <c r="R543" s="120">
        <v>172000</v>
      </c>
    </row>
    <row r="544" spans="2:18">
      <c r="B544" s="115">
        <v>43546</v>
      </c>
      <c r="C544" s="119">
        <v>17950</v>
      </c>
      <c r="E544" s="115">
        <v>43546</v>
      </c>
      <c r="F544" s="120">
        <v>49000</v>
      </c>
      <c r="H544" s="115">
        <v>43546</v>
      </c>
      <c r="I544" s="120">
        <v>31250</v>
      </c>
      <c r="K544" s="115">
        <v>43546</v>
      </c>
      <c r="L544" s="120">
        <v>27450</v>
      </c>
      <c r="N544" s="115">
        <v>43546</v>
      </c>
      <c r="O544" s="120">
        <v>80800</v>
      </c>
      <c r="Q544" s="115">
        <v>43546</v>
      </c>
      <c r="R544" s="120">
        <v>177800</v>
      </c>
    </row>
    <row r="545" spans="2:18">
      <c r="B545" s="115">
        <v>43545</v>
      </c>
      <c r="C545" s="119">
        <v>18150</v>
      </c>
      <c r="E545" s="115">
        <v>43545</v>
      </c>
      <c r="F545" s="120">
        <v>48100</v>
      </c>
      <c r="H545" s="115">
        <v>43545</v>
      </c>
      <c r="I545" s="120">
        <v>31300</v>
      </c>
      <c r="K545" s="115">
        <v>43545</v>
      </c>
      <c r="L545" s="120">
        <v>28000</v>
      </c>
      <c r="N545" s="115">
        <v>43545</v>
      </c>
      <c r="O545" s="120">
        <v>81800</v>
      </c>
      <c r="Q545" s="115">
        <v>43545</v>
      </c>
      <c r="R545" s="120">
        <v>178000</v>
      </c>
    </row>
    <row r="546" spans="2:18">
      <c r="B546" s="115">
        <v>43544</v>
      </c>
      <c r="C546" s="119">
        <v>18050</v>
      </c>
      <c r="E546" s="115">
        <v>43544</v>
      </c>
      <c r="F546" s="120">
        <v>47550</v>
      </c>
      <c r="H546" s="115">
        <v>43544</v>
      </c>
      <c r="I546" s="120">
        <v>31400</v>
      </c>
      <c r="K546" s="115">
        <v>43544</v>
      </c>
      <c r="L546" s="120">
        <v>25350</v>
      </c>
      <c r="N546" s="115">
        <v>43544</v>
      </c>
      <c r="O546" s="120">
        <v>82300</v>
      </c>
      <c r="Q546" s="115">
        <v>43544</v>
      </c>
      <c r="R546" s="120">
        <v>171600</v>
      </c>
    </row>
    <row r="547" spans="2:18">
      <c r="B547" s="115">
        <v>43543</v>
      </c>
      <c r="C547" s="119">
        <v>17950</v>
      </c>
      <c r="E547" s="115">
        <v>43543</v>
      </c>
      <c r="F547" s="120">
        <v>48950</v>
      </c>
      <c r="H547" s="115">
        <v>43543</v>
      </c>
      <c r="I547" s="120">
        <v>33100</v>
      </c>
      <c r="K547" s="115">
        <v>43543</v>
      </c>
      <c r="L547" s="120">
        <v>24800</v>
      </c>
      <c r="N547" s="115">
        <v>43543</v>
      </c>
      <c r="O547" s="120">
        <v>83500</v>
      </c>
      <c r="Q547" s="115">
        <v>43543</v>
      </c>
      <c r="R547" s="120">
        <v>172000</v>
      </c>
    </row>
    <row r="548" spans="2:18">
      <c r="B548" s="115">
        <v>43542</v>
      </c>
      <c r="C548" s="119">
        <v>18500</v>
      </c>
      <c r="E548" s="115">
        <v>43542</v>
      </c>
      <c r="F548" s="120">
        <v>50700</v>
      </c>
      <c r="H548" s="115">
        <v>43542</v>
      </c>
      <c r="I548" s="120">
        <v>33200</v>
      </c>
      <c r="K548" s="115">
        <v>43542</v>
      </c>
      <c r="L548" s="120">
        <v>25650</v>
      </c>
      <c r="N548" s="115">
        <v>43542</v>
      </c>
      <c r="O548" s="120">
        <v>85400</v>
      </c>
      <c r="Q548" s="115">
        <v>43542</v>
      </c>
      <c r="R548" s="120">
        <v>174000</v>
      </c>
    </row>
    <row r="549" spans="2:18">
      <c r="B549" s="115">
        <v>43539</v>
      </c>
      <c r="C549" s="119">
        <v>19000</v>
      </c>
      <c r="E549" s="115">
        <v>43539</v>
      </c>
      <c r="F549" s="120">
        <v>50400</v>
      </c>
      <c r="H549" s="115">
        <v>43539</v>
      </c>
      <c r="I549" s="120">
        <v>33400</v>
      </c>
      <c r="K549" s="115">
        <v>43539</v>
      </c>
      <c r="L549" s="120">
        <v>26400</v>
      </c>
      <c r="N549" s="115">
        <v>43539</v>
      </c>
      <c r="O549" s="120">
        <v>86900</v>
      </c>
      <c r="Q549" s="115">
        <v>43539</v>
      </c>
      <c r="R549" s="120">
        <v>171700</v>
      </c>
    </row>
    <row r="550" spans="2:18">
      <c r="B550" s="115">
        <v>43538</v>
      </c>
      <c r="C550" s="119">
        <v>18750</v>
      </c>
      <c r="E550" s="115">
        <v>43538</v>
      </c>
      <c r="F550" s="120">
        <v>51100</v>
      </c>
      <c r="H550" s="115">
        <v>43538</v>
      </c>
      <c r="I550" s="120">
        <v>34500</v>
      </c>
      <c r="K550" s="115">
        <v>43538</v>
      </c>
      <c r="L550" s="120">
        <v>26250</v>
      </c>
      <c r="N550" s="115">
        <v>43538</v>
      </c>
      <c r="O550" s="120">
        <v>87100</v>
      </c>
      <c r="Q550" s="115">
        <v>43538</v>
      </c>
      <c r="R550" s="120">
        <v>171500</v>
      </c>
    </row>
    <row r="551" spans="2:18">
      <c r="B551" s="115">
        <v>43537</v>
      </c>
      <c r="C551" s="119">
        <v>19500</v>
      </c>
      <c r="E551" s="115">
        <v>43537</v>
      </c>
      <c r="F551" s="120">
        <v>51600</v>
      </c>
      <c r="H551" s="115">
        <v>43537</v>
      </c>
      <c r="I551" s="120">
        <v>34850</v>
      </c>
      <c r="K551" s="115">
        <v>43537</v>
      </c>
      <c r="L551" s="120">
        <v>25000</v>
      </c>
      <c r="N551" s="115">
        <v>43537</v>
      </c>
      <c r="O551" s="120">
        <v>87100</v>
      </c>
      <c r="Q551" s="115">
        <v>43537</v>
      </c>
      <c r="R551" s="120">
        <v>172100</v>
      </c>
    </row>
    <row r="552" spans="2:18">
      <c r="B552" s="115">
        <v>43536</v>
      </c>
      <c r="C552" s="119">
        <v>19700</v>
      </c>
      <c r="E552" s="115">
        <v>43536</v>
      </c>
      <c r="F552" s="120">
        <v>52400</v>
      </c>
      <c r="H552" s="115">
        <v>43536</v>
      </c>
      <c r="I552" s="120">
        <v>34000</v>
      </c>
      <c r="K552" s="115">
        <v>43536</v>
      </c>
      <c r="L552" s="120">
        <v>24300</v>
      </c>
      <c r="N552" s="115">
        <v>43536</v>
      </c>
      <c r="O552" s="120">
        <v>88200</v>
      </c>
      <c r="Q552" s="115">
        <v>43536</v>
      </c>
      <c r="R552" s="120">
        <v>174000</v>
      </c>
    </row>
    <row r="553" spans="2:18">
      <c r="B553" s="115">
        <v>43535</v>
      </c>
      <c r="C553" s="119">
        <v>18400</v>
      </c>
      <c r="E553" s="115">
        <v>43535</v>
      </c>
      <c r="F553" s="120">
        <v>51000</v>
      </c>
      <c r="H553" s="115">
        <v>43535</v>
      </c>
      <c r="I553" s="120">
        <v>33800</v>
      </c>
      <c r="K553" s="115">
        <v>43535</v>
      </c>
      <c r="L553" s="120">
        <v>22500</v>
      </c>
      <c r="N553" s="115">
        <v>43535</v>
      </c>
      <c r="O553" s="120">
        <v>87800</v>
      </c>
      <c r="Q553" s="115">
        <v>43535</v>
      </c>
      <c r="R553" s="120">
        <v>166100</v>
      </c>
    </row>
    <row r="554" spans="2:18">
      <c r="B554" s="115">
        <v>43532</v>
      </c>
      <c r="C554" s="119">
        <v>18500</v>
      </c>
      <c r="E554" s="115">
        <v>43532</v>
      </c>
      <c r="F554" s="120">
        <v>48800</v>
      </c>
      <c r="H554" s="115">
        <v>43532</v>
      </c>
      <c r="I554" s="120">
        <v>33850</v>
      </c>
      <c r="K554" s="115">
        <v>43532</v>
      </c>
      <c r="L554" s="120">
        <v>22250</v>
      </c>
      <c r="N554" s="115">
        <v>43532</v>
      </c>
      <c r="O554" s="120">
        <v>87000</v>
      </c>
      <c r="Q554" s="115">
        <v>43532</v>
      </c>
      <c r="R554" s="120">
        <v>159300</v>
      </c>
    </row>
    <row r="555" spans="2:18">
      <c r="B555" s="115">
        <v>43531</v>
      </c>
      <c r="C555" s="119">
        <v>19450</v>
      </c>
      <c r="E555" s="115">
        <v>43531</v>
      </c>
      <c r="F555" s="120">
        <v>49850</v>
      </c>
      <c r="H555" s="115">
        <v>43531</v>
      </c>
      <c r="I555" s="120">
        <v>32950</v>
      </c>
      <c r="K555" s="115">
        <v>43531</v>
      </c>
      <c r="L555" s="120">
        <v>22550</v>
      </c>
      <c r="N555" s="115">
        <v>43531</v>
      </c>
      <c r="O555" s="120">
        <v>86900</v>
      </c>
      <c r="Q555" s="115">
        <v>43531</v>
      </c>
      <c r="R555" s="120">
        <v>162200</v>
      </c>
    </row>
    <row r="556" spans="2:18">
      <c r="B556" s="115">
        <v>43530</v>
      </c>
      <c r="C556" s="119">
        <v>19250</v>
      </c>
      <c r="E556" s="115">
        <v>43530</v>
      </c>
      <c r="F556" s="120">
        <v>50400</v>
      </c>
      <c r="H556" s="115">
        <v>43530</v>
      </c>
      <c r="I556" s="120">
        <v>33350</v>
      </c>
      <c r="K556" s="115">
        <v>43530</v>
      </c>
      <c r="L556" s="120">
        <v>23050</v>
      </c>
      <c r="N556" s="115">
        <v>43530</v>
      </c>
      <c r="O556" s="120">
        <v>87000</v>
      </c>
      <c r="Q556" s="115">
        <v>43530</v>
      </c>
      <c r="R556" s="120">
        <v>162000</v>
      </c>
    </row>
    <row r="557" spans="2:18">
      <c r="B557" s="115">
        <v>43529</v>
      </c>
      <c r="C557" s="119">
        <v>18850</v>
      </c>
      <c r="E557" s="115">
        <v>43529</v>
      </c>
      <c r="F557" s="120">
        <v>50900</v>
      </c>
      <c r="H557" s="115">
        <v>43529</v>
      </c>
      <c r="I557" s="120">
        <v>33200</v>
      </c>
      <c r="K557" s="115">
        <v>43529</v>
      </c>
      <c r="L557" s="120">
        <v>23450</v>
      </c>
      <c r="N557" s="115">
        <v>43529</v>
      </c>
      <c r="O557" s="120">
        <v>86000</v>
      </c>
      <c r="Q557" s="115">
        <v>43529</v>
      </c>
      <c r="R557" s="120">
        <v>165900</v>
      </c>
    </row>
    <row r="558" spans="2:18">
      <c r="B558" s="115">
        <v>43528</v>
      </c>
      <c r="C558" s="119">
        <v>19050</v>
      </c>
      <c r="E558" s="115">
        <v>43528</v>
      </c>
      <c r="F558" s="120">
        <v>53500</v>
      </c>
      <c r="H558" s="115">
        <v>43528</v>
      </c>
      <c r="I558" s="120">
        <v>35000</v>
      </c>
      <c r="K558" s="115">
        <v>43528</v>
      </c>
      <c r="L558" s="120">
        <v>24100</v>
      </c>
      <c r="N558" s="115">
        <v>43528</v>
      </c>
      <c r="O558" s="120">
        <v>88700</v>
      </c>
      <c r="Q558" s="115">
        <v>43528</v>
      </c>
      <c r="R558" s="120">
        <v>167000</v>
      </c>
    </row>
    <row r="559" spans="2:18">
      <c r="B559" s="115">
        <v>43524</v>
      </c>
      <c r="C559" s="119">
        <v>18900</v>
      </c>
      <c r="E559" s="115">
        <v>43524</v>
      </c>
      <c r="F559" s="120">
        <v>51300</v>
      </c>
      <c r="H559" s="115">
        <v>43524</v>
      </c>
      <c r="I559" s="120">
        <v>34500</v>
      </c>
      <c r="K559" s="115">
        <v>43524</v>
      </c>
      <c r="L559" s="120">
        <v>24000</v>
      </c>
      <c r="N559" s="115">
        <v>43524</v>
      </c>
      <c r="O559" s="120">
        <v>90000</v>
      </c>
      <c r="Q559" s="115">
        <v>43524</v>
      </c>
      <c r="R559" s="120">
        <v>170700</v>
      </c>
    </row>
    <row r="560" spans="2:18">
      <c r="B560" s="115">
        <v>43523</v>
      </c>
      <c r="C560" s="119">
        <v>19750</v>
      </c>
      <c r="E560" s="115">
        <v>43523</v>
      </c>
      <c r="F560" s="120">
        <v>53400</v>
      </c>
      <c r="H560" s="115">
        <v>43523</v>
      </c>
      <c r="I560" s="120">
        <v>35500</v>
      </c>
      <c r="K560" s="115">
        <v>43523</v>
      </c>
      <c r="L560" s="120">
        <v>24800</v>
      </c>
      <c r="N560" s="115">
        <v>43523</v>
      </c>
      <c r="O560" s="120">
        <v>88800</v>
      </c>
      <c r="Q560" s="115">
        <v>43523</v>
      </c>
      <c r="R560" s="120">
        <v>178200</v>
      </c>
    </row>
    <row r="561" spans="2:18">
      <c r="B561" s="115">
        <v>43522</v>
      </c>
      <c r="C561" s="119">
        <v>19800</v>
      </c>
      <c r="E561" s="115">
        <v>43522</v>
      </c>
      <c r="F561" s="120">
        <v>54200</v>
      </c>
      <c r="H561" s="115">
        <v>43522</v>
      </c>
      <c r="I561" s="120">
        <v>36100</v>
      </c>
      <c r="K561" s="115">
        <v>43522</v>
      </c>
      <c r="L561" s="120">
        <v>25050</v>
      </c>
      <c r="N561" s="115">
        <v>43522</v>
      </c>
      <c r="O561" s="120">
        <v>90700</v>
      </c>
      <c r="Q561" s="115">
        <v>43522</v>
      </c>
      <c r="R561" s="120">
        <v>178000</v>
      </c>
    </row>
    <row r="562" spans="2:18">
      <c r="B562" s="115">
        <v>43521</v>
      </c>
      <c r="C562" s="119">
        <v>20050</v>
      </c>
      <c r="E562" s="115">
        <v>43521</v>
      </c>
      <c r="F562" s="120">
        <v>54600</v>
      </c>
      <c r="H562" s="115">
        <v>43521</v>
      </c>
      <c r="I562" s="120">
        <v>36950</v>
      </c>
      <c r="K562" s="115">
        <v>43521</v>
      </c>
      <c r="L562" s="120">
        <v>25750</v>
      </c>
      <c r="N562" s="115">
        <v>43521</v>
      </c>
      <c r="O562" s="120">
        <v>90900</v>
      </c>
      <c r="Q562" s="115">
        <v>43521</v>
      </c>
      <c r="R562" s="120">
        <v>177700</v>
      </c>
    </row>
    <row r="563" spans="2:18">
      <c r="B563" s="115">
        <v>43518</v>
      </c>
      <c r="C563" s="119">
        <v>18000</v>
      </c>
      <c r="E563" s="115">
        <v>43518</v>
      </c>
      <c r="F563" s="120">
        <v>49550</v>
      </c>
      <c r="H563" s="115">
        <v>43518</v>
      </c>
      <c r="I563" s="120">
        <v>35900</v>
      </c>
      <c r="K563" s="115">
        <v>43518</v>
      </c>
      <c r="L563" s="120">
        <v>24500</v>
      </c>
      <c r="N563" s="115">
        <v>43518</v>
      </c>
      <c r="O563" s="120">
        <v>89300</v>
      </c>
      <c r="Q563" s="115">
        <v>43518</v>
      </c>
      <c r="R563" s="120">
        <v>171900</v>
      </c>
    </row>
    <row r="564" spans="2:18">
      <c r="B564" s="115">
        <v>43517</v>
      </c>
      <c r="C564" s="119">
        <v>17850</v>
      </c>
      <c r="E564" s="115">
        <v>43517</v>
      </c>
      <c r="F564" s="120">
        <v>50200</v>
      </c>
      <c r="H564" s="115">
        <v>43517</v>
      </c>
      <c r="I564" s="120">
        <v>35400</v>
      </c>
      <c r="K564" s="115">
        <v>43517</v>
      </c>
      <c r="L564" s="120">
        <v>25100</v>
      </c>
      <c r="N564" s="115">
        <v>43517</v>
      </c>
      <c r="O564" s="120">
        <v>88900</v>
      </c>
      <c r="Q564" s="115">
        <v>43517</v>
      </c>
      <c r="R564" s="120">
        <v>172700</v>
      </c>
    </row>
    <row r="565" spans="2:18">
      <c r="B565" s="115">
        <v>43516</v>
      </c>
      <c r="C565" s="119">
        <v>18900</v>
      </c>
      <c r="E565" s="115">
        <v>43516</v>
      </c>
      <c r="F565" s="120">
        <v>50200</v>
      </c>
      <c r="H565" s="115">
        <v>43516</v>
      </c>
      <c r="I565" s="120">
        <v>35750</v>
      </c>
      <c r="K565" s="115">
        <v>43516</v>
      </c>
      <c r="L565" s="120">
        <v>25400</v>
      </c>
      <c r="N565" s="115">
        <v>43516</v>
      </c>
      <c r="O565" s="120">
        <v>89600</v>
      </c>
      <c r="Q565" s="115">
        <v>43516</v>
      </c>
      <c r="R565" s="120">
        <v>172700</v>
      </c>
    </row>
    <row r="566" spans="2:18">
      <c r="B566" s="115">
        <v>43515</v>
      </c>
      <c r="C566" s="119">
        <v>18700</v>
      </c>
      <c r="E566" s="115">
        <v>43515</v>
      </c>
      <c r="F566" s="120">
        <v>49550</v>
      </c>
      <c r="H566" s="115">
        <v>43515</v>
      </c>
      <c r="I566" s="120">
        <v>35950</v>
      </c>
      <c r="K566" s="115">
        <v>43515</v>
      </c>
      <c r="L566" s="120">
        <v>24950</v>
      </c>
      <c r="N566" s="115">
        <v>43515</v>
      </c>
      <c r="O566" s="120">
        <v>91200</v>
      </c>
      <c r="Q566" s="115">
        <v>43515</v>
      </c>
      <c r="R566" s="120">
        <v>169400</v>
      </c>
    </row>
    <row r="567" spans="2:18">
      <c r="B567" s="115">
        <v>43514</v>
      </c>
      <c r="C567" s="119">
        <v>18800</v>
      </c>
      <c r="E567" s="115">
        <v>43514</v>
      </c>
      <c r="F567" s="120">
        <v>50000</v>
      </c>
      <c r="H567" s="115">
        <v>43514</v>
      </c>
      <c r="I567" s="120">
        <v>36800</v>
      </c>
      <c r="K567" s="115">
        <v>43514</v>
      </c>
      <c r="L567" s="120">
        <v>25350</v>
      </c>
      <c r="N567" s="115">
        <v>43514</v>
      </c>
      <c r="O567" s="120">
        <v>89800</v>
      </c>
      <c r="Q567" s="115">
        <v>43514</v>
      </c>
      <c r="R567" s="120">
        <v>171900</v>
      </c>
    </row>
    <row r="568" spans="2:18">
      <c r="B568" s="115">
        <v>43511</v>
      </c>
      <c r="C568" s="119">
        <v>18350</v>
      </c>
      <c r="E568" s="115">
        <v>43511</v>
      </c>
      <c r="F568" s="120">
        <v>48800</v>
      </c>
      <c r="H568" s="115">
        <v>43511</v>
      </c>
      <c r="I568" s="120">
        <v>36900</v>
      </c>
      <c r="K568" s="115">
        <v>43511</v>
      </c>
      <c r="L568" s="120">
        <v>24950</v>
      </c>
      <c r="N568" s="115">
        <v>43511</v>
      </c>
      <c r="O568" s="120">
        <v>88800</v>
      </c>
      <c r="Q568" s="115">
        <v>43511</v>
      </c>
      <c r="R568" s="120">
        <v>170500</v>
      </c>
    </row>
    <row r="569" spans="2:18">
      <c r="B569" s="115">
        <v>43510</v>
      </c>
      <c r="C569" s="119">
        <v>18700</v>
      </c>
      <c r="E569" s="115">
        <v>43510</v>
      </c>
      <c r="F569" s="120">
        <v>50300</v>
      </c>
      <c r="H569" s="115">
        <v>43510</v>
      </c>
      <c r="I569" s="120">
        <v>37850</v>
      </c>
      <c r="K569" s="115">
        <v>43510</v>
      </c>
      <c r="L569" s="120">
        <v>25850</v>
      </c>
      <c r="N569" s="115">
        <v>43510</v>
      </c>
      <c r="O569" s="120">
        <v>91000</v>
      </c>
      <c r="Q569" s="115">
        <v>43510</v>
      </c>
      <c r="R569" s="120">
        <v>169800</v>
      </c>
    </row>
    <row r="570" spans="2:18">
      <c r="B570" s="115">
        <v>43509</v>
      </c>
      <c r="C570" s="119">
        <v>18350</v>
      </c>
      <c r="E570" s="115">
        <v>43509</v>
      </c>
      <c r="F570" s="120">
        <v>49500</v>
      </c>
      <c r="H570" s="115">
        <v>43509</v>
      </c>
      <c r="I570" s="120">
        <v>37100</v>
      </c>
      <c r="K570" s="115">
        <v>43509</v>
      </c>
      <c r="L570" s="120">
        <v>25350</v>
      </c>
      <c r="N570" s="115">
        <v>43509</v>
      </c>
      <c r="O570" s="120">
        <v>89100</v>
      </c>
      <c r="Q570" s="115">
        <v>43509</v>
      </c>
      <c r="R570" s="120">
        <v>167800</v>
      </c>
    </row>
    <row r="571" spans="2:18">
      <c r="B571" s="115">
        <v>43508</v>
      </c>
      <c r="C571" s="119">
        <v>18300</v>
      </c>
      <c r="E571" s="115">
        <v>43508</v>
      </c>
      <c r="F571" s="120">
        <v>49250</v>
      </c>
      <c r="H571" s="115">
        <v>43508</v>
      </c>
      <c r="I571" s="120">
        <v>37100</v>
      </c>
      <c r="K571" s="115">
        <v>43508</v>
      </c>
      <c r="L571" s="120">
        <v>24400</v>
      </c>
      <c r="N571" s="115">
        <v>43508</v>
      </c>
      <c r="O571" s="120">
        <v>86900</v>
      </c>
      <c r="Q571" s="115">
        <v>43508</v>
      </c>
      <c r="R571" s="120">
        <v>165100</v>
      </c>
    </row>
    <row r="572" spans="2:18">
      <c r="B572" s="115">
        <v>43507</v>
      </c>
      <c r="C572" s="119">
        <v>18550</v>
      </c>
      <c r="E572" s="115">
        <v>43507</v>
      </c>
      <c r="F572" s="120">
        <v>49200</v>
      </c>
      <c r="H572" s="115">
        <v>43507</v>
      </c>
      <c r="I572" s="120">
        <v>36500</v>
      </c>
      <c r="K572" s="115">
        <v>43507</v>
      </c>
      <c r="L572" s="120">
        <v>23900</v>
      </c>
      <c r="N572" s="115">
        <v>43507</v>
      </c>
      <c r="O572" s="120">
        <v>85700</v>
      </c>
      <c r="Q572" s="115">
        <v>43507</v>
      </c>
      <c r="R572" s="120">
        <v>159000</v>
      </c>
    </row>
    <row r="573" spans="2:18">
      <c r="B573" s="115">
        <v>43504</v>
      </c>
      <c r="C573" s="119">
        <v>19150</v>
      </c>
      <c r="E573" s="115">
        <v>43504</v>
      </c>
      <c r="F573" s="120">
        <v>50200</v>
      </c>
      <c r="H573" s="115">
        <v>43504</v>
      </c>
      <c r="I573" s="120">
        <v>36100</v>
      </c>
      <c r="K573" s="115">
        <v>43504</v>
      </c>
      <c r="L573" s="120">
        <v>24500</v>
      </c>
      <c r="N573" s="115">
        <v>43504</v>
      </c>
      <c r="O573" s="120">
        <v>83500</v>
      </c>
      <c r="Q573" s="115">
        <v>43504</v>
      </c>
      <c r="R573" s="120">
        <v>158600</v>
      </c>
    </row>
    <row r="574" spans="2:18">
      <c r="B574" s="115">
        <v>43503</v>
      </c>
      <c r="C574" s="119">
        <v>18800</v>
      </c>
      <c r="E574" s="115">
        <v>43503</v>
      </c>
      <c r="F574" s="120">
        <v>50300</v>
      </c>
      <c r="H574" s="115">
        <v>43503</v>
      </c>
      <c r="I574" s="120">
        <v>37100</v>
      </c>
      <c r="K574" s="115">
        <v>43503</v>
      </c>
      <c r="L574" s="120">
        <v>24950</v>
      </c>
      <c r="N574" s="115">
        <v>43503</v>
      </c>
      <c r="O574" s="120">
        <v>85400</v>
      </c>
      <c r="Q574" s="115">
        <v>43503</v>
      </c>
      <c r="R574" s="120">
        <v>161200</v>
      </c>
    </row>
    <row r="575" spans="2:18">
      <c r="B575" s="115">
        <v>43497</v>
      </c>
      <c r="C575" s="119">
        <v>17050</v>
      </c>
      <c r="E575" s="115">
        <v>43497</v>
      </c>
      <c r="F575" s="120">
        <v>47750</v>
      </c>
      <c r="H575" s="115">
        <v>43497</v>
      </c>
      <c r="I575" s="120">
        <v>34350</v>
      </c>
      <c r="K575" s="115">
        <v>43497</v>
      </c>
      <c r="L575" s="120">
        <v>24100</v>
      </c>
      <c r="N575" s="115">
        <v>43497</v>
      </c>
      <c r="O575" s="120">
        <v>83600</v>
      </c>
      <c r="Q575" s="115">
        <v>43497</v>
      </c>
      <c r="R575" s="120">
        <v>161000</v>
      </c>
    </row>
    <row r="576" spans="2:18">
      <c r="B576" s="115">
        <v>43496</v>
      </c>
      <c r="C576" s="119">
        <v>17100</v>
      </c>
      <c r="E576" s="115">
        <v>43496</v>
      </c>
      <c r="F576" s="120">
        <v>48200</v>
      </c>
      <c r="H576" s="115">
        <v>43496</v>
      </c>
      <c r="I576" s="120">
        <v>34500</v>
      </c>
      <c r="K576" s="115">
        <v>43496</v>
      </c>
      <c r="L576" s="120">
        <v>22800</v>
      </c>
      <c r="N576" s="115">
        <v>43496</v>
      </c>
      <c r="O576" s="120">
        <v>85000</v>
      </c>
      <c r="Q576" s="115">
        <v>43496</v>
      </c>
      <c r="R576" s="120">
        <v>155900</v>
      </c>
    </row>
    <row r="577" spans="2:18">
      <c r="B577" s="115">
        <v>43495</v>
      </c>
      <c r="C577" s="119">
        <v>17350</v>
      </c>
      <c r="E577" s="115">
        <v>43495</v>
      </c>
      <c r="F577" s="120">
        <v>48400</v>
      </c>
      <c r="H577" s="115">
        <v>43495</v>
      </c>
      <c r="I577" s="120">
        <v>35250</v>
      </c>
      <c r="K577" s="115">
        <v>43495</v>
      </c>
      <c r="L577" s="120">
        <v>22900</v>
      </c>
      <c r="N577" s="115">
        <v>43495</v>
      </c>
      <c r="O577" s="120">
        <v>87100</v>
      </c>
      <c r="Q577" s="115">
        <v>43495</v>
      </c>
      <c r="R577" s="120">
        <v>156600</v>
      </c>
    </row>
    <row r="578" spans="2:18">
      <c r="B578" s="115">
        <v>43494</v>
      </c>
      <c r="C578" s="119">
        <v>16200</v>
      </c>
      <c r="E578" s="115">
        <v>43494</v>
      </c>
      <c r="F578" s="120">
        <v>46000</v>
      </c>
      <c r="H578" s="115">
        <v>43494</v>
      </c>
      <c r="I578" s="120">
        <v>36050</v>
      </c>
      <c r="K578" s="115">
        <v>43494</v>
      </c>
      <c r="L578" s="120">
        <v>23050</v>
      </c>
      <c r="N578" s="115">
        <v>43494</v>
      </c>
      <c r="O578" s="120">
        <v>86200</v>
      </c>
      <c r="Q578" s="115">
        <v>43494</v>
      </c>
      <c r="R578" s="120">
        <v>158000</v>
      </c>
    </row>
    <row r="579" spans="2:18">
      <c r="B579" s="115">
        <v>43493</v>
      </c>
      <c r="C579" s="119">
        <v>15900</v>
      </c>
      <c r="E579" s="115">
        <v>43493</v>
      </c>
      <c r="F579" s="120">
        <v>45550</v>
      </c>
      <c r="H579" s="115">
        <v>43493</v>
      </c>
      <c r="I579" s="120">
        <v>35550</v>
      </c>
      <c r="K579" s="115">
        <v>43493</v>
      </c>
      <c r="L579" s="120">
        <v>22700</v>
      </c>
      <c r="N579" s="115">
        <v>43493</v>
      </c>
      <c r="O579" s="120">
        <v>85700</v>
      </c>
      <c r="Q579" s="115">
        <v>43493</v>
      </c>
      <c r="R579" s="120">
        <v>157400</v>
      </c>
    </row>
    <row r="580" spans="2:18">
      <c r="B580" s="115">
        <v>43490</v>
      </c>
      <c r="C580" s="119">
        <v>15050</v>
      </c>
      <c r="E580" s="115">
        <v>43490</v>
      </c>
      <c r="F580" s="120">
        <v>45300</v>
      </c>
      <c r="H580" s="115">
        <v>43490</v>
      </c>
      <c r="I580" s="120">
        <v>34250</v>
      </c>
      <c r="K580" s="115">
        <v>43490</v>
      </c>
      <c r="L580" s="120">
        <v>23350</v>
      </c>
      <c r="N580" s="115">
        <v>43490</v>
      </c>
      <c r="O580" s="120">
        <v>81100</v>
      </c>
      <c r="Q580" s="115">
        <v>43490</v>
      </c>
      <c r="R580" s="120">
        <v>160200</v>
      </c>
    </row>
    <row r="581" spans="2:18">
      <c r="B581" s="115">
        <v>43489</v>
      </c>
      <c r="C581" s="119">
        <v>14900</v>
      </c>
      <c r="E581" s="115">
        <v>43489</v>
      </c>
      <c r="F581" s="120">
        <v>45400</v>
      </c>
      <c r="H581" s="115">
        <v>43489</v>
      </c>
      <c r="I581" s="120">
        <v>33600</v>
      </c>
      <c r="K581" s="115">
        <v>43489</v>
      </c>
      <c r="L581" s="120">
        <v>22800</v>
      </c>
      <c r="N581" s="115">
        <v>43489</v>
      </c>
      <c r="O581" s="120">
        <v>80700</v>
      </c>
      <c r="Q581" s="115">
        <v>43489</v>
      </c>
      <c r="R581" s="120">
        <v>155900</v>
      </c>
    </row>
    <row r="582" spans="2:18">
      <c r="B582" s="115">
        <v>43488</v>
      </c>
      <c r="C582" s="119">
        <v>14550</v>
      </c>
      <c r="E582" s="115">
        <v>43488</v>
      </c>
      <c r="F582" s="120">
        <v>42600</v>
      </c>
      <c r="H582" s="115">
        <v>43488</v>
      </c>
      <c r="I582" s="120">
        <v>33150</v>
      </c>
      <c r="K582" s="115">
        <v>43488</v>
      </c>
      <c r="L582" s="120">
        <v>21850</v>
      </c>
      <c r="N582" s="115">
        <v>43488</v>
      </c>
      <c r="O582" s="120">
        <v>81700</v>
      </c>
      <c r="Q582" s="115">
        <v>43488</v>
      </c>
      <c r="R582" s="120">
        <v>150000</v>
      </c>
    </row>
    <row r="583" spans="2:18">
      <c r="B583" s="115">
        <v>43487</v>
      </c>
      <c r="C583" s="119">
        <v>14300</v>
      </c>
      <c r="E583" s="115">
        <v>43487</v>
      </c>
      <c r="F583" s="120">
        <v>42550</v>
      </c>
      <c r="H583" s="115">
        <v>43487</v>
      </c>
      <c r="I583" s="120">
        <v>33550</v>
      </c>
      <c r="K583" s="115">
        <v>43487</v>
      </c>
      <c r="L583" s="120">
        <v>22000</v>
      </c>
      <c r="N583" s="115">
        <v>43487</v>
      </c>
      <c r="O583" s="120">
        <v>81400</v>
      </c>
      <c r="Q583" s="115">
        <v>43487</v>
      </c>
      <c r="R583" s="120">
        <v>151200</v>
      </c>
    </row>
    <row r="584" spans="2:18">
      <c r="B584" s="115">
        <v>43486</v>
      </c>
      <c r="C584" s="119">
        <v>14650</v>
      </c>
      <c r="E584" s="115">
        <v>43486</v>
      </c>
      <c r="F584" s="120">
        <v>43800</v>
      </c>
      <c r="H584" s="115">
        <v>43486</v>
      </c>
      <c r="I584" s="120">
        <v>34550</v>
      </c>
      <c r="K584" s="115">
        <v>43486</v>
      </c>
      <c r="L584" s="120">
        <v>23000</v>
      </c>
      <c r="N584" s="115">
        <v>43486</v>
      </c>
      <c r="O584" s="120">
        <v>81700</v>
      </c>
      <c r="Q584" s="115">
        <v>43486</v>
      </c>
      <c r="R584" s="120">
        <v>155800</v>
      </c>
    </row>
    <row r="585" spans="2:18">
      <c r="B585" s="115">
        <v>43483</v>
      </c>
      <c r="C585" s="119">
        <v>14800</v>
      </c>
      <c r="E585" s="115">
        <v>43483</v>
      </c>
      <c r="F585" s="120">
        <v>43100</v>
      </c>
      <c r="H585" s="115">
        <v>43483</v>
      </c>
      <c r="I585" s="120">
        <v>33800</v>
      </c>
      <c r="K585" s="115">
        <v>43483</v>
      </c>
      <c r="L585" s="120">
        <v>22900</v>
      </c>
      <c r="N585" s="115">
        <v>43483</v>
      </c>
      <c r="O585" s="120">
        <v>80900</v>
      </c>
      <c r="Q585" s="115">
        <v>43483</v>
      </c>
      <c r="R585" s="120">
        <v>153100</v>
      </c>
    </row>
    <row r="586" spans="2:18">
      <c r="B586" s="115">
        <v>43482</v>
      </c>
      <c r="C586" s="119">
        <v>14400</v>
      </c>
      <c r="E586" s="115">
        <v>43482</v>
      </c>
      <c r="F586" s="120">
        <v>43350</v>
      </c>
      <c r="H586" s="115">
        <v>43482</v>
      </c>
      <c r="I586" s="120">
        <v>31800</v>
      </c>
      <c r="K586" s="115">
        <v>43482</v>
      </c>
      <c r="L586" s="120">
        <v>21100</v>
      </c>
      <c r="N586" s="115">
        <v>43482</v>
      </c>
      <c r="O586" s="120">
        <v>79300</v>
      </c>
      <c r="Q586" s="115">
        <v>43482</v>
      </c>
      <c r="R586" s="120">
        <v>153200</v>
      </c>
    </row>
    <row r="587" spans="2:18">
      <c r="B587" s="115">
        <v>43481</v>
      </c>
      <c r="C587" s="119">
        <v>14800</v>
      </c>
      <c r="E587" s="115">
        <v>43481</v>
      </c>
      <c r="F587" s="120">
        <v>43350</v>
      </c>
      <c r="H587" s="115">
        <v>43481</v>
      </c>
      <c r="I587" s="120">
        <v>33050</v>
      </c>
      <c r="K587" s="115">
        <v>43481</v>
      </c>
      <c r="L587" s="120">
        <v>21150</v>
      </c>
      <c r="N587" s="115">
        <v>43481</v>
      </c>
      <c r="O587" s="120">
        <v>81300</v>
      </c>
      <c r="Q587" s="115">
        <v>43481</v>
      </c>
      <c r="R587" s="120">
        <v>158000</v>
      </c>
    </row>
    <row r="588" spans="2:18">
      <c r="B588" s="115">
        <v>43480</v>
      </c>
      <c r="C588" s="119">
        <v>15050</v>
      </c>
      <c r="E588" s="115">
        <v>43480</v>
      </c>
      <c r="F588" s="120">
        <v>43200</v>
      </c>
      <c r="H588" s="115">
        <v>43480</v>
      </c>
      <c r="I588" s="120">
        <v>33250</v>
      </c>
      <c r="K588" s="115">
        <v>43480</v>
      </c>
      <c r="L588" s="120">
        <v>21300</v>
      </c>
      <c r="N588" s="115">
        <v>43480</v>
      </c>
      <c r="O588" s="120">
        <v>79700</v>
      </c>
      <c r="Q588" s="115">
        <v>43480</v>
      </c>
      <c r="R588" s="120">
        <v>152700</v>
      </c>
    </row>
    <row r="589" spans="2:18">
      <c r="B589" s="115">
        <v>43479</v>
      </c>
      <c r="C589" s="119">
        <v>14900</v>
      </c>
      <c r="E589" s="115">
        <v>43479</v>
      </c>
      <c r="F589" s="120">
        <v>41400</v>
      </c>
      <c r="H589" s="115">
        <v>43479</v>
      </c>
      <c r="I589" s="120">
        <v>33300</v>
      </c>
      <c r="K589" s="115">
        <v>43479</v>
      </c>
      <c r="L589" s="120">
        <v>20850</v>
      </c>
      <c r="N589" s="115">
        <v>43479</v>
      </c>
      <c r="O589" s="120">
        <v>79600</v>
      </c>
      <c r="Q589" s="115">
        <v>43479</v>
      </c>
      <c r="R589" s="120">
        <v>146600</v>
      </c>
    </row>
    <row r="590" spans="2:18">
      <c r="B590" s="115">
        <v>43476</v>
      </c>
      <c r="C590" s="119">
        <v>14500</v>
      </c>
      <c r="E590" s="115">
        <v>43476</v>
      </c>
      <c r="F590" s="120">
        <v>39850</v>
      </c>
      <c r="H590" s="115">
        <v>43476</v>
      </c>
      <c r="I590" s="120">
        <v>33150</v>
      </c>
      <c r="K590" s="115">
        <v>43476</v>
      </c>
      <c r="L590" s="120">
        <v>21450</v>
      </c>
      <c r="N590" s="115">
        <v>43476</v>
      </c>
      <c r="O590" s="120">
        <v>79400</v>
      </c>
      <c r="Q590" s="115">
        <v>43476</v>
      </c>
      <c r="R590" s="120">
        <v>153000</v>
      </c>
    </row>
    <row r="591" spans="2:18">
      <c r="B591" s="115">
        <v>43475</v>
      </c>
      <c r="C591" s="119">
        <v>13650</v>
      </c>
      <c r="E591" s="115">
        <v>43475</v>
      </c>
      <c r="F591" s="120">
        <v>38500</v>
      </c>
      <c r="H591" s="115">
        <v>43475</v>
      </c>
      <c r="I591" s="120">
        <v>31300</v>
      </c>
      <c r="K591" s="115">
        <v>43475</v>
      </c>
      <c r="L591" s="120">
        <v>22050</v>
      </c>
      <c r="N591" s="115">
        <v>43475</v>
      </c>
      <c r="O591" s="120">
        <v>79200</v>
      </c>
      <c r="Q591" s="115">
        <v>43475</v>
      </c>
      <c r="R591" s="120">
        <v>148300</v>
      </c>
    </row>
    <row r="592" spans="2:18">
      <c r="B592" s="115">
        <v>43474</v>
      </c>
      <c r="C592" s="119">
        <v>13550</v>
      </c>
      <c r="E592" s="115">
        <v>43474</v>
      </c>
      <c r="F592" s="120">
        <v>37500</v>
      </c>
      <c r="H592" s="115">
        <v>43474</v>
      </c>
      <c r="I592" s="120">
        <v>31400</v>
      </c>
      <c r="K592" s="115">
        <v>43474</v>
      </c>
      <c r="L592" s="120">
        <v>21800</v>
      </c>
      <c r="N592" s="115">
        <v>43474</v>
      </c>
      <c r="O592" s="120">
        <v>78900</v>
      </c>
      <c r="Q592" s="115">
        <v>43474</v>
      </c>
      <c r="R592" s="120">
        <v>152100</v>
      </c>
    </row>
    <row r="593" spans="2:18">
      <c r="B593" s="115">
        <v>43473</v>
      </c>
      <c r="C593" s="119">
        <v>13250</v>
      </c>
      <c r="E593" s="115">
        <v>43473</v>
      </c>
      <c r="F593" s="120">
        <v>33950</v>
      </c>
      <c r="H593" s="115">
        <v>43473</v>
      </c>
      <c r="I593" s="120">
        <v>29800</v>
      </c>
      <c r="K593" s="115">
        <v>43473</v>
      </c>
      <c r="L593" s="120">
        <v>20500</v>
      </c>
      <c r="N593" s="115">
        <v>43473</v>
      </c>
      <c r="O593" s="120">
        <v>76900</v>
      </c>
      <c r="Q593" s="115">
        <v>43473</v>
      </c>
      <c r="R593" s="120">
        <v>141500</v>
      </c>
    </row>
    <row r="594" spans="2:18">
      <c r="B594" s="115">
        <v>43472</v>
      </c>
      <c r="C594" s="119">
        <v>13450</v>
      </c>
      <c r="E594" s="115">
        <v>43472</v>
      </c>
      <c r="F594" s="120">
        <v>34250</v>
      </c>
      <c r="H594" s="115">
        <v>43472</v>
      </c>
      <c r="I594" s="120">
        <v>29850</v>
      </c>
      <c r="K594" s="115">
        <v>43472</v>
      </c>
      <c r="L594" s="120">
        <v>19250</v>
      </c>
      <c r="N594" s="115">
        <v>43472</v>
      </c>
      <c r="O594" s="120">
        <v>76800</v>
      </c>
      <c r="Q594" s="115">
        <v>43472</v>
      </c>
      <c r="R594" s="120">
        <v>137400</v>
      </c>
    </row>
    <row r="595" spans="2:18">
      <c r="B595" s="115">
        <v>43469</v>
      </c>
      <c r="C595" s="119">
        <v>12900</v>
      </c>
      <c r="E595" s="115">
        <v>43469</v>
      </c>
      <c r="F595" s="120">
        <v>33000</v>
      </c>
      <c r="H595" s="115">
        <v>43469</v>
      </c>
      <c r="I595" s="120">
        <v>29150</v>
      </c>
      <c r="K595" s="115">
        <v>43469</v>
      </c>
      <c r="L595" s="120">
        <v>19550</v>
      </c>
      <c r="N595" s="115">
        <v>43469</v>
      </c>
      <c r="O595" s="120">
        <v>74400</v>
      </c>
      <c r="Q595" s="115">
        <v>43469</v>
      </c>
      <c r="R595" s="120">
        <v>135600</v>
      </c>
    </row>
    <row r="596" spans="2:18">
      <c r="B596" s="115">
        <v>43468</v>
      </c>
      <c r="C596" s="119">
        <v>13500</v>
      </c>
      <c r="E596" s="115">
        <v>43468</v>
      </c>
      <c r="F596" s="120">
        <v>33900</v>
      </c>
      <c r="H596" s="115">
        <v>43468</v>
      </c>
      <c r="I596" s="120">
        <v>29800</v>
      </c>
      <c r="K596" s="115">
        <v>43468</v>
      </c>
      <c r="L596" s="120">
        <v>19500</v>
      </c>
      <c r="N596" s="115">
        <v>43468</v>
      </c>
      <c r="O596" s="120">
        <v>74100</v>
      </c>
      <c r="Q596" s="115">
        <v>43468</v>
      </c>
      <c r="R596" s="120">
        <v>138300</v>
      </c>
    </row>
    <row r="597" spans="2:18">
      <c r="B597" s="115">
        <v>43467</v>
      </c>
      <c r="C597" s="119">
        <v>13400</v>
      </c>
      <c r="E597" s="115">
        <v>43467</v>
      </c>
      <c r="F597" s="120">
        <v>36500</v>
      </c>
      <c r="H597" s="115">
        <v>43467</v>
      </c>
      <c r="I597" s="120">
        <v>32200</v>
      </c>
      <c r="K597" s="115">
        <v>43467</v>
      </c>
      <c r="L597" s="120">
        <v>20950</v>
      </c>
      <c r="N597" s="115">
        <v>43467</v>
      </c>
      <c r="O597" s="120">
        <v>76300</v>
      </c>
      <c r="Q597" s="115">
        <v>43467</v>
      </c>
      <c r="R597" s="120">
        <v>146000</v>
      </c>
    </row>
    <row r="598" spans="2:18">
      <c r="B598" s="121">
        <v>43462</v>
      </c>
      <c r="C598" s="119">
        <v>14200</v>
      </c>
      <c r="E598" s="122">
        <v>43462</v>
      </c>
      <c r="F598" s="120">
        <v>37700</v>
      </c>
      <c r="G598" s="123"/>
      <c r="H598" s="122">
        <v>43462</v>
      </c>
      <c r="I598" s="120">
        <v>33200</v>
      </c>
      <c r="K598" s="122">
        <v>43462</v>
      </c>
      <c r="L598" s="120">
        <v>21750</v>
      </c>
      <c r="N598" s="122">
        <v>43462</v>
      </c>
      <c r="O598" s="120">
        <v>77500</v>
      </c>
      <c r="Q598" s="122">
        <v>43462</v>
      </c>
      <c r="R598" s="120">
        <v>151000</v>
      </c>
    </row>
    <row r="599" spans="2:18">
      <c r="B599" s="121">
        <v>43461</v>
      </c>
      <c r="C599" s="119">
        <v>13500</v>
      </c>
      <c r="E599" s="122">
        <v>43461</v>
      </c>
      <c r="F599" s="120">
        <v>36250</v>
      </c>
      <c r="G599" s="123"/>
      <c r="H599" s="122">
        <v>43461</v>
      </c>
      <c r="I599" s="120">
        <v>30900</v>
      </c>
      <c r="K599" s="122">
        <v>43461</v>
      </c>
      <c r="L599" s="120">
        <v>21300</v>
      </c>
      <c r="N599" s="122">
        <v>43461</v>
      </c>
      <c r="O599" s="120">
        <v>74700</v>
      </c>
      <c r="Q599" s="122">
        <v>43461</v>
      </c>
      <c r="R599" s="120">
        <v>154200</v>
      </c>
    </row>
    <row r="600" spans="2:18">
      <c r="B600" s="121">
        <v>43460</v>
      </c>
      <c r="C600" s="119">
        <v>13500</v>
      </c>
      <c r="E600" s="122">
        <v>43460</v>
      </c>
      <c r="F600" s="120">
        <v>36700</v>
      </c>
      <c r="G600" s="123"/>
      <c r="H600" s="122">
        <v>43460</v>
      </c>
      <c r="I600" s="120">
        <v>31650</v>
      </c>
      <c r="K600" s="122">
        <v>43460</v>
      </c>
      <c r="L600" s="120">
        <v>21100</v>
      </c>
      <c r="N600" s="122">
        <v>43460</v>
      </c>
      <c r="O600" s="120">
        <v>74400</v>
      </c>
      <c r="Q600" s="122">
        <v>43460</v>
      </c>
      <c r="R600" s="120">
        <v>149900</v>
      </c>
    </row>
    <row r="601" spans="2:18">
      <c r="B601" s="121">
        <v>43458</v>
      </c>
      <c r="C601" s="119">
        <v>13400</v>
      </c>
      <c r="E601" s="122">
        <v>43458</v>
      </c>
      <c r="F601" s="120">
        <v>37500</v>
      </c>
      <c r="G601" s="123"/>
      <c r="H601" s="122">
        <v>43458</v>
      </c>
      <c r="I601" s="120">
        <v>32250</v>
      </c>
      <c r="K601" s="122">
        <v>43458</v>
      </c>
      <c r="L601" s="120">
        <v>21300</v>
      </c>
      <c r="N601" s="122">
        <v>43458</v>
      </c>
      <c r="O601" s="120">
        <v>74500</v>
      </c>
      <c r="Q601" s="122">
        <v>43458</v>
      </c>
      <c r="R601" s="120">
        <v>152200</v>
      </c>
    </row>
    <row r="602" spans="2:18">
      <c r="B602" s="121">
        <v>43455</v>
      </c>
      <c r="C602" s="119">
        <v>13600</v>
      </c>
      <c r="E602" s="122">
        <v>43455</v>
      </c>
      <c r="F602" s="120">
        <v>37800</v>
      </c>
      <c r="G602" s="123"/>
      <c r="H602" s="122">
        <v>43455</v>
      </c>
      <c r="I602" s="120">
        <v>31550</v>
      </c>
      <c r="K602" s="122">
        <v>43455</v>
      </c>
      <c r="L602" s="120">
        <v>21450</v>
      </c>
      <c r="N602" s="122">
        <v>43455</v>
      </c>
      <c r="O602" s="120">
        <v>75400</v>
      </c>
      <c r="Q602" s="122">
        <v>43455</v>
      </c>
      <c r="R602" s="120">
        <v>148600</v>
      </c>
    </row>
    <row r="603" spans="2:18">
      <c r="B603" s="121">
        <v>43454</v>
      </c>
      <c r="C603" s="119">
        <v>13850</v>
      </c>
      <c r="E603" s="122">
        <v>43454</v>
      </c>
      <c r="F603" s="120">
        <v>38000</v>
      </c>
      <c r="G603" s="123"/>
      <c r="H603" s="122">
        <v>43454</v>
      </c>
      <c r="I603" s="120">
        <v>30800</v>
      </c>
      <c r="K603" s="122">
        <v>43454</v>
      </c>
      <c r="L603" s="120">
        <v>21600</v>
      </c>
      <c r="N603" s="122">
        <v>43454</v>
      </c>
      <c r="O603" s="120">
        <v>75700</v>
      </c>
      <c r="Q603" s="122">
        <v>43454</v>
      </c>
      <c r="R603" s="120">
        <v>147200</v>
      </c>
    </row>
    <row r="604" spans="2:18">
      <c r="B604" s="121">
        <v>43453</v>
      </c>
      <c r="C604" s="119">
        <v>13750</v>
      </c>
      <c r="E604" s="122">
        <v>43453</v>
      </c>
      <c r="F604" s="120">
        <v>38800</v>
      </c>
      <c r="G604" s="123"/>
      <c r="H604" s="122">
        <v>43453</v>
      </c>
      <c r="I604" s="120">
        <v>31100</v>
      </c>
      <c r="K604" s="122">
        <v>43453</v>
      </c>
      <c r="L604" s="120">
        <v>22250</v>
      </c>
      <c r="N604" s="122">
        <v>43453</v>
      </c>
      <c r="O604" s="120">
        <v>76700</v>
      </c>
      <c r="Q604" s="122">
        <v>43453</v>
      </c>
      <c r="R604" s="120">
        <v>150300</v>
      </c>
    </row>
    <row r="605" spans="2:18">
      <c r="B605" s="121">
        <v>43452</v>
      </c>
      <c r="C605" s="119">
        <v>13900</v>
      </c>
      <c r="E605" s="122">
        <v>43452</v>
      </c>
      <c r="F605" s="120">
        <v>38050</v>
      </c>
      <c r="G605" s="123"/>
      <c r="H605" s="122">
        <v>43452</v>
      </c>
      <c r="I605" s="120">
        <v>30300</v>
      </c>
      <c r="K605" s="122">
        <v>43452</v>
      </c>
      <c r="L605" s="120">
        <v>22200</v>
      </c>
      <c r="N605" s="122">
        <v>43452</v>
      </c>
      <c r="O605" s="120">
        <v>74700</v>
      </c>
      <c r="Q605" s="122">
        <v>43452</v>
      </c>
      <c r="R605" s="120">
        <v>145900</v>
      </c>
    </row>
    <row r="606" spans="2:18">
      <c r="B606" s="121">
        <v>43451</v>
      </c>
      <c r="C606" s="119">
        <v>14300</v>
      </c>
      <c r="E606" s="122">
        <v>43451</v>
      </c>
      <c r="F606" s="120">
        <v>38250</v>
      </c>
      <c r="G606" s="123"/>
      <c r="H606" s="122">
        <v>43451</v>
      </c>
      <c r="I606" s="120">
        <v>31000</v>
      </c>
      <c r="K606" s="122">
        <v>43451</v>
      </c>
      <c r="L606" s="120">
        <v>22700</v>
      </c>
      <c r="N606" s="122">
        <v>43451</v>
      </c>
      <c r="O606" s="120">
        <v>74100</v>
      </c>
      <c r="Q606" s="122">
        <v>43451</v>
      </c>
      <c r="R606" s="120">
        <v>149400</v>
      </c>
    </row>
    <row r="607" spans="2:18">
      <c r="B607" s="121">
        <v>43448</v>
      </c>
      <c r="C607" s="119">
        <v>14350</v>
      </c>
      <c r="E607" s="122">
        <v>43448</v>
      </c>
      <c r="F607" s="120">
        <v>39050</v>
      </c>
      <c r="G607" s="123"/>
      <c r="H607" s="122">
        <v>43448</v>
      </c>
      <c r="I607" s="120">
        <v>30300</v>
      </c>
      <c r="K607" s="122">
        <v>43448</v>
      </c>
      <c r="L607" s="120">
        <v>23000</v>
      </c>
      <c r="N607" s="122">
        <v>43448</v>
      </c>
      <c r="O607" s="120">
        <v>74900</v>
      </c>
      <c r="Q607" s="122">
        <v>43448</v>
      </c>
      <c r="R607" s="120">
        <v>151500</v>
      </c>
    </row>
    <row r="608" spans="2:18">
      <c r="B608" s="121">
        <v>43447</v>
      </c>
      <c r="C608" s="119">
        <v>14500</v>
      </c>
      <c r="E608" s="122">
        <v>43447</v>
      </c>
      <c r="F608" s="120">
        <v>42400</v>
      </c>
      <c r="G608" s="123"/>
      <c r="H608" s="122">
        <v>43447</v>
      </c>
      <c r="I608" s="120">
        <v>31250</v>
      </c>
      <c r="K608" s="122">
        <v>43447</v>
      </c>
      <c r="L608" s="120">
        <v>24000</v>
      </c>
      <c r="N608" s="122">
        <v>43447</v>
      </c>
      <c r="O608" s="120">
        <v>77100</v>
      </c>
      <c r="Q608" s="122">
        <v>43447</v>
      </c>
      <c r="R608" s="120">
        <v>155900</v>
      </c>
    </row>
    <row r="609" spans="2:18">
      <c r="B609" s="121">
        <v>43446</v>
      </c>
      <c r="C609" s="119">
        <v>14150</v>
      </c>
      <c r="E609" s="122">
        <v>43446</v>
      </c>
      <c r="F609" s="120">
        <v>39500</v>
      </c>
      <c r="G609" s="123"/>
      <c r="H609" s="122">
        <v>43446</v>
      </c>
      <c r="I609" s="120">
        <v>31550</v>
      </c>
      <c r="K609" s="122">
        <v>43446</v>
      </c>
      <c r="L609" s="120">
        <v>23850</v>
      </c>
      <c r="N609" s="122">
        <v>43446</v>
      </c>
      <c r="O609" s="120">
        <v>76900</v>
      </c>
      <c r="Q609" s="122">
        <v>43446</v>
      </c>
      <c r="R609" s="120">
        <v>153500</v>
      </c>
    </row>
    <row r="610" spans="2:18">
      <c r="B610" s="121">
        <v>43445</v>
      </c>
      <c r="C610" s="119">
        <v>13200</v>
      </c>
      <c r="E610" s="122">
        <v>43445</v>
      </c>
      <c r="F610" s="120">
        <v>37850</v>
      </c>
      <c r="G610" s="123"/>
      <c r="H610" s="122">
        <v>43445</v>
      </c>
      <c r="I610" s="120">
        <v>29850</v>
      </c>
      <c r="K610" s="122">
        <v>43445</v>
      </c>
      <c r="L610" s="120">
        <v>23550</v>
      </c>
      <c r="N610" s="122">
        <v>43445</v>
      </c>
      <c r="O610" s="120">
        <v>75300</v>
      </c>
      <c r="Q610" s="122">
        <v>43445</v>
      </c>
      <c r="R610" s="120">
        <v>149500</v>
      </c>
    </row>
    <row r="611" spans="2:18">
      <c r="B611" s="121">
        <v>43444</v>
      </c>
      <c r="C611" s="119">
        <v>13350</v>
      </c>
      <c r="E611" s="122">
        <v>43444</v>
      </c>
      <c r="F611" s="120">
        <v>38000</v>
      </c>
      <c r="G611" s="123"/>
      <c r="H611" s="122">
        <v>43444</v>
      </c>
      <c r="I611" s="120">
        <v>29900</v>
      </c>
      <c r="K611" s="122">
        <v>43444</v>
      </c>
      <c r="L611" s="120">
        <v>23500</v>
      </c>
      <c r="N611" s="122">
        <v>43444</v>
      </c>
      <c r="O611" s="120">
        <v>76400</v>
      </c>
      <c r="Q611" s="122">
        <v>43444</v>
      </c>
      <c r="R611" s="120">
        <v>149200</v>
      </c>
    </row>
    <row r="612" spans="2:18">
      <c r="B612" s="121">
        <v>43441</v>
      </c>
      <c r="C612" s="119">
        <v>14200</v>
      </c>
      <c r="E612" s="122">
        <v>43441</v>
      </c>
      <c r="F612" s="120">
        <v>39100</v>
      </c>
      <c r="G612" s="123"/>
      <c r="H612" s="122">
        <v>43441</v>
      </c>
      <c r="I612" s="120">
        <v>30550</v>
      </c>
      <c r="K612" s="122">
        <v>43441</v>
      </c>
      <c r="L612" s="120">
        <v>24550</v>
      </c>
      <c r="N612" s="122">
        <v>43441</v>
      </c>
      <c r="O612" s="120">
        <v>77600</v>
      </c>
      <c r="Q612" s="122">
        <v>43441</v>
      </c>
      <c r="R612" s="120">
        <v>152700</v>
      </c>
    </row>
    <row r="613" spans="2:18">
      <c r="B613" s="121">
        <v>43440</v>
      </c>
      <c r="C613" s="119">
        <v>14200</v>
      </c>
      <c r="E613" s="122">
        <v>43440</v>
      </c>
      <c r="F613" s="120">
        <v>39200</v>
      </c>
      <c r="G613" s="123"/>
      <c r="H613" s="122">
        <v>43440</v>
      </c>
      <c r="I613" s="120">
        <v>30400</v>
      </c>
      <c r="K613" s="122">
        <v>43440</v>
      </c>
      <c r="L613" s="120">
        <v>24500</v>
      </c>
      <c r="N613" s="122">
        <v>43440</v>
      </c>
      <c r="O613" s="120">
        <v>76700</v>
      </c>
      <c r="Q613" s="122">
        <v>43440</v>
      </c>
      <c r="R613" s="120">
        <v>151700</v>
      </c>
    </row>
    <row r="614" spans="2:18">
      <c r="B614" s="121">
        <v>43439</v>
      </c>
      <c r="C614" s="119">
        <v>14800</v>
      </c>
      <c r="E614" s="122">
        <v>43439</v>
      </c>
      <c r="F614" s="120">
        <v>40600</v>
      </c>
      <c r="G614" s="123"/>
      <c r="H614" s="122">
        <v>43439</v>
      </c>
      <c r="I614" s="120">
        <v>31700</v>
      </c>
      <c r="K614" s="122">
        <v>43439</v>
      </c>
      <c r="L614" s="120">
        <v>25250</v>
      </c>
      <c r="N614" s="122">
        <v>43439</v>
      </c>
      <c r="O614" s="120">
        <v>77400</v>
      </c>
      <c r="Q614" s="122">
        <v>43439</v>
      </c>
      <c r="R614" s="120">
        <v>157900</v>
      </c>
    </row>
    <row r="615" spans="2:18">
      <c r="B615" s="121">
        <v>43438</v>
      </c>
      <c r="C615" s="119">
        <v>14500</v>
      </c>
      <c r="E615" s="122">
        <v>43438</v>
      </c>
      <c r="F615" s="120">
        <v>40800</v>
      </c>
      <c r="G615" s="123"/>
      <c r="H615" s="122">
        <v>43438</v>
      </c>
      <c r="I615" s="120">
        <v>32200</v>
      </c>
      <c r="K615" s="122">
        <v>43438</v>
      </c>
      <c r="L615" s="120">
        <v>25900</v>
      </c>
      <c r="N615" s="122">
        <v>43438</v>
      </c>
      <c r="O615" s="120">
        <v>78000</v>
      </c>
      <c r="Q615" s="122">
        <v>43438</v>
      </c>
      <c r="R615" s="120">
        <v>160000</v>
      </c>
    </row>
    <row r="616" spans="2:18">
      <c r="B616" s="121">
        <v>43437</v>
      </c>
      <c r="C616" s="119">
        <v>14650</v>
      </c>
      <c r="E616" s="122">
        <v>43437</v>
      </c>
      <c r="F616" s="120">
        <v>42900</v>
      </c>
      <c r="G616" s="123"/>
      <c r="H616" s="122">
        <v>43437</v>
      </c>
      <c r="I616" s="120">
        <v>33850</v>
      </c>
      <c r="K616" s="122">
        <v>43437</v>
      </c>
      <c r="L616" s="120">
        <v>26150</v>
      </c>
      <c r="N616" s="122">
        <v>43437</v>
      </c>
      <c r="O616" s="120">
        <v>78900</v>
      </c>
      <c r="Q616" s="122">
        <v>43437</v>
      </c>
      <c r="R616" s="120">
        <v>166800</v>
      </c>
    </row>
    <row r="617" spans="2:18">
      <c r="B617" s="121">
        <v>43434</v>
      </c>
      <c r="C617" s="119">
        <v>14400</v>
      </c>
      <c r="E617" s="122">
        <v>43434</v>
      </c>
      <c r="F617" s="120">
        <v>41950</v>
      </c>
      <c r="G617" s="123"/>
      <c r="H617" s="122">
        <v>43434</v>
      </c>
      <c r="I617" s="120">
        <v>33550</v>
      </c>
      <c r="K617" s="122">
        <v>43434</v>
      </c>
      <c r="L617" s="120">
        <v>24850</v>
      </c>
      <c r="N617" s="122">
        <v>43434</v>
      </c>
      <c r="O617" s="120">
        <v>78800</v>
      </c>
      <c r="Q617" s="122">
        <v>43434</v>
      </c>
      <c r="R617" s="120">
        <v>161400</v>
      </c>
    </row>
    <row r="618" spans="2:18">
      <c r="B618" s="121">
        <v>43433</v>
      </c>
      <c r="C618" s="119">
        <v>14100</v>
      </c>
      <c r="E618" s="122">
        <v>43433</v>
      </c>
      <c r="F618" s="120">
        <v>40600</v>
      </c>
      <c r="G618" s="123"/>
      <c r="H618" s="122">
        <v>43433</v>
      </c>
      <c r="I618" s="120">
        <v>32700</v>
      </c>
      <c r="K618" s="122">
        <v>43433</v>
      </c>
      <c r="L618" s="120">
        <v>25000</v>
      </c>
      <c r="N618" s="122">
        <v>43433</v>
      </c>
      <c r="O618" s="120">
        <v>79200</v>
      </c>
      <c r="Q618" s="122">
        <v>43433</v>
      </c>
      <c r="R618" s="120">
        <v>164400</v>
      </c>
    </row>
    <row r="619" spans="2:18">
      <c r="B619" s="121">
        <v>43432</v>
      </c>
      <c r="C619" s="119">
        <v>14300</v>
      </c>
      <c r="E619" s="122">
        <v>43432</v>
      </c>
      <c r="F619" s="120">
        <v>41200</v>
      </c>
      <c r="G619" s="123"/>
      <c r="H619" s="122">
        <v>43432</v>
      </c>
      <c r="I619" s="120">
        <v>33150</v>
      </c>
      <c r="K619" s="122">
        <v>43432</v>
      </c>
      <c r="L619" s="120">
        <v>25550</v>
      </c>
      <c r="N619" s="122">
        <v>43432</v>
      </c>
      <c r="O619" s="120">
        <v>77800</v>
      </c>
      <c r="Q619" s="122">
        <v>43432</v>
      </c>
      <c r="R619" s="120">
        <v>163300</v>
      </c>
    </row>
    <row r="620" spans="2:18">
      <c r="B620" s="121">
        <v>43431</v>
      </c>
      <c r="C620" s="119">
        <v>13850</v>
      </c>
      <c r="E620" s="122">
        <v>43431</v>
      </c>
      <c r="F620" s="120">
        <v>40950</v>
      </c>
      <c r="G620" s="123"/>
      <c r="H620" s="122">
        <v>43431</v>
      </c>
      <c r="I620" s="120">
        <v>33200</v>
      </c>
      <c r="K620" s="122">
        <v>43431</v>
      </c>
      <c r="L620" s="120">
        <v>25700</v>
      </c>
      <c r="N620" s="122">
        <v>43431</v>
      </c>
      <c r="O620" s="120">
        <v>77700</v>
      </c>
      <c r="Q620" s="122">
        <v>43431</v>
      </c>
      <c r="R620" s="120">
        <v>161700</v>
      </c>
    </row>
    <row r="621" spans="2:18">
      <c r="B621" s="121">
        <v>43430</v>
      </c>
      <c r="C621" s="119">
        <v>13900</v>
      </c>
      <c r="E621" s="122">
        <v>43430</v>
      </c>
      <c r="F621" s="120">
        <v>41150</v>
      </c>
      <c r="G621" s="123"/>
      <c r="H621" s="122">
        <v>43430</v>
      </c>
      <c r="I621" s="120">
        <v>31900</v>
      </c>
      <c r="K621" s="122">
        <v>43430</v>
      </c>
      <c r="L621" s="120">
        <v>26200</v>
      </c>
      <c r="N621" s="122">
        <v>43430</v>
      </c>
      <c r="O621" s="120">
        <v>79500</v>
      </c>
      <c r="Q621" s="122">
        <v>43430</v>
      </c>
      <c r="R621" s="120">
        <v>161700</v>
      </c>
    </row>
    <row r="622" spans="2:18">
      <c r="B622" s="121">
        <v>43427</v>
      </c>
      <c r="C622" s="119">
        <v>13600</v>
      </c>
      <c r="E622" s="122">
        <v>43427</v>
      </c>
      <c r="F622" s="120">
        <v>40050</v>
      </c>
      <c r="G622" s="123"/>
      <c r="H622" s="122">
        <v>43427</v>
      </c>
      <c r="I622" s="120">
        <v>31450</v>
      </c>
      <c r="K622" s="122">
        <v>43427</v>
      </c>
      <c r="L622" s="120">
        <v>25450</v>
      </c>
      <c r="N622" s="122">
        <v>43427</v>
      </c>
      <c r="O622" s="120">
        <v>78300</v>
      </c>
      <c r="Q622" s="122">
        <v>43427</v>
      </c>
      <c r="R622" s="120">
        <v>162100</v>
      </c>
    </row>
    <row r="623" spans="2:18">
      <c r="B623" s="121">
        <v>43426</v>
      </c>
      <c r="C623" s="119">
        <v>13900</v>
      </c>
      <c r="E623" s="122">
        <v>43426</v>
      </c>
      <c r="F623" s="120">
        <v>38950</v>
      </c>
      <c r="G623" s="123"/>
      <c r="H623" s="122">
        <v>43426</v>
      </c>
      <c r="I623" s="120">
        <v>32950</v>
      </c>
      <c r="K623" s="122">
        <v>43426</v>
      </c>
      <c r="L623" s="120">
        <v>25450</v>
      </c>
      <c r="N623" s="122">
        <v>43426</v>
      </c>
      <c r="O623" s="120">
        <v>79400</v>
      </c>
      <c r="Q623" s="122">
        <v>43426</v>
      </c>
      <c r="R623" s="120">
        <v>163800</v>
      </c>
    </row>
    <row r="624" spans="2:18">
      <c r="B624" s="121">
        <v>43425</v>
      </c>
      <c r="C624" s="119">
        <v>14100</v>
      </c>
      <c r="E624" s="122">
        <v>43425</v>
      </c>
      <c r="F624" s="120">
        <v>39300</v>
      </c>
      <c r="G624" s="123"/>
      <c r="H624" s="122">
        <v>43425</v>
      </c>
      <c r="I624" s="120">
        <v>31850</v>
      </c>
      <c r="K624" s="122">
        <v>43425</v>
      </c>
      <c r="L624" s="120">
        <v>25050</v>
      </c>
      <c r="N624" s="122">
        <v>43425</v>
      </c>
      <c r="O624" s="120">
        <v>80400</v>
      </c>
      <c r="Q624" s="122">
        <v>43425</v>
      </c>
      <c r="R624" s="120">
        <v>163700</v>
      </c>
    </row>
    <row r="625" spans="2:18">
      <c r="B625" s="121">
        <v>43424</v>
      </c>
      <c r="C625" s="119">
        <v>13750</v>
      </c>
      <c r="E625" s="122">
        <v>43424</v>
      </c>
      <c r="F625" s="120">
        <v>38600</v>
      </c>
      <c r="G625" s="123"/>
      <c r="H625" s="122">
        <v>43424</v>
      </c>
      <c r="I625" s="120">
        <v>31850</v>
      </c>
      <c r="K625" s="122">
        <v>43424</v>
      </c>
      <c r="L625" s="120">
        <v>24800</v>
      </c>
      <c r="N625" s="122">
        <v>43424</v>
      </c>
      <c r="O625" s="120">
        <v>78300</v>
      </c>
      <c r="Q625" s="122">
        <v>43424</v>
      </c>
      <c r="R625" s="120">
        <v>160200</v>
      </c>
    </row>
    <row r="626" spans="2:18">
      <c r="B626" s="121">
        <v>43423</v>
      </c>
      <c r="C626" s="119">
        <v>13900</v>
      </c>
      <c r="E626" s="122">
        <v>43423</v>
      </c>
      <c r="F626" s="120">
        <v>42550</v>
      </c>
      <c r="G626" s="123"/>
      <c r="H626" s="122">
        <v>43423</v>
      </c>
      <c r="I626" s="120">
        <v>33100</v>
      </c>
      <c r="K626" s="122">
        <v>43423</v>
      </c>
      <c r="L626" s="120">
        <v>26000</v>
      </c>
      <c r="N626" s="122">
        <v>43423</v>
      </c>
      <c r="O626" s="120">
        <v>80000</v>
      </c>
      <c r="Q626" s="122">
        <v>43423</v>
      </c>
      <c r="R626" s="120">
        <v>165000</v>
      </c>
    </row>
    <row r="627" spans="2:18">
      <c r="B627" s="121">
        <v>43420</v>
      </c>
      <c r="C627" s="119">
        <v>14000</v>
      </c>
      <c r="E627" s="122">
        <v>43420</v>
      </c>
      <c r="F627" s="120">
        <v>41900</v>
      </c>
      <c r="G627" s="123"/>
      <c r="H627" s="122">
        <v>43420</v>
      </c>
      <c r="I627" s="120">
        <v>33650</v>
      </c>
      <c r="K627" s="122">
        <v>43420</v>
      </c>
      <c r="L627" s="120">
        <v>26400</v>
      </c>
      <c r="N627" s="122">
        <v>43420</v>
      </c>
      <c r="O627" s="120">
        <v>79800</v>
      </c>
      <c r="Q627" s="122">
        <v>43420</v>
      </c>
      <c r="R627" s="120">
        <v>165200</v>
      </c>
    </row>
    <row r="628" spans="2:18">
      <c r="B628" s="121">
        <v>43419</v>
      </c>
      <c r="C628" s="119">
        <v>14750</v>
      </c>
      <c r="E628" s="122">
        <v>43419</v>
      </c>
      <c r="F628" s="120">
        <v>42350</v>
      </c>
      <c r="G628" s="123"/>
      <c r="H628" s="122">
        <v>43419</v>
      </c>
      <c r="I628" s="120">
        <v>33300</v>
      </c>
      <c r="K628" s="122">
        <v>43419</v>
      </c>
      <c r="L628" s="120">
        <v>26200</v>
      </c>
      <c r="N628" s="122">
        <v>43419</v>
      </c>
      <c r="O628" s="120">
        <v>82800</v>
      </c>
      <c r="Q628" s="122">
        <v>43419</v>
      </c>
      <c r="R628" s="120">
        <v>164800</v>
      </c>
    </row>
    <row r="629" spans="2:18">
      <c r="B629" s="121">
        <v>43418</v>
      </c>
      <c r="C629" s="119">
        <v>14200</v>
      </c>
      <c r="E629" s="122">
        <v>43418</v>
      </c>
      <c r="F629" s="120">
        <v>41700</v>
      </c>
      <c r="G629" s="123"/>
      <c r="H629" s="122">
        <v>43418</v>
      </c>
      <c r="I629" s="120">
        <v>36000</v>
      </c>
      <c r="K629" s="122">
        <v>43418</v>
      </c>
      <c r="L629" s="120">
        <v>26150</v>
      </c>
      <c r="N629" s="122">
        <v>43418</v>
      </c>
      <c r="O629" s="120">
        <v>81800</v>
      </c>
      <c r="Q629" s="122">
        <v>43418</v>
      </c>
      <c r="R629" s="120">
        <v>165000</v>
      </c>
    </row>
    <row r="630" spans="2:18">
      <c r="B630" s="121">
        <v>43417</v>
      </c>
      <c r="C630" s="119">
        <v>14600</v>
      </c>
      <c r="E630" s="122">
        <v>43417</v>
      </c>
      <c r="F630" s="120">
        <v>43700</v>
      </c>
      <c r="G630" s="123"/>
      <c r="H630" s="122">
        <v>43417</v>
      </c>
      <c r="I630" s="120">
        <v>37600</v>
      </c>
      <c r="K630" s="122">
        <v>43417</v>
      </c>
      <c r="L630" s="120">
        <v>25750</v>
      </c>
      <c r="N630" s="122">
        <v>43417</v>
      </c>
      <c r="O630" s="120">
        <v>82900</v>
      </c>
      <c r="Q630" s="122">
        <v>43417</v>
      </c>
      <c r="R630" s="120">
        <v>163400</v>
      </c>
    </row>
    <row r="631" spans="2:18">
      <c r="B631" s="121">
        <v>43416</v>
      </c>
      <c r="C631" s="119">
        <v>14450</v>
      </c>
      <c r="E631" s="122">
        <v>43416</v>
      </c>
      <c r="F631" s="120">
        <v>45500</v>
      </c>
      <c r="G631" s="123"/>
      <c r="H631" s="122">
        <v>43416</v>
      </c>
      <c r="I631" s="120">
        <v>38500</v>
      </c>
      <c r="K631" s="122">
        <v>43416</v>
      </c>
      <c r="L631" s="120">
        <v>25900</v>
      </c>
      <c r="N631" s="122">
        <v>43416</v>
      </c>
      <c r="O631" s="120">
        <v>80700</v>
      </c>
      <c r="Q631" s="122">
        <v>43416</v>
      </c>
      <c r="R631" s="120">
        <v>169500</v>
      </c>
    </row>
    <row r="632" spans="2:18">
      <c r="B632" s="121">
        <v>43413</v>
      </c>
      <c r="C632" s="119">
        <v>13500</v>
      </c>
      <c r="E632" s="122">
        <v>43413</v>
      </c>
      <c r="F632" s="120">
        <v>44000</v>
      </c>
      <c r="G632" s="123"/>
      <c r="H632" s="122">
        <v>43413</v>
      </c>
      <c r="I632" s="120">
        <v>39450</v>
      </c>
      <c r="K632" s="122">
        <v>43413</v>
      </c>
      <c r="L632" s="120">
        <v>26700</v>
      </c>
      <c r="N632" s="122">
        <v>43413</v>
      </c>
      <c r="O632" s="120">
        <v>78200</v>
      </c>
      <c r="Q632" s="122">
        <v>43413</v>
      </c>
      <c r="R632" s="120">
        <v>173400</v>
      </c>
    </row>
    <row r="633" spans="2:18">
      <c r="B633" s="121">
        <v>43412</v>
      </c>
      <c r="C633" s="119">
        <v>12550</v>
      </c>
      <c r="E633" s="122">
        <v>43412</v>
      </c>
      <c r="F633" s="120">
        <v>42050</v>
      </c>
      <c r="G633" s="123"/>
      <c r="H633" s="122">
        <v>43412</v>
      </c>
      <c r="I633" s="120">
        <v>37700</v>
      </c>
      <c r="K633" s="122">
        <v>43412</v>
      </c>
      <c r="L633" s="120">
        <v>27350</v>
      </c>
      <c r="N633" s="122">
        <v>43412</v>
      </c>
      <c r="O633" s="120">
        <v>76400</v>
      </c>
      <c r="Q633" s="122">
        <v>43412</v>
      </c>
      <c r="R633" s="120">
        <v>173800</v>
      </c>
    </row>
    <row r="634" spans="2:18">
      <c r="B634" s="121">
        <v>43411</v>
      </c>
      <c r="C634" s="119">
        <v>12400</v>
      </c>
      <c r="E634" s="122">
        <v>43411</v>
      </c>
      <c r="F634" s="120">
        <v>41200</v>
      </c>
      <c r="G634" s="123"/>
      <c r="H634" s="122">
        <v>43411</v>
      </c>
      <c r="I634" s="120">
        <v>35400</v>
      </c>
      <c r="K634" s="122">
        <v>43411</v>
      </c>
      <c r="L634" s="120">
        <v>27450</v>
      </c>
      <c r="N634" s="122">
        <v>43411</v>
      </c>
      <c r="O634" s="120">
        <v>75400</v>
      </c>
      <c r="Q634" s="122">
        <v>43411</v>
      </c>
      <c r="R634" s="120">
        <v>176700</v>
      </c>
    </row>
    <row r="635" spans="2:18">
      <c r="B635" s="121">
        <v>43410</v>
      </c>
      <c r="C635" s="119">
        <v>12350</v>
      </c>
      <c r="E635" s="122">
        <v>43410</v>
      </c>
      <c r="F635" s="120">
        <v>42150</v>
      </c>
      <c r="G635" s="123"/>
      <c r="H635" s="122">
        <v>43410</v>
      </c>
      <c r="I635" s="120">
        <v>36750</v>
      </c>
      <c r="K635" s="122">
        <v>43410</v>
      </c>
      <c r="L635" s="120">
        <v>27350</v>
      </c>
      <c r="N635" s="122">
        <v>43410</v>
      </c>
      <c r="O635" s="120">
        <v>75100</v>
      </c>
      <c r="Q635" s="122">
        <v>43410</v>
      </c>
      <c r="R635" s="120">
        <v>176700</v>
      </c>
    </row>
    <row r="636" spans="2:18">
      <c r="B636" s="121">
        <v>43409</v>
      </c>
      <c r="C636" s="119">
        <v>12750</v>
      </c>
      <c r="E636" s="122">
        <v>43409</v>
      </c>
      <c r="F636" s="120">
        <v>41100</v>
      </c>
      <c r="G636" s="123"/>
      <c r="H636" s="122">
        <v>43409</v>
      </c>
      <c r="I636" s="120">
        <v>37150</v>
      </c>
      <c r="K636" s="122">
        <v>43409</v>
      </c>
      <c r="L636" s="120">
        <v>27350</v>
      </c>
      <c r="N636" s="122">
        <v>43409</v>
      </c>
      <c r="O636" s="120">
        <v>75800</v>
      </c>
      <c r="Q636" s="122">
        <v>43409</v>
      </c>
      <c r="R636" s="120">
        <v>180900</v>
      </c>
    </row>
    <row r="637" spans="2:18">
      <c r="B637" s="121">
        <v>43406</v>
      </c>
      <c r="C637" s="119">
        <v>12900</v>
      </c>
      <c r="E637" s="122">
        <v>43406</v>
      </c>
      <c r="F637" s="120">
        <v>42450</v>
      </c>
      <c r="G637" s="123"/>
      <c r="H637" s="122">
        <v>43406</v>
      </c>
      <c r="I637" s="120">
        <v>36400</v>
      </c>
      <c r="K637" s="122">
        <v>43406</v>
      </c>
      <c r="L637" s="120">
        <v>27700</v>
      </c>
      <c r="N637" s="122">
        <v>43406</v>
      </c>
      <c r="O637" s="120">
        <v>76100</v>
      </c>
      <c r="Q637" s="122">
        <v>43406</v>
      </c>
      <c r="R637" s="120">
        <v>181500</v>
      </c>
    </row>
    <row r="638" spans="2:18">
      <c r="B638" s="121">
        <v>43405</v>
      </c>
      <c r="C638" s="119">
        <v>12400</v>
      </c>
      <c r="E638" s="122">
        <v>43405</v>
      </c>
      <c r="F638" s="120">
        <v>39600</v>
      </c>
      <c r="G638" s="123"/>
      <c r="H638" s="122">
        <v>43405</v>
      </c>
      <c r="I638" s="120">
        <v>33950</v>
      </c>
      <c r="K638" s="122">
        <v>43405</v>
      </c>
      <c r="L638" s="120">
        <v>26450</v>
      </c>
      <c r="N638" s="122">
        <v>43405</v>
      </c>
      <c r="O638" s="120">
        <v>76200</v>
      </c>
      <c r="Q638" s="122">
        <v>43405</v>
      </c>
      <c r="R638" s="120">
        <v>180500</v>
      </c>
    </row>
    <row r="639" spans="2:18">
      <c r="B639" s="121">
        <v>43404</v>
      </c>
      <c r="C639" s="119">
        <v>12350</v>
      </c>
      <c r="E639" s="122">
        <v>43404</v>
      </c>
      <c r="F639" s="120">
        <v>39700</v>
      </c>
      <c r="G639" s="123"/>
      <c r="H639" s="122">
        <v>43404</v>
      </c>
      <c r="I639" s="120">
        <v>33450</v>
      </c>
      <c r="K639" s="122">
        <v>43404</v>
      </c>
      <c r="L639" s="120">
        <v>28000</v>
      </c>
      <c r="N639" s="122">
        <v>43404</v>
      </c>
      <c r="O639" s="120">
        <v>79200</v>
      </c>
      <c r="Q639" s="122">
        <v>43404</v>
      </c>
      <c r="R639" s="120">
        <v>186200</v>
      </c>
    </row>
    <row r="640" spans="2:18">
      <c r="B640" s="121">
        <v>43403</v>
      </c>
      <c r="C640" s="119">
        <v>12450</v>
      </c>
      <c r="E640" s="122">
        <v>43403</v>
      </c>
      <c r="F640" s="120">
        <v>40050</v>
      </c>
      <c r="G640" s="123"/>
      <c r="H640" s="122">
        <v>43403</v>
      </c>
      <c r="I640" s="120">
        <v>33250</v>
      </c>
      <c r="K640" s="122">
        <v>43403</v>
      </c>
      <c r="L640" s="120">
        <v>28700</v>
      </c>
      <c r="N640" s="122">
        <v>43403</v>
      </c>
      <c r="O640" s="120">
        <v>77200</v>
      </c>
      <c r="Q640" s="122">
        <v>43403</v>
      </c>
      <c r="R640" s="120">
        <v>181500</v>
      </c>
    </row>
    <row r="641" spans="2:18">
      <c r="B641" s="121">
        <v>43402</v>
      </c>
      <c r="C641" s="119">
        <v>11800</v>
      </c>
      <c r="E641" s="122">
        <v>43402</v>
      </c>
      <c r="F641" s="120">
        <v>38500</v>
      </c>
      <c r="G641" s="123"/>
      <c r="H641" s="122">
        <v>43402</v>
      </c>
      <c r="I641" s="120">
        <v>31400</v>
      </c>
      <c r="K641" s="122">
        <v>43402</v>
      </c>
      <c r="L641" s="120">
        <v>29700</v>
      </c>
      <c r="N641" s="122">
        <v>43402</v>
      </c>
      <c r="O641" s="120">
        <v>77200</v>
      </c>
      <c r="Q641" s="122">
        <v>43402</v>
      </c>
      <c r="R641" s="120">
        <v>175000</v>
      </c>
    </row>
    <row r="642" spans="2:18">
      <c r="B642" s="121">
        <v>43399</v>
      </c>
      <c r="C642" s="119">
        <v>12200</v>
      </c>
      <c r="E642" s="122">
        <v>43399</v>
      </c>
      <c r="F642" s="120">
        <v>37400</v>
      </c>
      <c r="G642" s="123"/>
      <c r="H642" s="122">
        <v>43399</v>
      </c>
      <c r="I642" s="120">
        <v>32700</v>
      </c>
      <c r="K642" s="122">
        <v>43399</v>
      </c>
      <c r="L642" s="120">
        <v>29600</v>
      </c>
      <c r="N642" s="122">
        <v>43399</v>
      </c>
      <c r="O642" s="120">
        <v>77800</v>
      </c>
      <c r="Q642" s="122">
        <v>43399</v>
      </c>
      <c r="R642" s="120">
        <v>174400</v>
      </c>
    </row>
    <row r="643" spans="2:18">
      <c r="B643" s="121">
        <v>43398</v>
      </c>
      <c r="C643" s="119">
        <v>12700</v>
      </c>
      <c r="E643" s="122">
        <v>43398</v>
      </c>
      <c r="F643" s="120">
        <v>39350</v>
      </c>
      <c r="G643" s="123"/>
      <c r="H643" s="122">
        <v>43398</v>
      </c>
      <c r="I643" s="120">
        <v>34100</v>
      </c>
      <c r="K643" s="122">
        <v>43398</v>
      </c>
      <c r="L643" s="120">
        <v>30000</v>
      </c>
      <c r="N643" s="122">
        <v>43398</v>
      </c>
      <c r="O643" s="120">
        <v>79200</v>
      </c>
      <c r="Q643" s="122">
        <v>43398</v>
      </c>
      <c r="R643" s="120">
        <v>179400</v>
      </c>
    </row>
    <row r="644" spans="2:18">
      <c r="B644" s="121">
        <v>43397</v>
      </c>
      <c r="C644" s="119">
        <v>12550</v>
      </c>
      <c r="E644" s="122">
        <v>43397</v>
      </c>
      <c r="F644" s="120">
        <v>39850</v>
      </c>
      <c r="G644" s="123"/>
      <c r="H644" s="122">
        <v>43397</v>
      </c>
      <c r="I644" s="120">
        <v>34250</v>
      </c>
      <c r="K644" s="122">
        <v>43397</v>
      </c>
      <c r="L644" s="120">
        <v>31000</v>
      </c>
      <c r="N644" s="122">
        <v>43397</v>
      </c>
      <c r="O644" s="120">
        <v>80200</v>
      </c>
      <c r="Q644" s="122">
        <v>43397</v>
      </c>
      <c r="R644" s="120">
        <v>188900</v>
      </c>
    </row>
    <row r="645" spans="2:18">
      <c r="B645" s="121">
        <v>43396</v>
      </c>
      <c r="C645" s="119">
        <v>13000</v>
      </c>
      <c r="E645" s="122">
        <v>43396</v>
      </c>
      <c r="F645" s="120">
        <v>40400</v>
      </c>
      <c r="G645" s="123"/>
      <c r="H645" s="122">
        <v>43396</v>
      </c>
      <c r="I645" s="120">
        <v>36000</v>
      </c>
      <c r="K645" s="122">
        <v>43396</v>
      </c>
      <c r="L645" s="120">
        <v>30800</v>
      </c>
      <c r="N645" s="122">
        <v>43396</v>
      </c>
      <c r="O645" s="120">
        <v>80700</v>
      </c>
      <c r="Q645" s="122">
        <v>43396</v>
      </c>
      <c r="R645" s="120">
        <v>192000</v>
      </c>
    </row>
    <row r="646" spans="2:18">
      <c r="B646" s="121">
        <v>43395</v>
      </c>
      <c r="C646" s="119">
        <v>13200</v>
      </c>
      <c r="E646" s="122">
        <v>43395</v>
      </c>
      <c r="F646" s="120">
        <v>41700</v>
      </c>
      <c r="G646" s="123"/>
      <c r="H646" s="122">
        <v>43395</v>
      </c>
      <c r="I646" s="120">
        <v>38550</v>
      </c>
      <c r="K646" s="122">
        <v>43395</v>
      </c>
      <c r="L646" s="120">
        <v>30850</v>
      </c>
      <c r="N646" s="122">
        <v>43395</v>
      </c>
      <c r="O646" s="120">
        <v>80800</v>
      </c>
      <c r="Q646" s="122">
        <v>43395</v>
      </c>
      <c r="R646" s="120">
        <v>193500</v>
      </c>
    </row>
    <row r="647" spans="2:18">
      <c r="B647" s="121">
        <v>43392</v>
      </c>
      <c r="C647" s="119">
        <v>12900</v>
      </c>
      <c r="E647" s="122">
        <v>43392</v>
      </c>
      <c r="F647" s="120">
        <v>42500</v>
      </c>
      <c r="G647" s="123"/>
      <c r="H647" s="122">
        <v>43392</v>
      </c>
      <c r="I647" s="120">
        <v>42200</v>
      </c>
      <c r="K647" s="122">
        <v>43392</v>
      </c>
      <c r="L647" s="120">
        <v>29350</v>
      </c>
      <c r="N647" s="122">
        <v>43392</v>
      </c>
      <c r="O647" s="120">
        <v>80600</v>
      </c>
      <c r="Q647" s="122">
        <v>43392</v>
      </c>
      <c r="R647" s="120">
        <v>192900</v>
      </c>
    </row>
    <row r="648" spans="2:18">
      <c r="B648" s="121">
        <v>43391</v>
      </c>
      <c r="C648" s="119">
        <v>12750</v>
      </c>
      <c r="E648" s="122">
        <v>43391</v>
      </c>
      <c r="F648" s="120">
        <v>41450</v>
      </c>
      <c r="G648" s="123"/>
      <c r="H648" s="122">
        <v>43391</v>
      </c>
      <c r="I648" s="120">
        <v>40700</v>
      </c>
      <c r="K648" s="122">
        <v>43391</v>
      </c>
      <c r="L648" s="120">
        <v>29250</v>
      </c>
      <c r="N648" s="122">
        <v>43391</v>
      </c>
      <c r="O648" s="120">
        <v>81000</v>
      </c>
      <c r="Q648" s="122">
        <v>43391</v>
      </c>
      <c r="R648" s="120">
        <v>190000</v>
      </c>
    </row>
    <row r="649" spans="2:18">
      <c r="B649" s="121">
        <v>43390</v>
      </c>
      <c r="C649" s="119">
        <v>13150</v>
      </c>
      <c r="E649" s="122">
        <v>43390</v>
      </c>
      <c r="F649" s="120">
        <v>42300</v>
      </c>
      <c r="G649" s="123"/>
      <c r="H649" s="122">
        <v>43390</v>
      </c>
      <c r="I649" s="120">
        <v>41900</v>
      </c>
      <c r="K649" s="122">
        <v>43390</v>
      </c>
      <c r="L649" s="120">
        <v>29450</v>
      </c>
      <c r="N649" s="122">
        <v>43390</v>
      </c>
      <c r="O649" s="120">
        <v>80000</v>
      </c>
      <c r="Q649" s="122">
        <v>43390</v>
      </c>
      <c r="R649" s="120">
        <v>185800</v>
      </c>
    </row>
    <row r="650" spans="2:18">
      <c r="B650" s="121">
        <v>43389</v>
      </c>
      <c r="C650" s="119">
        <v>13000</v>
      </c>
      <c r="E650" s="122">
        <v>43389</v>
      </c>
      <c r="F650" s="120">
        <v>42400</v>
      </c>
      <c r="G650" s="123"/>
      <c r="H650" s="122">
        <v>43389</v>
      </c>
      <c r="I650" s="120">
        <v>41850</v>
      </c>
      <c r="K650" s="122">
        <v>43389</v>
      </c>
      <c r="L650" s="120">
        <v>29000</v>
      </c>
      <c r="N650" s="122">
        <v>43389</v>
      </c>
      <c r="O650" s="120">
        <v>77600</v>
      </c>
      <c r="Q650" s="122">
        <v>43389</v>
      </c>
      <c r="R650" s="120">
        <v>179100</v>
      </c>
    </row>
    <row r="651" spans="2:18">
      <c r="B651" s="121">
        <v>43388</v>
      </c>
      <c r="C651" s="119">
        <v>13050</v>
      </c>
      <c r="E651" s="122">
        <v>43388</v>
      </c>
      <c r="F651" s="120">
        <v>40150</v>
      </c>
      <c r="G651" s="123"/>
      <c r="H651" s="122">
        <v>43388</v>
      </c>
      <c r="I651" s="120">
        <v>41350</v>
      </c>
      <c r="K651" s="122">
        <v>43388</v>
      </c>
      <c r="L651" s="120">
        <v>29400</v>
      </c>
      <c r="N651" s="122">
        <v>43388</v>
      </c>
      <c r="O651" s="120">
        <v>75700</v>
      </c>
      <c r="Q651" s="122">
        <v>43388</v>
      </c>
      <c r="R651" s="120">
        <v>181100</v>
      </c>
    </row>
    <row r="652" spans="2:18">
      <c r="B652" s="121">
        <v>43385</v>
      </c>
      <c r="C652" s="119">
        <v>13600</v>
      </c>
      <c r="E652" s="122">
        <v>43385</v>
      </c>
      <c r="F652" s="120">
        <v>41200</v>
      </c>
      <c r="G652" s="123"/>
      <c r="H652" s="122">
        <v>43385</v>
      </c>
      <c r="I652" s="120">
        <v>42100</v>
      </c>
      <c r="K652" s="122">
        <v>43385</v>
      </c>
      <c r="L652" s="120">
        <v>29300</v>
      </c>
      <c r="N652" s="122">
        <v>43385</v>
      </c>
      <c r="O652" s="120">
        <v>75500</v>
      </c>
      <c r="Q652" s="122">
        <v>43385</v>
      </c>
      <c r="R652" s="120">
        <v>185100</v>
      </c>
    </row>
    <row r="653" spans="2:18">
      <c r="B653" s="121">
        <v>43384</v>
      </c>
      <c r="C653" s="119">
        <v>13100</v>
      </c>
      <c r="E653" s="122">
        <v>43384</v>
      </c>
      <c r="F653" s="120">
        <v>39950</v>
      </c>
      <c r="G653" s="123"/>
      <c r="H653" s="122">
        <v>43384</v>
      </c>
      <c r="I653" s="120">
        <v>40250</v>
      </c>
      <c r="K653" s="122">
        <v>43384</v>
      </c>
      <c r="L653" s="120">
        <v>29100</v>
      </c>
      <c r="N653" s="122">
        <v>43384</v>
      </c>
      <c r="O653" s="120">
        <v>72300</v>
      </c>
      <c r="Q653" s="122">
        <v>43384</v>
      </c>
      <c r="R653" s="120">
        <v>178400</v>
      </c>
    </row>
    <row r="654" spans="2:18">
      <c r="B654" s="121">
        <v>43383</v>
      </c>
      <c r="C654" s="119">
        <v>14200</v>
      </c>
      <c r="E654" s="122">
        <v>43383</v>
      </c>
      <c r="F654" s="120">
        <v>43100</v>
      </c>
      <c r="G654" s="123"/>
      <c r="H654" s="122">
        <v>43383</v>
      </c>
      <c r="I654" s="120">
        <v>42100</v>
      </c>
      <c r="K654" s="122">
        <v>43383</v>
      </c>
      <c r="L654" s="120">
        <v>29450</v>
      </c>
      <c r="N654" s="122">
        <v>43383</v>
      </c>
      <c r="O654" s="120">
        <v>77400</v>
      </c>
      <c r="Q654" s="122">
        <v>43383</v>
      </c>
      <c r="R654" s="120">
        <v>179400</v>
      </c>
    </row>
    <row r="655" spans="2:18">
      <c r="B655" s="121">
        <v>43381</v>
      </c>
      <c r="C655" s="119">
        <v>15100</v>
      </c>
      <c r="E655" s="122">
        <v>43381</v>
      </c>
      <c r="F655" s="120">
        <v>45250</v>
      </c>
      <c r="G655" s="123"/>
      <c r="H655" s="122">
        <v>43381</v>
      </c>
      <c r="I655" s="120">
        <v>43900</v>
      </c>
      <c r="K655" s="122">
        <v>43381</v>
      </c>
      <c r="L655" s="120">
        <v>29750</v>
      </c>
      <c r="N655" s="122">
        <v>43381</v>
      </c>
      <c r="O655" s="120">
        <v>78800</v>
      </c>
      <c r="Q655" s="122">
        <v>43381</v>
      </c>
      <c r="R655" s="120">
        <v>180800</v>
      </c>
    </row>
    <row r="656" spans="2:18">
      <c r="B656" s="121">
        <v>43378</v>
      </c>
      <c r="C656" s="119">
        <v>15450</v>
      </c>
      <c r="E656" s="122">
        <v>43378</v>
      </c>
      <c r="F656" s="120">
        <v>47350</v>
      </c>
      <c r="G656" s="123"/>
      <c r="H656" s="122">
        <v>43378</v>
      </c>
      <c r="I656" s="120">
        <v>44500</v>
      </c>
      <c r="K656" s="122">
        <v>43378</v>
      </c>
      <c r="L656" s="120">
        <v>28700</v>
      </c>
      <c r="N656" s="122">
        <v>43378</v>
      </c>
      <c r="O656" s="120">
        <v>77000</v>
      </c>
      <c r="Q656" s="122">
        <v>43378</v>
      </c>
      <c r="R656" s="120">
        <v>178300</v>
      </c>
    </row>
    <row r="657" spans="2:18">
      <c r="B657" s="121">
        <v>43377</v>
      </c>
      <c r="C657" s="119">
        <v>15200</v>
      </c>
      <c r="E657" s="122">
        <v>43377</v>
      </c>
      <c r="F657" s="120">
        <v>49450</v>
      </c>
      <c r="G657" s="123"/>
      <c r="H657" s="122">
        <v>43377</v>
      </c>
      <c r="I657" s="120">
        <v>45850</v>
      </c>
      <c r="K657" s="122">
        <v>43377</v>
      </c>
      <c r="L657" s="120">
        <v>28750</v>
      </c>
      <c r="N657" s="122">
        <v>43377</v>
      </c>
      <c r="O657" s="120">
        <v>76500</v>
      </c>
      <c r="Q657" s="122">
        <v>43377</v>
      </c>
      <c r="R657" s="120">
        <v>178400</v>
      </c>
    </row>
    <row r="658" spans="2:18">
      <c r="B658" s="121">
        <v>43375</v>
      </c>
      <c r="C658" s="119">
        <v>15150</v>
      </c>
      <c r="E658" s="122">
        <v>43375</v>
      </c>
      <c r="F658" s="120">
        <v>49750</v>
      </c>
      <c r="G658" s="123"/>
      <c r="H658" s="122">
        <v>43375</v>
      </c>
      <c r="I658" s="120">
        <v>47700</v>
      </c>
      <c r="K658" s="122">
        <v>43375</v>
      </c>
      <c r="L658" s="120">
        <v>28350</v>
      </c>
      <c r="N658" s="122">
        <v>43375</v>
      </c>
      <c r="O658" s="120">
        <v>78400</v>
      </c>
      <c r="Q658" s="122">
        <v>43375</v>
      </c>
      <c r="R658" s="120">
        <v>178600</v>
      </c>
    </row>
    <row r="659" spans="2:18">
      <c r="B659" s="121">
        <v>43374</v>
      </c>
      <c r="C659" s="119">
        <v>15500</v>
      </c>
      <c r="E659" s="122">
        <v>43374</v>
      </c>
      <c r="F659" s="120">
        <v>50700</v>
      </c>
      <c r="G659" s="123"/>
      <c r="H659" s="122">
        <v>43374</v>
      </c>
      <c r="I659" s="120">
        <v>48550</v>
      </c>
      <c r="K659" s="122">
        <v>43374</v>
      </c>
      <c r="L659" s="120">
        <v>28900</v>
      </c>
      <c r="N659" s="122">
        <v>43374</v>
      </c>
      <c r="O659" s="120">
        <v>78400</v>
      </c>
      <c r="Q659" s="122">
        <v>43374</v>
      </c>
      <c r="R659" s="120">
        <v>179700</v>
      </c>
    </row>
    <row r="660" spans="2:18">
      <c r="B660" s="121">
        <v>43371</v>
      </c>
      <c r="C660" s="119">
        <v>15650</v>
      </c>
      <c r="E660" s="122">
        <v>43371</v>
      </c>
      <c r="F660" s="120">
        <v>53300</v>
      </c>
      <c r="G660" s="123"/>
      <c r="H660" s="122">
        <v>43371</v>
      </c>
      <c r="I660" s="120">
        <v>47000</v>
      </c>
      <c r="K660" s="122">
        <v>43371</v>
      </c>
      <c r="L660" s="120">
        <v>29650</v>
      </c>
      <c r="N660" s="122">
        <v>43371</v>
      </c>
      <c r="O660" s="120">
        <v>79900</v>
      </c>
      <c r="Q660" s="122">
        <v>43371</v>
      </c>
      <c r="R660" s="120">
        <v>182500</v>
      </c>
    </row>
    <row r="661" spans="2:18">
      <c r="B661" s="121">
        <v>43370</v>
      </c>
      <c r="C661" s="119">
        <v>16700</v>
      </c>
      <c r="E661" s="122">
        <v>43370</v>
      </c>
      <c r="F661" s="120">
        <v>53400</v>
      </c>
      <c r="G661" s="123"/>
      <c r="H661" s="122">
        <v>43370</v>
      </c>
      <c r="I661" s="120">
        <v>47550</v>
      </c>
      <c r="K661" s="122">
        <v>43370</v>
      </c>
      <c r="L661" s="120">
        <v>63500</v>
      </c>
      <c r="N661" s="122">
        <v>43370</v>
      </c>
      <c r="O661" s="120">
        <v>80200</v>
      </c>
      <c r="Q661" s="122">
        <v>43370</v>
      </c>
      <c r="R661" s="120">
        <v>183200</v>
      </c>
    </row>
    <row r="662" spans="2:18">
      <c r="B662" s="121">
        <v>43364</v>
      </c>
      <c r="C662" s="119">
        <v>16250</v>
      </c>
      <c r="E662" s="122">
        <v>43364</v>
      </c>
      <c r="F662" s="120">
        <v>54000</v>
      </c>
      <c r="G662" s="123"/>
      <c r="H662" s="122">
        <v>43364</v>
      </c>
      <c r="I662" s="120">
        <v>49650</v>
      </c>
      <c r="K662" s="122">
        <v>43364</v>
      </c>
      <c r="L662" s="120">
        <v>63200</v>
      </c>
      <c r="N662" s="122">
        <v>43364</v>
      </c>
      <c r="O662" s="120">
        <v>80400</v>
      </c>
      <c r="Q662" s="122">
        <v>43364</v>
      </c>
      <c r="R662" s="120">
        <v>182600</v>
      </c>
    </row>
    <row r="663" spans="2:18">
      <c r="B663" s="121">
        <v>43363</v>
      </c>
      <c r="C663" s="119">
        <v>16450</v>
      </c>
      <c r="E663" s="122">
        <v>43363</v>
      </c>
      <c r="F663" s="120">
        <v>53800</v>
      </c>
      <c r="G663" s="123"/>
      <c r="H663" s="122">
        <v>43363</v>
      </c>
      <c r="I663" s="120">
        <v>49550</v>
      </c>
      <c r="K663" s="122">
        <v>43363</v>
      </c>
      <c r="L663" s="120">
        <v>62800</v>
      </c>
      <c r="N663" s="122">
        <v>43363</v>
      </c>
      <c r="O663" s="120">
        <v>80600</v>
      </c>
      <c r="Q663" s="122">
        <v>43363</v>
      </c>
      <c r="R663" s="120">
        <v>184900</v>
      </c>
    </row>
    <row r="664" spans="2:18">
      <c r="B664" s="121">
        <v>43362</v>
      </c>
      <c r="C664" s="119">
        <v>16600</v>
      </c>
      <c r="E664" s="122">
        <v>43362</v>
      </c>
      <c r="F664" s="120">
        <v>54600</v>
      </c>
      <c r="G664" s="123"/>
      <c r="H664" s="122">
        <v>43362</v>
      </c>
      <c r="I664" s="120">
        <v>50800</v>
      </c>
      <c r="K664" s="122">
        <v>43362</v>
      </c>
      <c r="L664" s="120">
        <v>62300</v>
      </c>
      <c r="N664" s="122">
        <v>43362</v>
      </c>
      <c r="O664" s="120">
        <v>81300</v>
      </c>
      <c r="Q664" s="122">
        <v>43362</v>
      </c>
      <c r="R664" s="120">
        <v>184500</v>
      </c>
    </row>
    <row r="665" spans="2:18">
      <c r="B665" s="121">
        <v>43361</v>
      </c>
      <c r="C665" s="119">
        <v>17000</v>
      </c>
      <c r="E665" s="122">
        <v>43361</v>
      </c>
      <c r="F665" s="120">
        <v>54400</v>
      </c>
      <c r="G665" s="123"/>
      <c r="H665" s="122">
        <v>43361</v>
      </c>
      <c r="I665" s="120">
        <v>52400</v>
      </c>
      <c r="K665" s="122">
        <v>43361</v>
      </c>
      <c r="L665" s="120">
        <v>62300</v>
      </c>
      <c r="N665" s="122">
        <v>43361</v>
      </c>
      <c r="O665" s="120">
        <v>83600</v>
      </c>
      <c r="Q665" s="122">
        <v>43361</v>
      </c>
      <c r="R665" s="120">
        <v>188000</v>
      </c>
    </row>
    <row r="666" spans="2:18">
      <c r="B666" s="121">
        <v>43360</v>
      </c>
      <c r="C666" s="119">
        <v>17100</v>
      </c>
      <c r="E666" s="122">
        <v>43360</v>
      </c>
      <c r="F666" s="120">
        <v>54100</v>
      </c>
      <c r="G666" s="123"/>
      <c r="H666" s="122">
        <v>43360</v>
      </c>
      <c r="I666" s="120">
        <v>51900</v>
      </c>
      <c r="K666" s="122">
        <v>43360</v>
      </c>
      <c r="L666" s="120">
        <v>61700</v>
      </c>
      <c r="N666" s="122">
        <v>43360</v>
      </c>
      <c r="O666" s="120">
        <v>83800</v>
      </c>
      <c r="Q666" s="122">
        <v>43360</v>
      </c>
      <c r="R666" s="120">
        <v>193000</v>
      </c>
    </row>
    <row r="667" spans="2:18">
      <c r="B667" s="121">
        <v>43357</v>
      </c>
      <c r="C667" s="119">
        <v>17450</v>
      </c>
      <c r="E667" s="122">
        <v>43357</v>
      </c>
      <c r="F667" s="120">
        <v>56200</v>
      </c>
      <c r="G667" s="123"/>
      <c r="H667" s="122">
        <v>43357</v>
      </c>
      <c r="I667" s="120">
        <v>53100</v>
      </c>
      <c r="K667" s="122">
        <v>43357</v>
      </c>
      <c r="L667" s="120">
        <v>62100</v>
      </c>
      <c r="N667" s="122">
        <v>43357</v>
      </c>
      <c r="O667" s="120">
        <v>84600</v>
      </c>
      <c r="Q667" s="122">
        <v>43357</v>
      </c>
      <c r="R667" s="120">
        <v>193800</v>
      </c>
    </row>
    <row r="668" spans="2:18">
      <c r="B668" s="121">
        <v>43356</v>
      </c>
      <c r="C668" s="119">
        <v>16950</v>
      </c>
      <c r="E668" s="122">
        <v>43356</v>
      </c>
      <c r="F668" s="120">
        <v>55800</v>
      </c>
      <c r="G668" s="123"/>
      <c r="H668" s="122">
        <v>43356</v>
      </c>
      <c r="I668" s="120">
        <v>52800</v>
      </c>
      <c r="K668" s="122">
        <v>43356</v>
      </c>
      <c r="L668" s="120">
        <v>61500</v>
      </c>
      <c r="N668" s="122">
        <v>43356</v>
      </c>
      <c r="O668" s="120">
        <v>83700</v>
      </c>
      <c r="Q668" s="122">
        <v>43356</v>
      </c>
      <c r="R668" s="120">
        <v>187400</v>
      </c>
    </row>
    <row r="669" spans="2:18">
      <c r="B669" s="121">
        <v>43355</v>
      </c>
      <c r="C669" s="119">
        <v>17250</v>
      </c>
      <c r="E669" s="122">
        <v>43355</v>
      </c>
      <c r="F669" s="120">
        <v>57800</v>
      </c>
      <c r="G669" s="123"/>
      <c r="H669" s="122">
        <v>43355</v>
      </c>
      <c r="I669" s="120">
        <v>53100</v>
      </c>
      <c r="K669" s="122">
        <v>43355</v>
      </c>
      <c r="L669" s="120">
        <v>61500</v>
      </c>
      <c r="N669" s="122">
        <v>43355</v>
      </c>
      <c r="O669" s="120">
        <v>85400</v>
      </c>
      <c r="Q669" s="122">
        <v>43355</v>
      </c>
      <c r="R669" s="120">
        <v>189100</v>
      </c>
    </row>
    <row r="670" spans="2:18">
      <c r="B670" s="121">
        <v>43354</v>
      </c>
      <c r="C670" s="119">
        <v>17800</v>
      </c>
      <c r="E670" s="122">
        <v>43354</v>
      </c>
      <c r="F670" s="120">
        <v>58900</v>
      </c>
      <c r="G670" s="123"/>
      <c r="H670" s="122">
        <v>43354</v>
      </c>
      <c r="I670" s="120">
        <v>54200</v>
      </c>
      <c r="K670" s="122">
        <v>43354</v>
      </c>
      <c r="L670" s="120">
        <v>61500</v>
      </c>
      <c r="N670" s="122">
        <v>43354</v>
      </c>
      <c r="O670" s="120">
        <v>85300</v>
      </c>
      <c r="Q670" s="122">
        <v>43354</v>
      </c>
      <c r="R670" s="120">
        <v>185700</v>
      </c>
    </row>
    <row r="671" spans="2:18">
      <c r="B671" s="121">
        <v>43353</v>
      </c>
      <c r="C671" s="119">
        <v>18000</v>
      </c>
      <c r="E671" s="122">
        <v>43353</v>
      </c>
      <c r="F671" s="120">
        <v>59200</v>
      </c>
      <c r="G671" s="123"/>
      <c r="H671" s="122">
        <v>43353</v>
      </c>
      <c r="I671" s="120">
        <v>53500</v>
      </c>
      <c r="K671" s="122">
        <v>43353</v>
      </c>
      <c r="L671" s="120">
        <v>63300</v>
      </c>
      <c r="N671" s="122">
        <v>43353</v>
      </c>
      <c r="O671" s="120">
        <v>85800</v>
      </c>
      <c r="Q671" s="122">
        <v>43353</v>
      </c>
      <c r="R671" s="120">
        <v>180000</v>
      </c>
    </row>
    <row r="672" spans="2:18">
      <c r="B672" s="121">
        <v>43350</v>
      </c>
      <c r="C672" s="119">
        <v>17450</v>
      </c>
      <c r="E672" s="122">
        <v>43350</v>
      </c>
      <c r="F672" s="120">
        <v>60200</v>
      </c>
      <c r="G672" s="123"/>
      <c r="H672" s="122">
        <v>43350</v>
      </c>
      <c r="I672" s="120">
        <v>55000</v>
      </c>
      <c r="K672" s="122">
        <v>43350</v>
      </c>
      <c r="L672" s="120">
        <v>64300</v>
      </c>
      <c r="N672" s="122">
        <v>43350</v>
      </c>
      <c r="O672" s="120">
        <v>86500</v>
      </c>
      <c r="Q672" s="122">
        <v>43350</v>
      </c>
      <c r="R672" s="120">
        <v>177000</v>
      </c>
    </row>
    <row r="673" spans="2:18">
      <c r="B673" s="121">
        <v>43349</v>
      </c>
      <c r="C673" s="119">
        <v>17950</v>
      </c>
      <c r="E673" s="122">
        <v>43349</v>
      </c>
      <c r="F673" s="120">
        <v>61200</v>
      </c>
      <c r="G673" s="123"/>
      <c r="H673" s="122">
        <v>43349</v>
      </c>
      <c r="I673" s="120">
        <v>55200</v>
      </c>
      <c r="K673" s="122">
        <v>43349</v>
      </c>
      <c r="L673" s="120">
        <v>63800</v>
      </c>
      <c r="N673" s="122">
        <v>43349</v>
      </c>
      <c r="O673" s="120">
        <v>86400</v>
      </c>
      <c r="Q673" s="122">
        <v>43349</v>
      </c>
      <c r="R673" s="120">
        <v>178600</v>
      </c>
    </row>
    <row r="674" spans="2:18">
      <c r="B674" s="121">
        <v>43348</v>
      </c>
      <c r="C674" s="119">
        <v>18150</v>
      </c>
      <c r="E674" s="122">
        <v>43348</v>
      </c>
      <c r="F674" s="120">
        <v>60800</v>
      </c>
      <c r="G674" s="123"/>
      <c r="H674" s="122">
        <v>43348</v>
      </c>
      <c r="I674" s="120">
        <v>55400</v>
      </c>
      <c r="K674" s="122">
        <v>43348</v>
      </c>
      <c r="L674" s="120">
        <v>64800</v>
      </c>
      <c r="N674" s="122">
        <v>43348</v>
      </c>
      <c r="O674" s="120">
        <v>87200</v>
      </c>
      <c r="Q674" s="122">
        <v>43348</v>
      </c>
      <c r="R674" s="120">
        <v>180700</v>
      </c>
    </row>
    <row r="675" spans="2:18">
      <c r="B675" s="121">
        <v>43347</v>
      </c>
      <c r="C675" s="119">
        <v>17650</v>
      </c>
      <c r="E675" s="122">
        <v>43347</v>
      </c>
      <c r="F675" s="120">
        <v>61700</v>
      </c>
      <c r="G675" s="123"/>
      <c r="H675" s="122">
        <v>43347</v>
      </c>
      <c r="I675" s="120">
        <v>53200</v>
      </c>
      <c r="K675" s="122">
        <v>43347</v>
      </c>
      <c r="L675" s="120">
        <v>64600</v>
      </c>
      <c r="N675" s="122">
        <v>43347</v>
      </c>
      <c r="O675" s="120">
        <v>87300</v>
      </c>
      <c r="Q675" s="122">
        <v>43347</v>
      </c>
      <c r="R675" s="120">
        <v>178300</v>
      </c>
    </row>
    <row r="676" spans="2:18">
      <c r="B676" s="121">
        <v>43346</v>
      </c>
      <c r="C676" s="119">
        <v>16800</v>
      </c>
      <c r="E676" s="122">
        <v>43346</v>
      </c>
      <c r="F676" s="120">
        <v>57900</v>
      </c>
      <c r="G676" s="123"/>
      <c r="H676" s="122">
        <v>43346</v>
      </c>
      <c r="I676" s="120">
        <v>52900</v>
      </c>
      <c r="K676" s="122">
        <v>43346</v>
      </c>
      <c r="L676" s="120">
        <v>61900</v>
      </c>
      <c r="N676" s="122">
        <v>43346</v>
      </c>
      <c r="O676" s="120">
        <v>85400</v>
      </c>
      <c r="Q676" s="122">
        <v>43346</v>
      </c>
      <c r="R676" s="120">
        <v>179500</v>
      </c>
    </row>
    <row r="677" spans="2:18">
      <c r="B677" s="121">
        <v>43343</v>
      </c>
      <c r="C677" s="119">
        <v>17300</v>
      </c>
      <c r="E677" s="122">
        <v>43343</v>
      </c>
      <c r="F677" s="120">
        <v>57100</v>
      </c>
      <c r="G677" s="123"/>
      <c r="H677" s="122">
        <v>43343</v>
      </c>
      <c r="I677" s="120">
        <v>53000</v>
      </c>
      <c r="K677" s="122">
        <v>43343</v>
      </c>
      <c r="L677" s="120">
        <v>61700</v>
      </c>
      <c r="N677" s="122">
        <v>43343</v>
      </c>
      <c r="O677" s="120">
        <v>83200</v>
      </c>
      <c r="Q677" s="122">
        <v>43343</v>
      </c>
      <c r="R677" s="120">
        <v>180500</v>
      </c>
    </row>
    <row r="678" spans="2:18">
      <c r="B678" s="121">
        <v>43342</v>
      </c>
      <c r="C678" s="119">
        <v>17100</v>
      </c>
      <c r="E678" s="122">
        <v>43342</v>
      </c>
      <c r="F678" s="120">
        <v>57800</v>
      </c>
      <c r="G678" s="123"/>
      <c r="H678" s="122">
        <v>43342</v>
      </c>
      <c r="I678" s="120">
        <v>52500</v>
      </c>
      <c r="K678" s="122">
        <v>43342</v>
      </c>
      <c r="L678" s="120">
        <v>60000</v>
      </c>
      <c r="N678" s="122">
        <v>43342</v>
      </c>
      <c r="O678" s="120">
        <v>85000</v>
      </c>
      <c r="Q678" s="122">
        <v>43342</v>
      </c>
      <c r="R678" s="120">
        <v>179500</v>
      </c>
    </row>
    <row r="679" spans="2:18">
      <c r="B679" s="121">
        <v>43341</v>
      </c>
      <c r="C679" s="119">
        <v>17500</v>
      </c>
      <c r="E679" s="122">
        <v>43341</v>
      </c>
      <c r="F679" s="120">
        <v>58200</v>
      </c>
      <c r="G679" s="123"/>
      <c r="H679" s="122">
        <v>43341</v>
      </c>
      <c r="I679" s="120">
        <v>52400</v>
      </c>
      <c r="K679" s="122">
        <v>43341</v>
      </c>
      <c r="L679" s="120">
        <v>59600</v>
      </c>
      <c r="N679" s="122">
        <v>43341</v>
      </c>
      <c r="O679" s="120">
        <v>85200</v>
      </c>
      <c r="Q679" s="122">
        <v>43341</v>
      </c>
      <c r="R679" s="120">
        <v>178300</v>
      </c>
    </row>
    <row r="680" spans="2:18">
      <c r="B680" s="121">
        <v>43340</v>
      </c>
      <c r="C680" s="119">
        <v>17000</v>
      </c>
      <c r="E680" s="122">
        <v>43340</v>
      </c>
      <c r="F680" s="120">
        <v>57100</v>
      </c>
      <c r="G680" s="123"/>
      <c r="H680" s="122">
        <v>43340</v>
      </c>
      <c r="I680" s="120">
        <v>49150</v>
      </c>
      <c r="K680" s="122">
        <v>43340</v>
      </c>
      <c r="L680" s="120">
        <v>59100</v>
      </c>
      <c r="N680" s="122">
        <v>43340</v>
      </c>
      <c r="O680" s="120">
        <v>85000</v>
      </c>
      <c r="Q680" s="122">
        <v>43340</v>
      </c>
      <c r="R680" s="120">
        <v>175300</v>
      </c>
    </row>
    <row r="681" spans="2:18">
      <c r="B681" s="121">
        <v>43339</v>
      </c>
      <c r="C681" s="119">
        <v>17700</v>
      </c>
      <c r="E681" s="122">
        <v>43339</v>
      </c>
      <c r="F681" s="120">
        <v>57800</v>
      </c>
      <c r="G681" s="123"/>
      <c r="H681" s="122">
        <v>43339</v>
      </c>
      <c r="I681" s="120">
        <v>49700</v>
      </c>
      <c r="K681" s="122">
        <v>43339</v>
      </c>
      <c r="L681" s="120">
        <v>59500</v>
      </c>
      <c r="N681" s="122">
        <v>43339</v>
      </c>
      <c r="O681" s="120">
        <v>85500</v>
      </c>
      <c r="Q681" s="122">
        <v>43339</v>
      </c>
      <c r="R681" s="120">
        <v>179100</v>
      </c>
    </row>
    <row r="682" spans="2:18">
      <c r="B682" s="121">
        <v>43336</v>
      </c>
      <c r="C682" s="119">
        <v>16750</v>
      </c>
      <c r="E682" s="122">
        <v>43336</v>
      </c>
      <c r="F682" s="120">
        <v>55200</v>
      </c>
      <c r="G682" s="123"/>
      <c r="H682" s="122">
        <v>43336</v>
      </c>
      <c r="I682" s="120">
        <v>49050</v>
      </c>
      <c r="K682" s="122">
        <v>43336</v>
      </c>
      <c r="L682" s="120">
        <v>57000</v>
      </c>
      <c r="N682" s="122">
        <v>43336</v>
      </c>
      <c r="O682" s="120">
        <v>83900</v>
      </c>
      <c r="Q682" s="122">
        <v>43336</v>
      </c>
      <c r="R682" s="120">
        <v>173800</v>
      </c>
    </row>
    <row r="683" spans="2:18">
      <c r="B683" s="121">
        <v>43335</v>
      </c>
      <c r="C683" s="119">
        <v>16750</v>
      </c>
      <c r="E683" s="122">
        <v>43335</v>
      </c>
      <c r="F683" s="120">
        <v>55100</v>
      </c>
      <c r="G683" s="123"/>
      <c r="H683" s="122">
        <v>43335</v>
      </c>
      <c r="I683" s="120">
        <v>48500</v>
      </c>
      <c r="K683" s="122">
        <v>43335</v>
      </c>
      <c r="L683" s="120">
        <v>56500</v>
      </c>
      <c r="N683" s="122">
        <v>43335</v>
      </c>
      <c r="O683" s="120">
        <v>84400</v>
      </c>
      <c r="Q683" s="122">
        <v>43335</v>
      </c>
      <c r="R683" s="120">
        <v>172500</v>
      </c>
    </row>
    <row r="684" spans="2:18">
      <c r="B684" s="121">
        <v>43334</v>
      </c>
      <c r="C684" s="119">
        <v>17000</v>
      </c>
      <c r="E684" s="122">
        <v>43334</v>
      </c>
      <c r="F684" s="120">
        <v>56300</v>
      </c>
      <c r="G684" s="123"/>
      <c r="H684" s="122">
        <v>43334</v>
      </c>
      <c r="I684" s="120">
        <v>48500</v>
      </c>
      <c r="K684" s="122">
        <v>43334</v>
      </c>
      <c r="L684" s="120">
        <v>56600</v>
      </c>
      <c r="N684" s="122">
        <v>43334</v>
      </c>
      <c r="O684" s="120">
        <v>85200</v>
      </c>
      <c r="Q684" s="122">
        <v>43334</v>
      </c>
      <c r="R684" s="120">
        <v>175100</v>
      </c>
    </row>
    <row r="685" spans="2:18">
      <c r="B685" s="121">
        <v>43333</v>
      </c>
      <c r="C685" s="119">
        <v>16650</v>
      </c>
      <c r="E685" s="122">
        <v>43333</v>
      </c>
      <c r="F685" s="120">
        <v>56100</v>
      </c>
      <c r="G685" s="123"/>
      <c r="H685" s="122">
        <v>43333</v>
      </c>
      <c r="I685" s="120">
        <v>50100</v>
      </c>
      <c r="K685" s="122">
        <v>43333</v>
      </c>
      <c r="L685" s="120">
        <v>56800</v>
      </c>
      <c r="N685" s="122">
        <v>43333</v>
      </c>
      <c r="O685" s="120">
        <v>85100</v>
      </c>
      <c r="Q685" s="122">
        <v>43333</v>
      </c>
      <c r="R685" s="120">
        <v>175900</v>
      </c>
    </row>
    <row r="686" spans="2:18">
      <c r="B686" s="121">
        <v>43332</v>
      </c>
      <c r="C686" s="119">
        <v>16050</v>
      </c>
      <c r="E686" s="122">
        <v>43332</v>
      </c>
      <c r="F686" s="120">
        <v>56000</v>
      </c>
      <c r="G686" s="123"/>
      <c r="H686" s="122">
        <v>43332</v>
      </c>
      <c r="I686" s="120">
        <v>48550</v>
      </c>
      <c r="K686" s="122">
        <v>43332</v>
      </c>
      <c r="L686" s="120">
        <v>56000</v>
      </c>
      <c r="N686" s="122">
        <v>43332</v>
      </c>
      <c r="O686" s="120">
        <v>82100</v>
      </c>
      <c r="Q686" s="122">
        <v>43332</v>
      </c>
      <c r="R686" s="120">
        <v>172100</v>
      </c>
    </row>
    <row r="687" spans="2:18">
      <c r="B687" s="121">
        <v>43329</v>
      </c>
      <c r="C687" s="119">
        <v>15800</v>
      </c>
      <c r="E687" s="122">
        <v>43329</v>
      </c>
      <c r="F687" s="120">
        <v>56000</v>
      </c>
      <c r="G687" s="123"/>
      <c r="H687" s="122">
        <v>43329</v>
      </c>
      <c r="I687" s="120">
        <v>48650</v>
      </c>
      <c r="K687" s="122">
        <v>43329</v>
      </c>
      <c r="L687" s="120">
        <v>57600</v>
      </c>
      <c r="N687" s="122">
        <v>43329</v>
      </c>
      <c r="O687" s="120">
        <v>83000</v>
      </c>
      <c r="Q687" s="122">
        <v>43329</v>
      </c>
      <c r="R687" s="120">
        <v>169600</v>
      </c>
    </row>
    <row r="688" spans="2:18">
      <c r="B688" s="121">
        <v>43328</v>
      </c>
      <c r="C688" s="119">
        <v>15750</v>
      </c>
      <c r="E688" s="122">
        <v>43328</v>
      </c>
      <c r="F688" s="120">
        <v>55100</v>
      </c>
      <c r="G688" s="123"/>
      <c r="H688" s="122">
        <v>43328</v>
      </c>
      <c r="I688" s="120">
        <v>49300</v>
      </c>
      <c r="K688" s="122">
        <v>43328</v>
      </c>
      <c r="L688" s="120">
        <v>58300</v>
      </c>
      <c r="N688" s="122">
        <v>43328</v>
      </c>
      <c r="O688" s="120">
        <v>83100</v>
      </c>
      <c r="Q688" s="122">
        <v>43328</v>
      </c>
      <c r="R688" s="120">
        <v>171000</v>
      </c>
    </row>
    <row r="689" spans="2:18">
      <c r="B689" s="121">
        <v>43326</v>
      </c>
      <c r="C689" s="119">
        <v>15700</v>
      </c>
      <c r="E689" s="122">
        <v>43326</v>
      </c>
      <c r="F689" s="120">
        <v>54800</v>
      </c>
      <c r="G689" s="123"/>
      <c r="H689" s="122">
        <v>43326</v>
      </c>
      <c r="I689" s="120">
        <v>48350</v>
      </c>
      <c r="K689" s="122">
        <v>43326</v>
      </c>
      <c r="L689" s="120">
        <v>57700</v>
      </c>
      <c r="N689" s="122">
        <v>43326</v>
      </c>
      <c r="O689" s="120">
        <v>81800</v>
      </c>
      <c r="Q689" s="122">
        <v>43326</v>
      </c>
      <c r="R689" s="120">
        <v>170500</v>
      </c>
    </row>
    <row r="690" spans="2:18">
      <c r="B690" s="121">
        <v>43325</v>
      </c>
      <c r="C690" s="119">
        <v>16200</v>
      </c>
      <c r="E690" s="122">
        <v>43325</v>
      </c>
      <c r="F690" s="120">
        <v>53500</v>
      </c>
      <c r="G690" s="123"/>
      <c r="H690" s="122">
        <v>43325</v>
      </c>
      <c r="I690" s="120">
        <v>48200</v>
      </c>
      <c r="K690" s="122">
        <v>43325</v>
      </c>
      <c r="L690" s="120">
        <v>56200</v>
      </c>
      <c r="N690" s="122">
        <v>43325</v>
      </c>
      <c r="O690" s="120">
        <v>81300</v>
      </c>
      <c r="Q690" s="122">
        <v>43325</v>
      </c>
      <c r="R690" s="120">
        <v>171000</v>
      </c>
    </row>
    <row r="691" spans="2:18">
      <c r="B691" s="121">
        <v>43322</v>
      </c>
      <c r="C691" s="119">
        <v>15550</v>
      </c>
      <c r="E691" s="122">
        <v>43322</v>
      </c>
      <c r="F691" s="120">
        <v>55100</v>
      </c>
      <c r="G691" s="123"/>
      <c r="H691" s="122">
        <v>43322</v>
      </c>
      <c r="I691" s="120">
        <v>50000</v>
      </c>
      <c r="K691" s="122">
        <v>43322</v>
      </c>
      <c r="L691" s="120">
        <v>58400</v>
      </c>
      <c r="N691" s="122">
        <v>43322</v>
      </c>
      <c r="O691" s="120">
        <v>81800</v>
      </c>
      <c r="Q691" s="122">
        <v>43322</v>
      </c>
      <c r="R691" s="120">
        <v>172700</v>
      </c>
    </row>
    <row r="692" spans="2:18">
      <c r="B692" s="121">
        <v>43321</v>
      </c>
      <c r="C692" s="119">
        <v>15900</v>
      </c>
      <c r="E692" s="122">
        <v>43321</v>
      </c>
      <c r="F692" s="120">
        <v>56500</v>
      </c>
      <c r="G692" s="123"/>
      <c r="H692" s="122">
        <v>43321</v>
      </c>
      <c r="I692" s="120">
        <v>51400</v>
      </c>
      <c r="K692" s="122">
        <v>43321</v>
      </c>
      <c r="L692" s="120">
        <v>61600</v>
      </c>
      <c r="N692" s="122">
        <v>43321</v>
      </c>
      <c r="O692" s="120">
        <v>83200</v>
      </c>
      <c r="Q692" s="122">
        <v>43321</v>
      </c>
      <c r="R692" s="120">
        <v>180500</v>
      </c>
    </row>
    <row r="693" spans="2:18">
      <c r="B693" s="121">
        <v>43320</v>
      </c>
      <c r="C693" s="119">
        <v>16400</v>
      </c>
      <c r="E693" s="122">
        <v>43320</v>
      </c>
      <c r="F693" s="120">
        <v>55100</v>
      </c>
      <c r="G693" s="123"/>
      <c r="H693" s="122">
        <v>43320</v>
      </c>
      <c r="I693" s="120">
        <v>51000</v>
      </c>
      <c r="K693" s="122">
        <v>43320</v>
      </c>
      <c r="L693" s="120">
        <v>60400</v>
      </c>
      <c r="N693" s="122">
        <v>43320</v>
      </c>
      <c r="O693" s="120">
        <v>82800</v>
      </c>
      <c r="Q693" s="122">
        <v>43320</v>
      </c>
      <c r="R693" s="120">
        <v>171700</v>
      </c>
    </row>
    <row r="694" spans="2:18">
      <c r="B694" s="121">
        <v>43319</v>
      </c>
      <c r="C694" s="119">
        <v>17850</v>
      </c>
      <c r="E694" s="122">
        <v>43319</v>
      </c>
      <c r="F694" s="120">
        <v>55200</v>
      </c>
      <c r="G694" s="123"/>
      <c r="H694" s="122">
        <v>43319</v>
      </c>
      <c r="I694" s="120">
        <v>50300</v>
      </c>
      <c r="K694" s="122">
        <v>43319</v>
      </c>
      <c r="L694" s="120">
        <v>60500</v>
      </c>
      <c r="N694" s="122">
        <v>43319</v>
      </c>
      <c r="O694" s="120">
        <v>83200</v>
      </c>
      <c r="Q694" s="122">
        <v>43319</v>
      </c>
      <c r="R694" s="120">
        <v>169100</v>
      </c>
    </row>
    <row r="695" spans="2:18">
      <c r="B695" s="121">
        <v>43318</v>
      </c>
      <c r="C695" s="119">
        <v>17450</v>
      </c>
      <c r="E695" s="122">
        <v>43318</v>
      </c>
      <c r="F695" s="120">
        <v>54800</v>
      </c>
      <c r="G695" s="123"/>
      <c r="H695" s="122">
        <v>43318</v>
      </c>
      <c r="I695" s="120">
        <v>50200</v>
      </c>
      <c r="K695" s="122">
        <v>43318</v>
      </c>
      <c r="L695" s="120">
        <v>60200</v>
      </c>
      <c r="N695" s="122">
        <v>43318</v>
      </c>
      <c r="O695" s="120">
        <v>78200</v>
      </c>
      <c r="Q695" s="122">
        <v>43318</v>
      </c>
      <c r="R695" s="120">
        <v>174500</v>
      </c>
    </row>
    <row r="696" spans="2:18">
      <c r="B696" s="121">
        <v>43315</v>
      </c>
      <c r="C696" s="119">
        <v>17650</v>
      </c>
      <c r="E696" s="122">
        <v>43315</v>
      </c>
      <c r="F696" s="120">
        <v>56900</v>
      </c>
      <c r="G696" s="123"/>
      <c r="H696" s="122">
        <v>43315</v>
      </c>
      <c r="I696" s="120">
        <v>52200</v>
      </c>
      <c r="K696" s="122">
        <v>43315</v>
      </c>
      <c r="L696" s="120">
        <v>60800</v>
      </c>
      <c r="N696" s="122">
        <v>43315</v>
      </c>
      <c r="O696" s="120">
        <v>78000</v>
      </c>
      <c r="Q696" s="122">
        <v>43315</v>
      </c>
      <c r="R696" s="120">
        <v>178900</v>
      </c>
    </row>
    <row r="697" spans="2:18">
      <c r="B697" s="121">
        <v>43314</v>
      </c>
      <c r="C697" s="119">
        <v>18000</v>
      </c>
      <c r="E697" s="122">
        <v>43314</v>
      </c>
      <c r="F697" s="120">
        <v>57700</v>
      </c>
      <c r="G697" s="123"/>
      <c r="H697" s="122">
        <v>43314</v>
      </c>
      <c r="I697" s="120">
        <v>52800</v>
      </c>
      <c r="K697" s="122">
        <v>43314</v>
      </c>
      <c r="L697" s="120">
        <v>59500</v>
      </c>
      <c r="N697" s="122">
        <v>43314</v>
      </c>
      <c r="O697" s="120">
        <v>77400</v>
      </c>
      <c r="Q697" s="122">
        <v>43314</v>
      </c>
      <c r="R697" s="120">
        <v>181000</v>
      </c>
    </row>
    <row r="698" spans="2:18">
      <c r="B698" s="121">
        <v>43313</v>
      </c>
      <c r="C698" s="119">
        <v>17650</v>
      </c>
      <c r="E698" s="122">
        <v>43313</v>
      </c>
      <c r="F698" s="120">
        <v>57400</v>
      </c>
      <c r="G698" s="123"/>
      <c r="H698" s="122">
        <v>43313</v>
      </c>
      <c r="I698" s="120">
        <v>52700</v>
      </c>
      <c r="K698" s="122">
        <v>43313</v>
      </c>
      <c r="L698" s="120">
        <v>59300</v>
      </c>
      <c r="N698" s="122">
        <v>43313</v>
      </c>
      <c r="O698" s="120">
        <v>77700</v>
      </c>
      <c r="Q698" s="122">
        <v>43313</v>
      </c>
      <c r="R698" s="120">
        <v>181000</v>
      </c>
    </row>
    <row r="699" spans="2:18">
      <c r="B699" s="121">
        <v>43312</v>
      </c>
      <c r="C699" s="119">
        <v>17050</v>
      </c>
      <c r="E699" s="122">
        <v>43312</v>
      </c>
      <c r="F699" s="120">
        <v>55900</v>
      </c>
      <c r="G699" s="123"/>
      <c r="H699" s="122">
        <v>43312</v>
      </c>
      <c r="I699" s="120">
        <v>51100</v>
      </c>
      <c r="K699" s="122">
        <v>43312</v>
      </c>
      <c r="L699" s="120">
        <v>54200</v>
      </c>
      <c r="N699" s="122">
        <v>43312</v>
      </c>
      <c r="O699" s="120">
        <v>77500</v>
      </c>
      <c r="Q699" s="122">
        <v>43312</v>
      </c>
      <c r="R699" s="120">
        <v>181300</v>
      </c>
    </row>
    <row r="700" spans="2:18">
      <c r="B700" s="121">
        <v>43311</v>
      </c>
      <c r="C700" s="119">
        <v>16950</v>
      </c>
      <c r="E700" s="122">
        <v>43311</v>
      </c>
      <c r="F700" s="120">
        <v>54100</v>
      </c>
      <c r="G700" s="123"/>
      <c r="H700" s="122">
        <v>43311</v>
      </c>
      <c r="I700" s="120">
        <v>53200</v>
      </c>
      <c r="K700" s="122">
        <v>43311</v>
      </c>
      <c r="L700" s="120">
        <v>53200</v>
      </c>
      <c r="N700" s="122">
        <v>43311</v>
      </c>
      <c r="O700" s="120">
        <v>77600</v>
      </c>
      <c r="Q700" s="122">
        <v>43311</v>
      </c>
      <c r="R700" s="120">
        <v>179000</v>
      </c>
    </row>
    <row r="701" spans="2:18">
      <c r="B701" s="121">
        <v>43308</v>
      </c>
      <c r="C701" s="119">
        <v>16350</v>
      </c>
      <c r="E701" s="122">
        <v>43308</v>
      </c>
      <c r="F701" s="120">
        <v>55800</v>
      </c>
      <c r="G701" s="123"/>
      <c r="H701" s="122">
        <v>43308</v>
      </c>
      <c r="I701" s="120">
        <v>53100</v>
      </c>
      <c r="K701" s="122">
        <v>43308</v>
      </c>
      <c r="L701" s="120">
        <v>52300</v>
      </c>
      <c r="N701" s="122">
        <v>43308</v>
      </c>
      <c r="O701" s="120">
        <v>78300</v>
      </c>
      <c r="Q701" s="122">
        <v>43308</v>
      </c>
      <c r="R701" s="120">
        <v>181700</v>
      </c>
    </row>
    <row r="702" spans="2:18">
      <c r="B702" s="121">
        <v>43307</v>
      </c>
      <c r="C702" s="119">
        <v>15650</v>
      </c>
      <c r="E702" s="122">
        <v>43307</v>
      </c>
      <c r="F702" s="120">
        <v>57300</v>
      </c>
      <c r="G702" s="123"/>
      <c r="H702" s="122">
        <v>43307</v>
      </c>
      <c r="I702" s="120">
        <v>52800</v>
      </c>
      <c r="K702" s="122">
        <v>43307</v>
      </c>
      <c r="L702" s="120">
        <v>50500</v>
      </c>
      <c r="N702" s="122">
        <v>43307</v>
      </c>
      <c r="O702" s="120">
        <v>75400</v>
      </c>
      <c r="Q702" s="122">
        <v>43307</v>
      </c>
      <c r="R702" s="120">
        <v>177700</v>
      </c>
    </row>
    <row r="703" spans="2:18">
      <c r="B703" s="121">
        <v>43306</v>
      </c>
      <c r="C703" s="119">
        <v>15150</v>
      </c>
      <c r="E703" s="122">
        <v>43306</v>
      </c>
      <c r="F703" s="120">
        <v>56700</v>
      </c>
      <c r="G703" s="123"/>
      <c r="H703" s="122">
        <v>43306</v>
      </c>
      <c r="I703" s="120">
        <v>50900</v>
      </c>
      <c r="K703" s="122">
        <v>43306</v>
      </c>
      <c r="L703" s="120">
        <v>50200</v>
      </c>
      <c r="N703" s="122">
        <v>43306</v>
      </c>
      <c r="O703" s="120">
        <v>74100</v>
      </c>
      <c r="Q703" s="122">
        <v>43306</v>
      </c>
      <c r="R703" s="120">
        <v>174200</v>
      </c>
    </row>
    <row r="704" spans="2:18">
      <c r="B704" s="121">
        <v>43305</v>
      </c>
      <c r="C704" s="119">
        <v>15750</v>
      </c>
      <c r="E704" s="122">
        <v>43305</v>
      </c>
      <c r="F704" s="120">
        <v>56700</v>
      </c>
      <c r="G704" s="123"/>
      <c r="H704" s="122">
        <v>43305</v>
      </c>
      <c r="I704" s="120">
        <v>49800</v>
      </c>
      <c r="K704" s="122">
        <v>43305</v>
      </c>
      <c r="L704" s="120">
        <v>51500</v>
      </c>
      <c r="N704" s="122">
        <v>43305</v>
      </c>
      <c r="O704" s="120">
        <v>74100</v>
      </c>
      <c r="Q704" s="122">
        <v>43305</v>
      </c>
      <c r="R704" s="120">
        <v>176700</v>
      </c>
    </row>
    <row r="705" spans="2:18">
      <c r="B705" s="121">
        <v>43304</v>
      </c>
      <c r="C705" s="119">
        <v>15950</v>
      </c>
      <c r="E705" s="122">
        <v>43304</v>
      </c>
      <c r="F705" s="120">
        <v>55900</v>
      </c>
      <c r="G705" s="123"/>
      <c r="H705" s="122">
        <v>43304</v>
      </c>
      <c r="I705" s="120">
        <v>50400</v>
      </c>
      <c r="K705" s="122">
        <v>43304</v>
      </c>
      <c r="L705" s="120">
        <v>50800</v>
      </c>
      <c r="N705" s="122">
        <v>43304</v>
      </c>
      <c r="O705" s="120">
        <v>74200</v>
      </c>
      <c r="Q705" s="122">
        <v>43304</v>
      </c>
      <c r="R705" s="120">
        <v>174000</v>
      </c>
    </row>
    <row r="706" spans="2:18">
      <c r="B706" s="121">
        <v>43301</v>
      </c>
      <c r="C706" s="119">
        <v>16200</v>
      </c>
      <c r="E706" s="122">
        <v>43301</v>
      </c>
      <c r="F706" s="120">
        <v>57800</v>
      </c>
      <c r="G706" s="123"/>
      <c r="H706" s="122">
        <v>43301</v>
      </c>
      <c r="I706" s="120">
        <v>52400</v>
      </c>
      <c r="K706" s="122">
        <v>43301</v>
      </c>
      <c r="L706" s="120">
        <v>54200</v>
      </c>
      <c r="N706" s="122">
        <v>43301</v>
      </c>
      <c r="O706" s="120">
        <v>76300</v>
      </c>
      <c r="Q706" s="122">
        <v>43301</v>
      </c>
      <c r="R706" s="120">
        <v>177300</v>
      </c>
    </row>
    <row r="707" spans="2:18">
      <c r="B707" s="121">
        <v>43300</v>
      </c>
      <c r="C707" s="119">
        <v>16100</v>
      </c>
      <c r="E707" s="122">
        <v>43300</v>
      </c>
      <c r="F707" s="120">
        <v>57900</v>
      </c>
      <c r="G707" s="123"/>
      <c r="H707" s="122">
        <v>43300</v>
      </c>
      <c r="I707" s="120">
        <v>51700</v>
      </c>
      <c r="K707" s="122">
        <v>43300</v>
      </c>
      <c r="L707" s="120">
        <v>54600</v>
      </c>
      <c r="N707" s="122">
        <v>43300</v>
      </c>
      <c r="O707" s="120">
        <v>77300</v>
      </c>
      <c r="Q707" s="122">
        <v>43300</v>
      </c>
      <c r="R707" s="120">
        <v>175600</v>
      </c>
    </row>
    <row r="708" spans="2:18">
      <c r="B708" s="121">
        <v>43299</v>
      </c>
      <c r="C708" s="119">
        <v>16550</v>
      </c>
      <c r="E708" s="122">
        <v>43299</v>
      </c>
      <c r="F708" s="120">
        <v>60200</v>
      </c>
      <c r="G708" s="123"/>
      <c r="H708" s="122">
        <v>43299</v>
      </c>
      <c r="I708" s="120">
        <v>51300</v>
      </c>
      <c r="K708" s="122">
        <v>43299</v>
      </c>
      <c r="L708" s="120">
        <v>55000</v>
      </c>
      <c r="N708" s="122">
        <v>43299</v>
      </c>
      <c r="O708" s="120">
        <v>77300</v>
      </c>
      <c r="Q708" s="122">
        <v>43299</v>
      </c>
      <c r="R708" s="120">
        <v>176900</v>
      </c>
    </row>
    <row r="709" spans="2:18">
      <c r="B709" s="121">
        <v>43298</v>
      </c>
      <c r="C709" s="119">
        <v>15900</v>
      </c>
      <c r="E709" s="122">
        <v>43298</v>
      </c>
      <c r="F709" s="120">
        <v>60100</v>
      </c>
      <c r="G709" s="123"/>
      <c r="H709" s="122">
        <v>43298</v>
      </c>
      <c r="I709" s="120">
        <v>51100</v>
      </c>
      <c r="K709" s="122">
        <v>43298</v>
      </c>
      <c r="L709" s="120">
        <v>54100</v>
      </c>
      <c r="N709" s="122">
        <v>43298</v>
      </c>
      <c r="O709" s="120">
        <v>78000</v>
      </c>
      <c r="Q709" s="122">
        <v>43298</v>
      </c>
      <c r="R709" s="120">
        <v>174600</v>
      </c>
    </row>
    <row r="710" spans="2:18">
      <c r="B710" s="121">
        <v>43297</v>
      </c>
      <c r="C710" s="119">
        <v>15750</v>
      </c>
      <c r="E710" s="122">
        <v>43297</v>
      </c>
      <c r="F710" s="120">
        <v>61400</v>
      </c>
      <c r="G710" s="123"/>
      <c r="H710" s="122">
        <v>43297</v>
      </c>
      <c r="I710" s="120">
        <v>52200</v>
      </c>
      <c r="K710" s="122">
        <v>43297</v>
      </c>
      <c r="L710" s="120">
        <v>55400</v>
      </c>
      <c r="N710" s="122">
        <v>43297</v>
      </c>
      <c r="O710" s="120">
        <v>79200</v>
      </c>
      <c r="Q710" s="122">
        <v>43297</v>
      </c>
      <c r="R710" s="120">
        <v>177300</v>
      </c>
    </row>
    <row r="711" spans="2:18">
      <c r="B711" s="121">
        <v>43294</v>
      </c>
      <c r="C711" s="119">
        <v>15900</v>
      </c>
      <c r="E711" s="122">
        <v>43294</v>
      </c>
      <c r="F711" s="120">
        <v>61400</v>
      </c>
      <c r="G711" s="123"/>
      <c r="H711" s="122">
        <v>43294</v>
      </c>
      <c r="I711" s="120">
        <v>52400</v>
      </c>
      <c r="K711" s="122">
        <v>43294</v>
      </c>
      <c r="L711" s="120">
        <v>55700</v>
      </c>
      <c r="N711" s="122">
        <v>43294</v>
      </c>
      <c r="O711" s="120">
        <v>78200</v>
      </c>
      <c r="Q711" s="122">
        <v>43294</v>
      </c>
      <c r="R711" s="120">
        <v>180500</v>
      </c>
    </row>
    <row r="712" spans="2:18">
      <c r="B712" s="121">
        <v>43293</v>
      </c>
      <c r="C712" s="119">
        <v>15950</v>
      </c>
      <c r="E712" s="122">
        <v>43293</v>
      </c>
      <c r="F712" s="120">
        <v>60600</v>
      </c>
      <c r="G712" s="123"/>
      <c r="H712" s="122">
        <v>43293</v>
      </c>
      <c r="I712" s="120">
        <v>54500</v>
      </c>
      <c r="K712" s="122">
        <v>43293</v>
      </c>
      <c r="L712" s="120">
        <v>55000</v>
      </c>
      <c r="N712" s="122">
        <v>43293</v>
      </c>
      <c r="O712" s="120">
        <v>78200</v>
      </c>
      <c r="Q712" s="122">
        <v>43293</v>
      </c>
      <c r="R712" s="120">
        <v>181000</v>
      </c>
    </row>
    <row r="713" spans="2:18">
      <c r="B713" s="121">
        <v>43292</v>
      </c>
      <c r="C713" s="119">
        <v>15350</v>
      </c>
      <c r="E713" s="122">
        <v>43292</v>
      </c>
      <c r="F713" s="120">
        <v>58900</v>
      </c>
      <c r="G713" s="123"/>
      <c r="H713" s="122">
        <v>43292</v>
      </c>
      <c r="I713" s="120">
        <v>49600</v>
      </c>
      <c r="K713" s="122">
        <v>43292</v>
      </c>
      <c r="L713" s="120">
        <v>54400</v>
      </c>
      <c r="N713" s="122">
        <v>43292</v>
      </c>
      <c r="O713" s="120">
        <v>75600</v>
      </c>
      <c r="Q713" s="122">
        <v>43292</v>
      </c>
      <c r="R713" s="120">
        <v>181000</v>
      </c>
    </row>
    <row r="714" spans="2:18">
      <c r="B714" s="121">
        <v>43291</v>
      </c>
      <c r="C714" s="119">
        <v>15550</v>
      </c>
      <c r="E714" s="122">
        <v>43291</v>
      </c>
      <c r="F714" s="120">
        <v>58700</v>
      </c>
      <c r="G714" s="123"/>
      <c r="H714" s="122">
        <v>43291</v>
      </c>
      <c r="I714" s="120">
        <v>49600</v>
      </c>
      <c r="K714" s="122">
        <v>43291</v>
      </c>
      <c r="L714" s="120">
        <v>55100</v>
      </c>
      <c r="N714" s="122">
        <v>43291</v>
      </c>
      <c r="O714" s="120">
        <v>77500</v>
      </c>
      <c r="Q714" s="122">
        <v>43291</v>
      </c>
      <c r="R714" s="120">
        <v>179900</v>
      </c>
    </row>
    <row r="715" spans="2:18">
      <c r="B715" s="121">
        <v>43290</v>
      </c>
      <c r="C715" s="119">
        <v>15400</v>
      </c>
      <c r="E715" s="122">
        <v>43290</v>
      </c>
      <c r="F715" s="120">
        <v>58600</v>
      </c>
      <c r="G715" s="123"/>
      <c r="H715" s="122">
        <v>43290</v>
      </c>
      <c r="I715" s="120">
        <v>50200</v>
      </c>
      <c r="K715" s="122">
        <v>43290</v>
      </c>
      <c r="L715" s="120">
        <v>54500</v>
      </c>
      <c r="N715" s="122">
        <v>43290</v>
      </c>
      <c r="O715" s="120">
        <v>77800</v>
      </c>
      <c r="Q715" s="122">
        <v>43290</v>
      </c>
      <c r="R715" s="120">
        <v>179700</v>
      </c>
    </row>
    <row r="716" spans="2:18">
      <c r="B716" s="121">
        <v>43287</v>
      </c>
      <c r="C716" s="119">
        <v>14800</v>
      </c>
      <c r="E716" s="122">
        <v>43287</v>
      </c>
      <c r="F716" s="120">
        <v>60400</v>
      </c>
      <c r="G716" s="123"/>
      <c r="H716" s="122">
        <v>43287</v>
      </c>
      <c r="I716" s="120">
        <v>49950</v>
      </c>
      <c r="K716" s="122">
        <v>43287</v>
      </c>
      <c r="L716" s="120">
        <v>55200</v>
      </c>
      <c r="N716" s="122">
        <v>43287</v>
      </c>
      <c r="O716" s="120">
        <v>77600</v>
      </c>
      <c r="Q716" s="122">
        <v>43287</v>
      </c>
      <c r="R716" s="120">
        <v>179000</v>
      </c>
    </row>
    <row r="717" spans="2:18">
      <c r="B717" s="121">
        <v>43286</v>
      </c>
      <c r="C717" s="119">
        <v>14750</v>
      </c>
      <c r="E717" s="122">
        <v>43286</v>
      </c>
      <c r="F717" s="120">
        <v>58800</v>
      </c>
      <c r="G717" s="123"/>
      <c r="H717" s="122">
        <v>43286</v>
      </c>
      <c r="I717" s="120">
        <v>50200</v>
      </c>
      <c r="K717" s="122">
        <v>43286</v>
      </c>
      <c r="L717" s="120">
        <v>53100</v>
      </c>
      <c r="N717" s="122">
        <v>43286</v>
      </c>
      <c r="O717" s="120">
        <v>75900</v>
      </c>
      <c r="Q717" s="122">
        <v>43286</v>
      </c>
      <c r="R717" s="120">
        <v>176000</v>
      </c>
    </row>
    <row r="718" spans="2:18">
      <c r="B718" s="121">
        <v>43285</v>
      </c>
      <c r="C718" s="119">
        <v>14450</v>
      </c>
      <c r="E718" s="122">
        <v>43285</v>
      </c>
      <c r="F718" s="120">
        <v>55700</v>
      </c>
      <c r="G718" s="123"/>
      <c r="H718" s="122">
        <v>43285</v>
      </c>
      <c r="I718" s="120">
        <v>48900</v>
      </c>
      <c r="K718" s="122">
        <v>43285</v>
      </c>
      <c r="L718" s="120">
        <v>52500</v>
      </c>
      <c r="N718" s="122">
        <v>43285</v>
      </c>
      <c r="O718" s="120">
        <v>78100</v>
      </c>
      <c r="Q718" s="122">
        <v>43285</v>
      </c>
      <c r="R718" s="120">
        <v>175700</v>
      </c>
    </row>
    <row r="719" spans="2:18">
      <c r="B719" s="121">
        <v>43284</v>
      </c>
      <c r="C719" s="119">
        <v>14400</v>
      </c>
      <c r="E719" s="122">
        <v>43284</v>
      </c>
      <c r="F719" s="120">
        <v>56400</v>
      </c>
      <c r="G719" s="123"/>
      <c r="H719" s="122">
        <v>43284</v>
      </c>
      <c r="I719" s="120">
        <v>49800</v>
      </c>
      <c r="K719" s="122">
        <v>43284</v>
      </c>
      <c r="L719" s="120">
        <v>52600</v>
      </c>
      <c r="N719" s="122">
        <v>43284</v>
      </c>
      <c r="O719" s="120">
        <v>76700</v>
      </c>
      <c r="Q719" s="122">
        <v>43284</v>
      </c>
      <c r="R719" s="120">
        <v>174100</v>
      </c>
    </row>
    <row r="720" spans="2:18">
      <c r="B720" s="121">
        <v>43283</v>
      </c>
      <c r="C720" s="119">
        <v>14250</v>
      </c>
      <c r="E720" s="122">
        <v>43283</v>
      </c>
      <c r="F720" s="120">
        <v>54200</v>
      </c>
      <c r="G720" s="123"/>
      <c r="H720" s="122">
        <v>43283</v>
      </c>
      <c r="I720" s="120">
        <v>50300</v>
      </c>
      <c r="K720" s="122">
        <v>43283</v>
      </c>
      <c r="L720" s="120">
        <v>50700</v>
      </c>
      <c r="N720" s="122">
        <v>43283</v>
      </c>
      <c r="O720" s="120">
        <v>76900</v>
      </c>
      <c r="Q720" s="122">
        <v>43283</v>
      </c>
      <c r="R720" s="120">
        <v>175900</v>
      </c>
    </row>
    <row r="721" spans="2:18">
      <c r="B721" s="121">
        <v>43280</v>
      </c>
      <c r="C721" s="119">
        <v>15400</v>
      </c>
      <c r="E721" s="122">
        <v>43280</v>
      </c>
      <c r="F721" s="120">
        <v>57200</v>
      </c>
      <c r="G721" s="123"/>
      <c r="H721" s="122">
        <v>43280</v>
      </c>
      <c r="I721" s="120">
        <v>49500</v>
      </c>
      <c r="K721" s="122">
        <v>43280</v>
      </c>
      <c r="L721" s="120">
        <v>53600</v>
      </c>
      <c r="N721" s="122">
        <v>43280</v>
      </c>
      <c r="O721" s="120">
        <v>78300</v>
      </c>
      <c r="Q721" s="122">
        <v>43280</v>
      </c>
      <c r="R721" s="120">
        <v>178900</v>
      </c>
    </row>
    <row r="722" spans="2:18">
      <c r="B722" s="121">
        <v>43279</v>
      </c>
      <c r="C722" s="119">
        <v>14900</v>
      </c>
      <c r="E722" s="122">
        <v>43279</v>
      </c>
      <c r="F722" s="120">
        <v>56600</v>
      </c>
      <c r="G722" s="123"/>
      <c r="H722" s="122">
        <v>43279</v>
      </c>
      <c r="I722" s="120">
        <v>49450</v>
      </c>
      <c r="K722" s="122">
        <v>43279</v>
      </c>
      <c r="L722" s="120">
        <v>53200</v>
      </c>
      <c r="N722" s="122">
        <v>43279</v>
      </c>
      <c r="O722" s="120">
        <v>79200</v>
      </c>
      <c r="Q722" s="122">
        <v>43279</v>
      </c>
      <c r="R722" s="120">
        <v>177900</v>
      </c>
    </row>
    <row r="723" spans="2:18">
      <c r="B723" s="121">
        <v>43278</v>
      </c>
      <c r="C723" s="119">
        <v>15350</v>
      </c>
      <c r="E723" s="122">
        <v>43278</v>
      </c>
      <c r="F723" s="120">
        <v>59300</v>
      </c>
      <c r="G723" s="123"/>
      <c r="H723" s="122">
        <v>43278</v>
      </c>
      <c r="I723" s="120">
        <v>49650</v>
      </c>
      <c r="K723" s="122">
        <v>43278</v>
      </c>
      <c r="L723" s="120">
        <v>54700</v>
      </c>
      <c r="N723" s="122">
        <v>43278</v>
      </c>
      <c r="O723" s="120">
        <v>78100</v>
      </c>
      <c r="Q723" s="122">
        <v>43278</v>
      </c>
      <c r="R723" s="120">
        <v>178300</v>
      </c>
    </row>
    <row r="724" spans="2:18">
      <c r="B724" s="121">
        <v>43277</v>
      </c>
      <c r="C724" s="119">
        <v>15550</v>
      </c>
      <c r="E724" s="122">
        <v>43277</v>
      </c>
      <c r="F724" s="120">
        <v>59600</v>
      </c>
      <c r="G724" s="123"/>
      <c r="H724" s="122">
        <v>43277</v>
      </c>
      <c r="I724" s="120">
        <v>51100</v>
      </c>
      <c r="K724" s="122">
        <v>43277</v>
      </c>
      <c r="L724" s="120">
        <v>55700</v>
      </c>
      <c r="N724" s="122">
        <v>43277</v>
      </c>
      <c r="O724" s="120">
        <v>77400</v>
      </c>
      <c r="Q724" s="122">
        <v>43277</v>
      </c>
      <c r="R724" s="120">
        <v>176600</v>
      </c>
    </row>
    <row r="725" spans="2:18">
      <c r="B725" s="121">
        <v>43276</v>
      </c>
      <c r="C725" s="119">
        <v>15750</v>
      </c>
      <c r="E725" s="122">
        <v>43276</v>
      </c>
      <c r="F725" s="120">
        <v>60600</v>
      </c>
      <c r="G725" s="123"/>
      <c r="H725" s="122">
        <v>43276</v>
      </c>
      <c r="I725" s="120">
        <v>51000</v>
      </c>
      <c r="K725" s="122">
        <v>43276</v>
      </c>
      <c r="L725" s="120">
        <v>56000</v>
      </c>
      <c r="N725" s="122">
        <v>43276</v>
      </c>
      <c r="O725" s="120">
        <v>78800</v>
      </c>
      <c r="Q725" s="122">
        <v>43276</v>
      </c>
      <c r="R725" s="120">
        <v>178600</v>
      </c>
    </row>
    <row r="726" spans="2:18">
      <c r="B726" s="121">
        <v>43273</v>
      </c>
      <c r="C726" s="119">
        <v>15750</v>
      </c>
      <c r="E726" s="122">
        <v>43273</v>
      </c>
      <c r="F726" s="120">
        <v>60000</v>
      </c>
      <c r="G726" s="123"/>
      <c r="H726" s="122">
        <v>43273</v>
      </c>
      <c r="I726" s="120">
        <v>51500</v>
      </c>
      <c r="K726" s="122">
        <v>43273</v>
      </c>
      <c r="L726" s="120">
        <v>56000</v>
      </c>
      <c r="N726" s="122">
        <v>43273</v>
      </c>
      <c r="O726" s="120">
        <v>77700</v>
      </c>
      <c r="Q726" s="122">
        <v>43273</v>
      </c>
      <c r="R726" s="120">
        <v>177300</v>
      </c>
    </row>
    <row r="727" spans="2:18">
      <c r="B727" s="121">
        <v>43272</v>
      </c>
      <c r="C727" s="119">
        <v>15750</v>
      </c>
      <c r="E727" s="122">
        <v>43272</v>
      </c>
      <c r="F727" s="120">
        <v>62500</v>
      </c>
      <c r="G727" s="123"/>
      <c r="H727" s="122">
        <v>43272</v>
      </c>
      <c r="I727" s="120">
        <v>49000</v>
      </c>
      <c r="K727" s="122">
        <v>43272</v>
      </c>
      <c r="L727" s="120">
        <v>56600</v>
      </c>
      <c r="N727" s="122">
        <v>43272</v>
      </c>
      <c r="O727" s="120">
        <v>76500</v>
      </c>
      <c r="Q727" s="122">
        <v>43272</v>
      </c>
      <c r="R727" s="120">
        <v>173100</v>
      </c>
    </row>
    <row r="728" spans="2:18">
      <c r="B728" s="121">
        <v>43271</v>
      </c>
      <c r="C728" s="119">
        <v>16000</v>
      </c>
      <c r="E728" s="122">
        <v>43271</v>
      </c>
      <c r="F728" s="120">
        <v>63600</v>
      </c>
      <c r="G728" s="123"/>
      <c r="H728" s="122">
        <v>43271</v>
      </c>
      <c r="I728" s="120">
        <v>50000</v>
      </c>
      <c r="K728" s="122">
        <v>43271</v>
      </c>
      <c r="L728" s="120">
        <v>58800</v>
      </c>
      <c r="N728" s="122">
        <v>43271</v>
      </c>
      <c r="O728" s="120">
        <v>74300</v>
      </c>
      <c r="Q728" s="122">
        <v>43271</v>
      </c>
      <c r="R728" s="120">
        <v>172500</v>
      </c>
    </row>
    <row r="729" spans="2:18">
      <c r="B729" s="121">
        <v>43270</v>
      </c>
      <c r="C729" s="119">
        <v>15200</v>
      </c>
      <c r="E729" s="122">
        <v>43270</v>
      </c>
      <c r="F729" s="120">
        <v>62600</v>
      </c>
      <c r="G729" s="123"/>
      <c r="H729" s="122">
        <v>43270</v>
      </c>
      <c r="I729" s="120">
        <v>47000</v>
      </c>
      <c r="K729" s="122">
        <v>43270</v>
      </c>
      <c r="L729" s="120">
        <v>58900</v>
      </c>
      <c r="N729" s="122">
        <v>43270</v>
      </c>
      <c r="O729" s="120">
        <v>74000</v>
      </c>
      <c r="Q729" s="122">
        <v>43270</v>
      </c>
      <c r="R729" s="120">
        <v>166600</v>
      </c>
    </row>
    <row r="730" spans="2:18">
      <c r="B730" s="121">
        <v>43269</v>
      </c>
      <c r="C730" s="119">
        <v>16000</v>
      </c>
      <c r="E730" s="122">
        <v>43269</v>
      </c>
      <c r="F730" s="120">
        <v>64100</v>
      </c>
      <c r="G730" s="123"/>
      <c r="H730" s="122">
        <v>43269</v>
      </c>
      <c r="I730" s="120">
        <v>47850</v>
      </c>
      <c r="K730" s="122">
        <v>43269</v>
      </c>
      <c r="L730" s="120">
        <v>59800</v>
      </c>
      <c r="N730" s="122">
        <v>43269</v>
      </c>
      <c r="O730" s="120">
        <v>74600</v>
      </c>
      <c r="Q730" s="122">
        <v>43269</v>
      </c>
      <c r="R730" s="120">
        <v>167400</v>
      </c>
    </row>
    <row r="731" spans="2:18">
      <c r="B731" s="121">
        <v>43266</v>
      </c>
      <c r="C731" s="119">
        <v>17150</v>
      </c>
      <c r="E731" s="122">
        <v>43266</v>
      </c>
      <c r="F731" s="120">
        <v>67700</v>
      </c>
      <c r="G731" s="123"/>
      <c r="H731" s="122">
        <v>43266</v>
      </c>
      <c r="I731" s="120">
        <v>50400</v>
      </c>
      <c r="K731" s="122">
        <v>43266</v>
      </c>
      <c r="L731" s="120">
        <v>61400</v>
      </c>
      <c r="N731" s="122">
        <v>43266</v>
      </c>
      <c r="O731" s="120">
        <v>75900</v>
      </c>
      <c r="Q731" s="122">
        <v>43266</v>
      </c>
      <c r="R731" s="120">
        <v>174000</v>
      </c>
    </row>
    <row r="732" spans="2:18">
      <c r="B732" s="121">
        <v>43265</v>
      </c>
      <c r="C732" s="119">
        <v>17100</v>
      </c>
      <c r="E732" s="122">
        <v>43265</v>
      </c>
      <c r="F732" s="120">
        <v>71300</v>
      </c>
      <c r="G732" s="123"/>
      <c r="H732" s="122">
        <v>43265</v>
      </c>
      <c r="I732" s="120">
        <v>50800</v>
      </c>
      <c r="K732" s="122">
        <v>43265</v>
      </c>
      <c r="L732" s="120">
        <v>61900</v>
      </c>
      <c r="N732" s="122">
        <v>43265</v>
      </c>
      <c r="O732" s="120">
        <v>75300</v>
      </c>
      <c r="Q732" s="122">
        <v>43265</v>
      </c>
      <c r="R732" s="120">
        <v>177400</v>
      </c>
    </row>
    <row r="733" spans="2:18">
      <c r="B733" s="121">
        <v>43263</v>
      </c>
      <c r="C733" s="119">
        <v>17450</v>
      </c>
      <c r="E733" s="122">
        <v>43263</v>
      </c>
      <c r="F733" s="120">
        <v>72400</v>
      </c>
      <c r="G733" s="123"/>
      <c r="H733" s="122">
        <v>43263</v>
      </c>
      <c r="I733" s="120">
        <v>51900</v>
      </c>
      <c r="K733" s="122">
        <v>43263</v>
      </c>
      <c r="L733" s="120">
        <v>62200</v>
      </c>
      <c r="N733" s="122">
        <v>43263</v>
      </c>
      <c r="O733" s="120">
        <v>75900</v>
      </c>
      <c r="Q733" s="122">
        <v>43263</v>
      </c>
      <c r="R733" s="120">
        <v>173600</v>
      </c>
    </row>
    <row r="734" spans="2:18">
      <c r="B734" s="121">
        <v>43262</v>
      </c>
      <c r="C734" s="119">
        <v>16750</v>
      </c>
      <c r="E734" s="122">
        <v>43262</v>
      </c>
      <c r="F734" s="120">
        <v>72400</v>
      </c>
      <c r="G734" s="123"/>
      <c r="H734" s="122">
        <v>43262</v>
      </c>
      <c r="I734" s="120">
        <v>51500</v>
      </c>
      <c r="K734" s="122">
        <v>43262</v>
      </c>
      <c r="L734" s="120">
        <v>62300</v>
      </c>
      <c r="N734" s="122">
        <v>43262</v>
      </c>
      <c r="O734" s="120">
        <v>76700</v>
      </c>
      <c r="Q734" s="122">
        <v>43262</v>
      </c>
      <c r="R734" s="120">
        <v>172000</v>
      </c>
    </row>
    <row r="735" spans="2:18">
      <c r="B735" s="121">
        <v>43259</v>
      </c>
      <c r="C735" s="119">
        <v>17100</v>
      </c>
      <c r="E735" s="122">
        <v>43259</v>
      </c>
      <c r="F735" s="120">
        <v>74000</v>
      </c>
      <c r="G735" s="123"/>
      <c r="H735" s="122">
        <v>43259</v>
      </c>
      <c r="I735" s="120">
        <v>52400</v>
      </c>
      <c r="K735" s="122">
        <v>43259</v>
      </c>
      <c r="L735" s="120">
        <v>63300</v>
      </c>
      <c r="N735" s="122">
        <v>43259</v>
      </c>
      <c r="O735" s="120">
        <v>76000</v>
      </c>
      <c r="Q735" s="122">
        <v>43259</v>
      </c>
      <c r="R735" s="120">
        <v>171700</v>
      </c>
    </row>
    <row r="736" spans="2:18">
      <c r="B736" s="121">
        <v>43258</v>
      </c>
      <c r="C736" s="119">
        <v>17800</v>
      </c>
      <c r="E736" s="122">
        <v>43258</v>
      </c>
      <c r="F736" s="120">
        <v>73900</v>
      </c>
      <c r="G736" s="123"/>
      <c r="H736" s="122">
        <v>43258</v>
      </c>
      <c r="I736" s="120">
        <v>53400</v>
      </c>
      <c r="K736" s="122">
        <v>43258</v>
      </c>
      <c r="L736" s="120">
        <v>65500</v>
      </c>
      <c r="N736" s="122">
        <v>43258</v>
      </c>
      <c r="O736" s="120">
        <v>78300</v>
      </c>
      <c r="Q736" s="122">
        <v>43258</v>
      </c>
      <c r="R736" s="120">
        <v>176300</v>
      </c>
    </row>
    <row r="737" spans="2:18">
      <c r="B737" s="121">
        <v>43256</v>
      </c>
      <c r="C737" s="119">
        <v>17900</v>
      </c>
      <c r="E737" s="122">
        <v>43256</v>
      </c>
      <c r="F737" s="120">
        <v>72500</v>
      </c>
      <c r="G737" s="123"/>
      <c r="H737" s="122">
        <v>43256</v>
      </c>
      <c r="I737" s="120">
        <v>50600</v>
      </c>
      <c r="K737" s="122">
        <v>43256</v>
      </c>
      <c r="L737" s="120">
        <v>64300</v>
      </c>
      <c r="N737" s="122">
        <v>43256</v>
      </c>
      <c r="O737" s="120">
        <v>77500</v>
      </c>
      <c r="Q737" s="122">
        <v>43256</v>
      </c>
      <c r="R737" s="120">
        <v>171600</v>
      </c>
    </row>
    <row r="738" spans="2:18">
      <c r="B738" s="121">
        <v>43255</v>
      </c>
      <c r="C738" s="119">
        <v>17350</v>
      </c>
      <c r="E738" s="122">
        <v>43255</v>
      </c>
      <c r="F738" s="120">
        <v>71800</v>
      </c>
      <c r="G738" s="123"/>
      <c r="H738" s="122">
        <v>43255</v>
      </c>
      <c r="I738" s="120">
        <v>46900</v>
      </c>
      <c r="K738" s="122">
        <v>43255</v>
      </c>
      <c r="L738" s="120">
        <v>61800</v>
      </c>
      <c r="N738" s="122">
        <v>43255</v>
      </c>
      <c r="O738" s="120">
        <v>77100</v>
      </c>
      <c r="Q738" s="122">
        <v>43255</v>
      </c>
      <c r="R738" s="120">
        <v>160700</v>
      </c>
    </row>
    <row r="739" spans="2:18">
      <c r="B739" s="121">
        <v>43252</v>
      </c>
      <c r="C739" s="119">
        <v>16850</v>
      </c>
      <c r="E739" s="122">
        <v>43252</v>
      </c>
      <c r="F739" s="120">
        <v>71600</v>
      </c>
      <c r="G739" s="123"/>
      <c r="H739" s="122">
        <v>43252</v>
      </c>
      <c r="I739" s="120">
        <v>45150</v>
      </c>
      <c r="K739" s="122">
        <v>43252</v>
      </c>
      <c r="L739" s="120">
        <v>63200</v>
      </c>
      <c r="N739" s="122">
        <v>43252</v>
      </c>
      <c r="O739" s="120">
        <v>77100</v>
      </c>
      <c r="Q739" s="122">
        <v>43252</v>
      </c>
      <c r="R739" s="120">
        <v>163000</v>
      </c>
    </row>
    <row r="740" spans="2:18">
      <c r="B740" s="121">
        <v>43251</v>
      </c>
      <c r="C740" s="119">
        <v>16150</v>
      </c>
      <c r="E740" s="122">
        <v>43251</v>
      </c>
      <c r="F740" s="120">
        <v>73900</v>
      </c>
      <c r="G740" s="123"/>
      <c r="H740" s="122">
        <v>43251</v>
      </c>
      <c r="I740" s="120">
        <v>44400</v>
      </c>
      <c r="K740" s="122">
        <v>43251</v>
      </c>
      <c r="L740" s="120">
        <v>62700</v>
      </c>
      <c r="N740" s="122">
        <v>43251</v>
      </c>
      <c r="O740" s="120">
        <v>77000</v>
      </c>
      <c r="Q740" s="122">
        <v>43251</v>
      </c>
      <c r="R740" s="120">
        <v>166900</v>
      </c>
    </row>
    <row r="741" spans="2:18">
      <c r="B741" s="121">
        <v>43250</v>
      </c>
      <c r="C741" s="119">
        <v>16900</v>
      </c>
      <c r="E741" s="122">
        <v>43250</v>
      </c>
      <c r="F741" s="120">
        <v>73300</v>
      </c>
      <c r="G741" s="123"/>
      <c r="H741" s="122">
        <v>43250</v>
      </c>
      <c r="I741" s="120">
        <v>46200</v>
      </c>
      <c r="K741" s="122">
        <v>43250</v>
      </c>
      <c r="L741" s="120">
        <v>63000</v>
      </c>
      <c r="N741" s="122">
        <v>43250</v>
      </c>
      <c r="O741" s="120">
        <v>74600</v>
      </c>
      <c r="Q741" s="122">
        <v>43250</v>
      </c>
      <c r="R741" s="120">
        <v>167000</v>
      </c>
    </row>
    <row r="742" spans="2:18">
      <c r="B742" s="121">
        <v>43249</v>
      </c>
      <c r="C742" s="119">
        <v>17250</v>
      </c>
      <c r="E742" s="122">
        <v>43249</v>
      </c>
      <c r="F742" s="120">
        <v>73500</v>
      </c>
      <c r="G742" s="123"/>
      <c r="H742" s="122">
        <v>43249</v>
      </c>
      <c r="I742" s="120">
        <v>46000</v>
      </c>
      <c r="K742" s="122">
        <v>43249</v>
      </c>
      <c r="L742" s="120">
        <v>64100</v>
      </c>
      <c r="N742" s="122">
        <v>43249</v>
      </c>
      <c r="O742" s="120">
        <v>76900</v>
      </c>
      <c r="Q742" s="122">
        <v>43249</v>
      </c>
      <c r="R742" s="120">
        <v>167000</v>
      </c>
    </row>
    <row r="743" spans="2:18">
      <c r="B743" s="121">
        <v>43248</v>
      </c>
      <c r="C743" s="119">
        <v>15600</v>
      </c>
      <c r="E743" s="122">
        <v>43248</v>
      </c>
      <c r="F743" s="120">
        <v>69900</v>
      </c>
      <c r="G743" s="123"/>
      <c r="H743" s="122">
        <v>43248</v>
      </c>
      <c r="I743" s="120">
        <v>44650</v>
      </c>
      <c r="K743" s="122">
        <v>43248</v>
      </c>
      <c r="L743" s="120">
        <v>65300</v>
      </c>
      <c r="N743" s="122">
        <v>43248</v>
      </c>
      <c r="O743" s="120">
        <v>77900</v>
      </c>
      <c r="Q743" s="122">
        <v>43248</v>
      </c>
      <c r="R743" s="120">
        <v>169500</v>
      </c>
    </row>
    <row r="744" spans="2:18">
      <c r="B744" s="121">
        <v>43245</v>
      </c>
      <c r="C744" s="119">
        <v>16050</v>
      </c>
      <c r="E744" s="122">
        <v>43245</v>
      </c>
      <c r="F744" s="120">
        <v>69800</v>
      </c>
      <c r="G744" s="123"/>
      <c r="H744" s="122">
        <v>43245</v>
      </c>
      <c r="I744" s="120">
        <v>45150</v>
      </c>
      <c r="K744" s="122">
        <v>43245</v>
      </c>
      <c r="L744" s="120">
        <v>66900</v>
      </c>
      <c r="N744" s="122">
        <v>43245</v>
      </c>
      <c r="O744" s="120">
        <v>76000</v>
      </c>
      <c r="Q744" s="122">
        <v>43245</v>
      </c>
      <c r="R744" s="120">
        <v>172000</v>
      </c>
    </row>
    <row r="745" spans="2:18">
      <c r="B745" s="121">
        <v>43244</v>
      </c>
      <c r="C745" s="119">
        <v>15750</v>
      </c>
      <c r="E745" s="122">
        <v>43244</v>
      </c>
      <c r="F745" s="120">
        <v>69300</v>
      </c>
      <c r="G745" s="123"/>
      <c r="H745" s="122">
        <v>43244</v>
      </c>
      <c r="I745" s="120">
        <v>44100</v>
      </c>
      <c r="K745" s="122">
        <v>43244</v>
      </c>
      <c r="L745" s="120">
        <v>64900</v>
      </c>
      <c r="N745" s="122">
        <v>43244</v>
      </c>
      <c r="O745" s="120">
        <v>74800</v>
      </c>
      <c r="Q745" s="122">
        <v>43244</v>
      </c>
      <c r="R745" s="120">
        <v>172000</v>
      </c>
    </row>
    <row r="746" spans="2:18">
      <c r="B746" s="121">
        <v>43243</v>
      </c>
      <c r="C746" s="119">
        <v>16250</v>
      </c>
      <c r="E746" s="122">
        <v>43243</v>
      </c>
      <c r="F746" s="120">
        <v>69500</v>
      </c>
      <c r="G746" s="123"/>
      <c r="H746" s="122">
        <v>43243</v>
      </c>
      <c r="I746" s="120">
        <v>42800</v>
      </c>
      <c r="K746" s="122">
        <v>43243</v>
      </c>
      <c r="L746" s="120">
        <v>63700</v>
      </c>
      <c r="N746" s="122">
        <v>43243</v>
      </c>
      <c r="O746" s="120">
        <v>74300</v>
      </c>
      <c r="Q746" s="122">
        <v>43243</v>
      </c>
      <c r="R746" s="120">
        <v>172000</v>
      </c>
    </row>
    <row r="747" spans="2:18">
      <c r="B747" s="121">
        <v>43241</v>
      </c>
      <c r="C747" s="119">
        <v>16150</v>
      </c>
      <c r="E747" s="122">
        <v>43241</v>
      </c>
      <c r="F747" s="120">
        <v>67900</v>
      </c>
      <c r="G747" s="123"/>
      <c r="H747" s="122">
        <v>43241</v>
      </c>
      <c r="I747" s="120">
        <v>41950</v>
      </c>
      <c r="K747" s="122">
        <v>43241</v>
      </c>
      <c r="L747" s="120">
        <v>60000</v>
      </c>
      <c r="N747" s="122">
        <v>43241</v>
      </c>
      <c r="O747" s="120">
        <v>71300</v>
      </c>
      <c r="Q747" s="122">
        <v>43241</v>
      </c>
      <c r="R747" s="120">
        <v>164900</v>
      </c>
    </row>
    <row r="748" spans="2:18">
      <c r="B748" s="121">
        <v>43238</v>
      </c>
      <c r="C748" s="119">
        <v>16050</v>
      </c>
      <c r="E748" s="122">
        <v>43238</v>
      </c>
      <c r="F748" s="120">
        <v>67700</v>
      </c>
      <c r="G748" s="123"/>
      <c r="H748" s="122">
        <v>43238</v>
      </c>
      <c r="I748" s="120">
        <v>42600</v>
      </c>
      <c r="K748" s="122">
        <v>43238</v>
      </c>
      <c r="L748" s="120">
        <v>59900</v>
      </c>
      <c r="N748" s="122">
        <v>43238</v>
      </c>
      <c r="O748" s="120">
        <v>72300</v>
      </c>
      <c r="Q748" s="122">
        <v>43238</v>
      </c>
      <c r="R748" s="120">
        <v>167000</v>
      </c>
    </row>
    <row r="749" spans="2:18">
      <c r="B749" s="121">
        <v>43237</v>
      </c>
      <c r="C749" s="119">
        <v>15900</v>
      </c>
      <c r="E749" s="122">
        <v>43237</v>
      </c>
      <c r="F749" s="120">
        <v>64800</v>
      </c>
      <c r="G749" s="123"/>
      <c r="H749" s="122">
        <v>43237</v>
      </c>
      <c r="I749" s="120">
        <v>42500</v>
      </c>
      <c r="K749" s="122">
        <v>43237</v>
      </c>
      <c r="L749" s="120">
        <v>59100</v>
      </c>
      <c r="N749" s="122">
        <v>43237</v>
      </c>
      <c r="O749" s="120">
        <v>70800</v>
      </c>
      <c r="Q749" s="122">
        <v>43237</v>
      </c>
      <c r="R749" s="120">
        <v>165300</v>
      </c>
    </row>
    <row r="750" spans="2:18">
      <c r="B750" s="121">
        <v>43236</v>
      </c>
      <c r="C750" s="119">
        <v>15100</v>
      </c>
      <c r="E750" s="122">
        <v>43236</v>
      </c>
      <c r="F750" s="120">
        <v>64300</v>
      </c>
      <c r="G750" s="123"/>
      <c r="H750" s="122">
        <v>43236</v>
      </c>
      <c r="I750" s="120">
        <v>41900</v>
      </c>
      <c r="K750" s="122">
        <v>43236</v>
      </c>
      <c r="L750" s="120">
        <v>58500</v>
      </c>
      <c r="N750" s="122">
        <v>43236</v>
      </c>
      <c r="O750" s="120">
        <v>71000</v>
      </c>
      <c r="Q750" s="122">
        <v>43236</v>
      </c>
      <c r="R750" s="120">
        <v>156300</v>
      </c>
    </row>
    <row r="751" spans="2:18">
      <c r="B751" s="121">
        <v>43235</v>
      </c>
      <c r="C751" s="119">
        <v>15900</v>
      </c>
      <c r="E751" s="122">
        <v>43235</v>
      </c>
      <c r="F751" s="120">
        <v>65600</v>
      </c>
      <c r="G751" s="123"/>
      <c r="H751" s="122">
        <v>43235</v>
      </c>
      <c r="I751" s="120">
        <v>41400</v>
      </c>
      <c r="K751" s="122">
        <v>43235</v>
      </c>
      <c r="L751" s="120">
        <v>59600</v>
      </c>
      <c r="N751" s="122">
        <v>43235</v>
      </c>
      <c r="O751" s="120">
        <v>72200</v>
      </c>
      <c r="Q751" s="122">
        <v>43235</v>
      </c>
      <c r="R751" s="120">
        <v>157600</v>
      </c>
    </row>
    <row r="752" spans="2:18">
      <c r="B752" s="121">
        <v>43234</v>
      </c>
      <c r="C752" s="119">
        <v>16150</v>
      </c>
      <c r="E752" s="122">
        <v>43234</v>
      </c>
      <c r="F752" s="120">
        <v>66500</v>
      </c>
      <c r="G752" s="123"/>
      <c r="H752" s="122">
        <v>43234</v>
      </c>
      <c r="I752" s="120">
        <v>41700</v>
      </c>
      <c r="K752" s="122">
        <v>43234</v>
      </c>
      <c r="L752" s="120">
        <v>59600</v>
      </c>
      <c r="N752" s="122">
        <v>43234</v>
      </c>
      <c r="O752" s="120">
        <v>69800</v>
      </c>
      <c r="Q752" s="122">
        <v>43234</v>
      </c>
      <c r="R752" s="120">
        <v>154000</v>
      </c>
    </row>
    <row r="753" spans="2:18">
      <c r="B753" s="121">
        <v>43231</v>
      </c>
      <c r="C753" s="119">
        <v>15900</v>
      </c>
      <c r="E753" s="122">
        <v>43231</v>
      </c>
      <c r="F753" s="120">
        <v>68000</v>
      </c>
      <c r="G753" s="123"/>
      <c r="H753" s="122">
        <v>43231</v>
      </c>
      <c r="I753" s="120">
        <v>42700</v>
      </c>
      <c r="K753" s="122">
        <v>43231</v>
      </c>
      <c r="L753" s="120">
        <v>60800</v>
      </c>
      <c r="N753" s="122">
        <v>43231</v>
      </c>
      <c r="O753" s="120">
        <v>69400</v>
      </c>
      <c r="Q753" s="122">
        <v>43231</v>
      </c>
      <c r="R753" s="120">
        <v>154400</v>
      </c>
    </row>
    <row r="754" spans="2:18">
      <c r="B754" s="121">
        <v>43230</v>
      </c>
      <c r="C754" s="119">
        <v>15150</v>
      </c>
      <c r="E754" s="122">
        <v>43230</v>
      </c>
      <c r="F754" s="120">
        <v>67200</v>
      </c>
      <c r="G754" s="123"/>
      <c r="H754" s="122">
        <v>43230</v>
      </c>
      <c r="I754" s="120">
        <v>42250</v>
      </c>
      <c r="K754" s="122">
        <v>43230</v>
      </c>
      <c r="L754" s="120">
        <v>59300</v>
      </c>
      <c r="N754" s="122">
        <v>43230</v>
      </c>
      <c r="O754" s="120">
        <v>70000</v>
      </c>
      <c r="Q754" s="122">
        <v>43230</v>
      </c>
      <c r="R754" s="120">
        <v>152300</v>
      </c>
    </row>
    <row r="755" spans="2:18">
      <c r="B755" s="121">
        <v>43229</v>
      </c>
      <c r="C755" s="119">
        <v>15300</v>
      </c>
      <c r="E755" s="122">
        <v>43229</v>
      </c>
      <c r="F755" s="120">
        <v>68000</v>
      </c>
      <c r="G755" s="123"/>
      <c r="H755" s="122">
        <v>43229</v>
      </c>
      <c r="I755" s="120">
        <v>42950</v>
      </c>
      <c r="K755" s="122">
        <v>43229</v>
      </c>
      <c r="L755" s="120">
        <v>60000</v>
      </c>
      <c r="N755" s="122">
        <v>43229</v>
      </c>
      <c r="O755" s="120">
        <v>70200</v>
      </c>
      <c r="Q755" s="122">
        <v>43229</v>
      </c>
      <c r="R755" s="120">
        <v>155300</v>
      </c>
    </row>
    <row r="756" spans="2:18">
      <c r="B756" s="121">
        <v>43228</v>
      </c>
      <c r="C756" s="119">
        <v>15100</v>
      </c>
      <c r="E756" s="122">
        <v>43228</v>
      </c>
      <c r="F756" s="120">
        <v>65000</v>
      </c>
      <c r="G756" s="123"/>
      <c r="H756" s="122">
        <v>43228</v>
      </c>
      <c r="I756" s="120">
        <v>41950</v>
      </c>
      <c r="K756" s="122">
        <v>43228</v>
      </c>
      <c r="L756" s="120">
        <v>57600</v>
      </c>
      <c r="N756" s="122">
        <v>43228</v>
      </c>
      <c r="O756" s="120">
        <v>69100</v>
      </c>
      <c r="Q756" s="122">
        <v>43228</v>
      </c>
      <c r="R756" s="120">
        <v>147700</v>
      </c>
    </row>
    <row r="757" spans="2:18">
      <c r="B757" s="121">
        <v>43224</v>
      </c>
      <c r="C757" s="119">
        <v>14850</v>
      </c>
      <c r="E757" s="122">
        <v>43224</v>
      </c>
      <c r="F757" s="120">
        <v>64600</v>
      </c>
      <c r="G757" s="123"/>
      <c r="H757" s="122">
        <v>43224</v>
      </c>
      <c r="I757" s="120">
        <v>43700</v>
      </c>
      <c r="K757" s="122">
        <v>43224</v>
      </c>
      <c r="L757" s="120">
        <v>60000</v>
      </c>
      <c r="N757" s="122">
        <v>43224</v>
      </c>
      <c r="O757" s="120">
        <v>68600</v>
      </c>
      <c r="Q757" s="122">
        <v>43224</v>
      </c>
      <c r="R757" s="120">
        <v>149900</v>
      </c>
    </row>
    <row r="758" spans="2:18">
      <c r="B758" s="121">
        <v>43223</v>
      </c>
      <c r="C758" s="119">
        <v>14950</v>
      </c>
      <c r="E758" s="122">
        <v>43223</v>
      </c>
      <c r="F758" s="120">
        <v>66300</v>
      </c>
      <c r="G758" s="123"/>
      <c r="H758" s="122">
        <v>43223</v>
      </c>
      <c r="I758" s="120">
        <v>43700</v>
      </c>
      <c r="K758" s="122">
        <v>43223</v>
      </c>
      <c r="L758" s="120">
        <v>60300</v>
      </c>
      <c r="N758" s="122">
        <v>43223</v>
      </c>
      <c r="O758" s="120">
        <v>71200</v>
      </c>
      <c r="Q758" s="122">
        <v>43223</v>
      </c>
      <c r="R758" s="120">
        <v>151200</v>
      </c>
    </row>
    <row r="759" spans="2:18">
      <c r="B759" s="121">
        <v>43222</v>
      </c>
      <c r="C759" s="119">
        <v>15150</v>
      </c>
      <c r="E759" s="122">
        <v>43222</v>
      </c>
      <c r="F759" s="120">
        <v>67100</v>
      </c>
      <c r="G759" s="123"/>
      <c r="H759" s="122">
        <v>43222</v>
      </c>
      <c r="I759" s="120">
        <v>45250</v>
      </c>
      <c r="K759" s="122">
        <v>43222</v>
      </c>
      <c r="L759" s="120">
        <v>60100</v>
      </c>
      <c r="N759" s="122">
        <v>43222</v>
      </c>
      <c r="O759" s="120">
        <v>70100</v>
      </c>
      <c r="Q759" s="122">
        <v>43222</v>
      </c>
      <c r="R759" s="120">
        <v>155200</v>
      </c>
    </row>
    <row r="760" spans="2:18">
      <c r="B760" s="121">
        <v>43220</v>
      </c>
      <c r="C760" s="119">
        <v>15150</v>
      </c>
      <c r="E760" s="122">
        <v>43220</v>
      </c>
      <c r="F760" s="120">
        <v>67600</v>
      </c>
      <c r="G760" s="123"/>
      <c r="H760" s="122">
        <v>43220</v>
      </c>
      <c r="I760" s="120">
        <v>43350</v>
      </c>
      <c r="K760" s="122">
        <v>43220</v>
      </c>
      <c r="L760" s="120">
        <v>60500</v>
      </c>
      <c r="N760" s="122">
        <v>43220</v>
      </c>
      <c r="O760" s="120">
        <v>70700</v>
      </c>
      <c r="Q760" s="122">
        <v>43220</v>
      </c>
      <c r="R760" s="120">
        <v>154100</v>
      </c>
    </row>
    <row r="761" spans="2:18">
      <c r="B761" s="121">
        <v>43217</v>
      </c>
      <c r="C761" s="119">
        <v>15450</v>
      </c>
      <c r="E761" s="122">
        <v>43217</v>
      </c>
      <c r="F761" s="120">
        <v>69000</v>
      </c>
      <c r="G761" s="123"/>
      <c r="H761" s="122">
        <v>43217</v>
      </c>
      <c r="I761" s="120">
        <v>44200</v>
      </c>
      <c r="K761" s="122">
        <v>43217</v>
      </c>
      <c r="L761" s="120">
        <v>60700</v>
      </c>
      <c r="N761" s="122">
        <v>43217</v>
      </c>
      <c r="O761" s="120">
        <v>71800</v>
      </c>
      <c r="Q761" s="122">
        <v>43217</v>
      </c>
      <c r="R761" s="120">
        <v>158600</v>
      </c>
    </row>
    <row r="762" spans="2:18">
      <c r="B762" s="121">
        <v>43216</v>
      </c>
      <c r="C762" s="119">
        <v>15400</v>
      </c>
      <c r="E762" s="122">
        <v>43216</v>
      </c>
      <c r="F762" s="120">
        <v>68500</v>
      </c>
      <c r="G762" s="123"/>
      <c r="H762" s="122">
        <v>43216</v>
      </c>
      <c r="I762" s="120">
        <v>44700</v>
      </c>
      <c r="K762" s="122">
        <v>43216</v>
      </c>
      <c r="L762" s="120">
        <v>61900</v>
      </c>
      <c r="N762" s="122">
        <v>43216</v>
      </c>
      <c r="O762" s="120">
        <v>71100</v>
      </c>
      <c r="Q762" s="122">
        <v>43216</v>
      </c>
      <c r="R762" s="120">
        <v>157200</v>
      </c>
    </row>
    <row r="763" spans="2:18">
      <c r="B763" s="121">
        <v>43215</v>
      </c>
      <c r="C763" s="119">
        <v>15100</v>
      </c>
      <c r="E763" s="122">
        <v>43215</v>
      </c>
      <c r="F763" s="120">
        <v>62200</v>
      </c>
      <c r="G763" s="123"/>
      <c r="H763" s="122">
        <v>43215</v>
      </c>
      <c r="I763" s="120">
        <v>44250</v>
      </c>
      <c r="K763" s="122">
        <v>43215</v>
      </c>
      <c r="L763" s="120">
        <v>61500</v>
      </c>
      <c r="N763" s="122">
        <v>43215</v>
      </c>
      <c r="O763" s="120">
        <v>70800</v>
      </c>
      <c r="Q763" s="122">
        <v>43215</v>
      </c>
      <c r="R763" s="120">
        <v>150500</v>
      </c>
    </row>
    <row r="764" spans="2:18">
      <c r="B764" s="121">
        <v>43214</v>
      </c>
      <c r="C764" s="119">
        <v>15600</v>
      </c>
      <c r="E764" s="122">
        <v>43214</v>
      </c>
      <c r="F764" s="120">
        <v>63000</v>
      </c>
      <c r="G764" s="123"/>
      <c r="H764" s="122">
        <v>43214</v>
      </c>
      <c r="I764" s="120">
        <v>46050</v>
      </c>
      <c r="K764" s="122">
        <v>43214</v>
      </c>
      <c r="L764" s="120">
        <v>61500</v>
      </c>
      <c r="N764" s="122">
        <v>43214</v>
      </c>
      <c r="O764" s="120">
        <v>71700</v>
      </c>
      <c r="Q764" s="122">
        <v>43214</v>
      </c>
      <c r="R764" s="120">
        <v>153400</v>
      </c>
    </row>
    <row r="765" spans="2:18">
      <c r="B765" s="121">
        <v>43213</v>
      </c>
      <c r="C765" s="119">
        <v>15950</v>
      </c>
      <c r="E765" s="122">
        <v>43213</v>
      </c>
      <c r="F765" s="120">
        <v>66100</v>
      </c>
      <c r="G765" s="123"/>
      <c r="H765" s="122">
        <v>43213</v>
      </c>
      <c r="I765" s="120">
        <v>49500</v>
      </c>
      <c r="K765" s="122">
        <v>43213</v>
      </c>
      <c r="L765" s="120">
        <v>64000</v>
      </c>
      <c r="N765" s="122">
        <v>43213</v>
      </c>
      <c r="O765" s="120">
        <v>71900</v>
      </c>
      <c r="Q765" s="122">
        <v>43213</v>
      </c>
      <c r="R765" s="120">
        <v>150900</v>
      </c>
    </row>
    <row r="766" spans="2:18">
      <c r="B766" s="121">
        <v>43210</v>
      </c>
      <c r="C766" s="119">
        <v>16200</v>
      </c>
      <c r="E766" s="122">
        <v>43210</v>
      </c>
      <c r="F766" s="120">
        <v>69300</v>
      </c>
      <c r="G766" s="123"/>
      <c r="H766" s="122">
        <v>43210</v>
      </c>
      <c r="I766" s="120">
        <v>48000</v>
      </c>
      <c r="K766" s="122">
        <v>43210</v>
      </c>
      <c r="L766" s="120">
        <v>64700</v>
      </c>
      <c r="N766" s="122">
        <v>43210</v>
      </c>
      <c r="O766" s="120">
        <v>71800</v>
      </c>
      <c r="Q766" s="122">
        <v>43210</v>
      </c>
      <c r="R766" s="120">
        <v>153000</v>
      </c>
    </row>
    <row r="767" spans="2:18">
      <c r="B767" s="121">
        <v>43209</v>
      </c>
      <c r="C767" s="119">
        <v>15950</v>
      </c>
      <c r="E767" s="122">
        <v>43209</v>
      </c>
      <c r="F767" s="120">
        <v>68800</v>
      </c>
      <c r="G767" s="123"/>
      <c r="H767" s="122">
        <v>43209</v>
      </c>
      <c r="I767" s="120">
        <v>48450</v>
      </c>
      <c r="K767" s="122">
        <v>43209</v>
      </c>
      <c r="L767" s="120">
        <v>66500</v>
      </c>
      <c r="N767" s="122">
        <v>43209</v>
      </c>
      <c r="O767" s="120">
        <v>71600</v>
      </c>
      <c r="Q767" s="122">
        <v>43209</v>
      </c>
      <c r="R767" s="120">
        <v>152600</v>
      </c>
    </row>
    <row r="768" spans="2:18">
      <c r="B768" s="121">
        <v>43208</v>
      </c>
      <c r="C768" s="119">
        <v>15850</v>
      </c>
      <c r="E768" s="122">
        <v>43208</v>
      </c>
      <c r="F768" s="120">
        <v>67400</v>
      </c>
      <c r="G768" s="123"/>
      <c r="H768" s="122">
        <v>43208</v>
      </c>
      <c r="I768" s="120">
        <v>48300</v>
      </c>
      <c r="K768" s="122">
        <v>43208</v>
      </c>
      <c r="L768" s="120">
        <v>62700</v>
      </c>
      <c r="N768" s="122">
        <v>43208</v>
      </c>
      <c r="O768" s="120">
        <v>72000</v>
      </c>
      <c r="Q768" s="122">
        <v>43208</v>
      </c>
      <c r="R768" s="120">
        <v>154900</v>
      </c>
    </row>
    <row r="769" spans="2:18">
      <c r="B769" s="121">
        <v>43207</v>
      </c>
      <c r="C769" s="119">
        <v>17050</v>
      </c>
      <c r="E769" s="122">
        <v>43207</v>
      </c>
      <c r="F769" s="120">
        <v>67800</v>
      </c>
      <c r="G769" s="123"/>
      <c r="H769" s="122">
        <v>43207</v>
      </c>
      <c r="I769" s="120">
        <v>48000</v>
      </c>
      <c r="K769" s="122">
        <v>43207</v>
      </c>
      <c r="L769" s="120">
        <v>63200</v>
      </c>
      <c r="N769" s="122">
        <v>43207</v>
      </c>
      <c r="O769" s="120">
        <v>72100</v>
      </c>
      <c r="Q769" s="122">
        <v>43207</v>
      </c>
      <c r="R769" s="120">
        <v>156600</v>
      </c>
    </row>
    <row r="770" spans="2:18">
      <c r="B770" s="121">
        <v>43206</v>
      </c>
      <c r="C770" s="119">
        <v>17600</v>
      </c>
      <c r="E770" s="122">
        <v>43206</v>
      </c>
      <c r="F770" s="120">
        <v>68300</v>
      </c>
      <c r="G770" s="123"/>
      <c r="H770" s="122">
        <v>43206</v>
      </c>
      <c r="I770" s="120">
        <v>46050</v>
      </c>
      <c r="K770" s="122">
        <v>43206</v>
      </c>
      <c r="L770" s="120">
        <v>63300</v>
      </c>
      <c r="N770" s="122">
        <v>43206</v>
      </c>
      <c r="O770" s="120">
        <v>70800</v>
      </c>
      <c r="Q770" s="122">
        <v>43206</v>
      </c>
      <c r="R770" s="120">
        <v>161300</v>
      </c>
    </row>
    <row r="771" spans="2:18">
      <c r="B771" s="121">
        <v>43203</v>
      </c>
      <c r="C771" s="119">
        <v>17550</v>
      </c>
      <c r="E771" s="122">
        <v>43203</v>
      </c>
      <c r="F771" s="120">
        <v>69700</v>
      </c>
      <c r="G771" s="123"/>
      <c r="H771" s="122">
        <v>43203</v>
      </c>
      <c r="I771" s="120">
        <v>45200</v>
      </c>
      <c r="K771" s="122">
        <v>43203</v>
      </c>
      <c r="L771" s="120">
        <v>64000</v>
      </c>
      <c r="N771" s="122">
        <v>43203</v>
      </c>
      <c r="O771" s="120">
        <v>71800</v>
      </c>
      <c r="Q771" s="122">
        <v>43203</v>
      </c>
      <c r="R771" s="120">
        <v>157500</v>
      </c>
    </row>
    <row r="772" spans="2:18">
      <c r="B772" s="121">
        <v>43202</v>
      </c>
      <c r="C772" s="119">
        <v>18000</v>
      </c>
      <c r="E772" s="122">
        <v>43202</v>
      </c>
      <c r="F772" s="120">
        <v>68500</v>
      </c>
      <c r="G772" s="123"/>
      <c r="H772" s="122">
        <v>43202</v>
      </c>
      <c r="I772" s="120">
        <v>45050</v>
      </c>
      <c r="K772" s="122">
        <v>43202</v>
      </c>
      <c r="L772" s="120">
        <v>60400</v>
      </c>
      <c r="N772" s="122">
        <v>43202</v>
      </c>
      <c r="O772" s="120">
        <v>71700</v>
      </c>
      <c r="Q772" s="122">
        <v>43202</v>
      </c>
      <c r="R772" s="120">
        <v>155300</v>
      </c>
    </row>
    <row r="773" spans="2:18">
      <c r="B773" s="121">
        <v>43201</v>
      </c>
      <c r="C773" s="119">
        <v>16650</v>
      </c>
      <c r="E773" s="122">
        <v>43201</v>
      </c>
      <c r="F773" s="120">
        <v>67400</v>
      </c>
      <c r="G773" s="123"/>
      <c r="H773" s="122">
        <v>43201</v>
      </c>
      <c r="I773" s="120">
        <v>42450</v>
      </c>
      <c r="K773" s="122">
        <v>43201</v>
      </c>
      <c r="L773" s="120">
        <v>56700</v>
      </c>
      <c r="N773" s="122">
        <v>43201</v>
      </c>
      <c r="O773" s="120">
        <v>68300</v>
      </c>
      <c r="Q773" s="122">
        <v>43201</v>
      </c>
      <c r="R773" s="120">
        <v>142700</v>
      </c>
    </row>
    <row r="774" spans="2:18">
      <c r="B774" s="121">
        <v>43200</v>
      </c>
      <c r="C774" s="119">
        <v>16000</v>
      </c>
      <c r="E774" s="122">
        <v>43200</v>
      </c>
      <c r="F774" s="120">
        <v>66300</v>
      </c>
      <c r="G774" s="123"/>
      <c r="H774" s="122">
        <v>43200</v>
      </c>
      <c r="I774" s="120">
        <v>41150</v>
      </c>
      <c r="K774" s="122">
        <v>43200</v>
      </c>
      <c r="L774" s="120">
        <v>56800</v>
      </c>
      <c r="N774" s="122">
        <v>43200</v>
      </c>
      <c r="O774" s="120">
        <v>67900</v>
      </c>
      <c r="Q774" s="122">
        <v>43200</v>
      </c>
      <c r="R774" s="120">
        <v>137100</v>
      </c>
    </row>
    <row r="775" spans="2:18">
      <c r="B775" s="121">
        <v>43199</v>
      </c>
      <c r="C775" s="119">
        <v>15650</v>
      </c>
      <c r="E775" s="122">
        <v>43199</v>
      </c>
      <c r="F775" s="120">
        <v>63000</v>
      </c>
      <c r="G775" s="123"/>
      <c r="H775" s="122">
        <v>43199</v>
      </c>
      <c r="I775" s="120">
        <v>40600</v>
      </c>
      <c r="K775" s="122">
        <v>43199</v>
      </c>
      <c r="L775" s="120">
        <v>55200</v>
      </c>
      <c r="N775" s="122">
        <v>43199</v>
      </c>
      <c r="O775" s="120">
        <v>69500</v>
      </c>
      <c r="Q775" s="122">
        <v>43199</v>
      </c>
      <c r="R775" s="120">
        <v>139500</v>
      </c>
    </row>
    <row r="776" spans="2:18">
      <c r="B776" s="121">
        <v>43196</v>
      </c>
      <c r="C776" s="119">
        <v>15550</v>
      </c>
      <c r="E776" s="122">
        <v>43196</v>
      </c>
      <c r="F776" s="120">
        <v>62600</v>
      </c>
      <c r="G776" s="123"/>
      <c r="H776" s="122">
        <v>43196</v>
      </c>
      <c r="I776" s="120">
        <v>40100</v>
      </c>
      <c r="K776" s="122">
        <v>43196</v>
      </c>
      <c r="L776" s="120">
        <v>52800</v>
      </c>
      <c r="N776" s="122">
        <v>43196</v>
      </c>
      <c r="O776" s="120">
        <v>68200</v>
      </c>
      <c r="Q776" s="122">
        <v>43196</v>
      </c>
      <c r="R776" s="120">
        <v>139400</v>
      </c>
    </row>
    <row r="777" spans="2:18">
      <c r="B777" s="121">
        <v>43195</v>
      </c>
      <c r="C777" s="119">
        <v>16100</v>
      </c>
      <c r="E777" s="122">
        <v>43195</v>
      </c>
      <c r="F777" s="120">
        <v>63700</v>
      </c>
      <c r="G777" s="123"/>
      <c r="H777" s="122">
        <v>43195</v>
      </c>
      <c r="I777" s="120">
        <v>40750</v>
      </c>
      <c r="K777" s="122">
        <v>43195</v>
      </c>
      <c r="L777" s="120">
        <v>53500</v>
      </c>
      <c r="N777" s="122">
        <v>43195</v>
      </c>
      <c r="O777" s="120">
        <v>69000</v>
      </c>
      <c r="Q777" s="122">
        <v>43195</v>
      </c>
      <c r="R777" s="120">
        <v>142600</v>
      </c>
    </row>
    <row r="778" spans="2:18">
      <c r="B778" s="121">
        <v>43194</v>
      </c>
      <c r="C778" s="119">
        <v>15800</v>
      </c>
      <c r="E778" s="122">
        <v>43194</v>
      </c>
      <c r="F778" s="120">
        <v>61900</v>
      </c>
      <c r="G778" s="123"/>
      <c r="H778" s="122">
        <v>43194</v>
      </c>
      <c r="I778" s="120">
        <v>40350</v>
      </c>
      <c r="K778" s="122">
        <v>43194</v>
      </c>
      <c r="L778" s="120">
        <v>52700</v>
      </c>
      <c r="N778" s="122">
        <v>43194</v>
      </c>
      <c r="O778" s="120">
        <v>68100</v>
      </c>
      <c r="Q778" s="122">
        <v>43194</v>
      </c>
      <c r="R778" s="120">
        <v>139000</v>
      </c>
    </row>
    <row r="779" spans="2:18">
      <c r="B779" s="121">
        <v>43193</v>
      </c>
      <c r="C779" s="119">
        <v>15800</v>
      </c>
      <c r="E779" s="122">
        <v>43193</v>
      </c>
      <c r="F779" s="120">
        <v>63500</v>
      </c>
      <c r="G779" s="123"/>
      <c r="H779" s="122">
        <v>43193</v>
      </c>
      <c r="I779" s="120">
        <v>42850</v>
      </c>
      <c r="K779" s="122">
        <v>43193</v>
      </c>
      <c r="L779" s="120">
        <v>54900</v>
      </c>
      <c r="N779" s="122">
        <v>43193</v>
      </c>
      <c r="O779" s="120">
        <v>70100</v>
      </c>
      <c r="Q779" s="122">
        <v>43193</v>
      </c>
      <c r="R779" s="120">
        <v>142600</v>
      </c>
    </row>
    <row r="780" spans="2:18">
      <c r="B780" s="121">
        <v>43192</v>
      </c>
      <c r="C780" s="119">
        <v>16000</v>
      </c>
      <c r="E780" s="122">
        <v>43192</v>
      </c>
      <c r="F780" s="120">
        <v>61900</v>
      </c>
      <c r="G780" s="123"/>
      <c r="H780" s="122">
        <v>43192</v>
      </c>
      <c r="I780" s="120">
        <v>44100</v>
      </c>
      <c r="K780" s="122">
        <v>43192</v>
      </c>
      <c r="L780" s="120">
        <v>56500</v>
      </c>
      <c r="N780" s="122">
        <v>43192</v>
      </c>
      <c r="O780" s="120">
        <v>68400</v>
      </c>
      <c r="Q780" s="122">
        <v>43192</v>
      </c>
      <c r="R780" s="120">
        <v>147000</v>
      </c>
    </row>
    <row r="781" spans="2:18">
      <c r="B781" s="121">
        <v>43189</v>
      </c>
      <c r="C781" s="119">
        <v>16700</v>
      </c>
      <c r="E781" s="122">
        <v>43189</v>
      </c>
      <c r="F781" s="120">
        <v>65800</v>
      </c>
      <c r="G781" s="123"/>
      <c r="H781" s="122">
        <v>43189</v>
      </c>
      <c r="I781" s="120">
        <v>45650</v>
      </c>
      <c r="K781" s="122">
        <v>43189</v>
      </c>
      <c r="L781" s="120">
        <v>57300</v>
      </c>
      <c r="N781" s="122">
        <v>43189</v>
      </c>
      <c r="O781" s="120">
        <v>70700</v>
      </c>
      <c r="Q781" s="122">
        <v>43189</v>
      </c>
      <c r="R781" s="120">
        <v>149000</v>
      </c>
    </row>
    <row r="782" spans="2:18">
      <c r="B782" s="121">
        <v>43188</v>
      </c>
      <c r="C782" s="119">
        <v>16750</v>
      </c>
      <c r="E782" s="122">
        <v>43188</v>
      </c>
      <c r="F782" s="120">
        <v>65000</v>
      </c>
      <c r="G782" s="123"/>
      <c r="H782" s="122">
        <v>43188</v>
      </c>
      <c r="I782" s="120">
        <v>44450</v>
      </c>
      <c r="K782" s="122">
        <v>43188</v>
      </c>
      <c r="L782" s="120">
        <v>56500</v>
      </c>
      <c r="N782" s="122">
        <v>43188</v>
      </c>
      <c r="O782" s="120">
        <v>69600</v>
      </c>
      <c r="Q782" s="122">
        <v>43188</v>
      </c>
      <c r="R782" s="120">
        <v>148600</v>
      </c>
    </row>
    <row r="783" spans="2:18">
      <c r="B783" s="121">
        <v>43187</v>
      </c>
      <c r="C783" s="119">
        <v>16050</v>
      </c>
      <c r="E783" s="122">
        <v>43187</v>
      </c>
      <c r="F783" s="120">
        <v>63900</v>
      </c>
      <c r="G783" s="123"/>
      <c r="H783" s="122">
        <v>43187</v>
      </c>
      <c r="I783" s="120">
        <v>43900</v>
      </c>
      <c r="K783" s="122">
        <v>43187</v>
      </c>
      <c r="L783" s="120">
        <v>55500</v>
      </c>
      <c r="N783" s="122">
        <v>43187</v>
      </c>
      <c r="O783" s="120">
        <v>69300</v>
      </c>
      <c r="Q783" s="122">
        <v>43187</v>
      </c>
      <c r="R783" s="120">
        <v>148500</v>
      </c>
    </row>
    <row r="784" spans="2:18">
      <c r="B784" s="121">
        <v>43186</v>
      </c>
      <c r="C784" s="119">
        <v>16500</v>
      </c>
      <c r="E784" s="122">
        <v>43186</v>
      </c>
      <c r="F784" s="120">
        <v>66000</v>
      </c>
      <c r="G784" s="123"/>
      <c r="H784" s="122">
        <v>43186</v>
      </c>
      <c r="I784" s="120">
        <v>44900</v>
      </c>
      <c r="K784" s="122">
        <v>43186</v>
      </c>
      <c r="L784" s="120">
        <v>56900</v>
      </c>
      <c r="N784" s="122">
        <v>43186</v>
      </c>
      <c r="O784" s="120">
        <v>70900</v>
      </c>
      <c r="Q784" s="122">
        <v>43186</v>
      </c>
      <c r="R784" s="120">
        <v>151500</v>
      </c>
    </row>
    <row r="785" spans="2:18">
      <c r="B785" s="121">
        <v>43185</v>
      </c>
      <c r="C785" s="119">
        <v>16450</v>
      </c>
      <c r="E785" s="122">
        <v>43185</v>
      </c>
      <c r="F785" s="120">
        <v>67100</v>
      </c>
      <c r="G785" s="123"/>
      <c r="H785" s="122">
        <v>43185</v>
      </c>
      <c r="I785" s="120">
        <v>44750</v>
      </c>
      <c r="K785" s="122">
        <v>43185</v>
      </c>
      <c r="L785" s="120">
        <v>58200</v>
      </c>
      <c r="N785" s="122">
        <v>43185</v>
      </c>
      <c r="O785" s="120">
        <v>70500</v>
      </c>
      <c r="Q785" s="122">
        <v>43185</v>
      </c>
      <c r="R785" s="120">
        <v>152000</v>
      </c>
    </row>
    <row r="786" spans="2:18">
      <c r="B786" s="121">
        <v>43182</v>
      </c>
      <c r="C786" s="119">
        <v>16200</v>
      </c>
      <c r="E786" s="122">
        <v>43182</v>
      </c>
      <c r="F786" s="120">
        <v>64500</v>
      </c>
      <c r="G786" s="123"/>
      <c r="H786" s="122">
        <v>43182</v>
      </c>
      <c r="I786" s="120">
        <v>42700</v>
      </c>
      <c r="K786" s="122">
        <v>43182</v>
      </c>
      <c r="L786" s="120">
        <v>58000</v>
      </c>
      <c r="N786" s="122">
        <v>43182</v>
      </c>
      <c r="O786" s="120">
        <v>69700</v>
      </c>
      <c r="Q786" s="122">
        <v>43182</v>
      </c>
      <c r="R786" s="120">
        <v>152100</v>
      </c>
    </row>
    <row r="787" spans="2:18">
      <c r="B787" s="121">
        <v>43181</v>
      </c>
      <c r="C787" s="119">
        <v>17000</v>
      </c>
      <c r="E787" s="122">
        <v>43181</v>
      </c>
      <c r="F787" s="120">
        <v>69700</v>
      </c>
      <c r="G787" s="123"/>
      <c r="H787" s="122">
        <v>43181</v>
      </c>
      <c r="I787" s="120">
        <v>45250</v>
      </c>
      <c r="K787" s="122">
        <v>43181</v>
      </c>
      <c r="L787" s="120">
        <v>61000</v>
      </c>
      <c r="N787" s="122">
        <v>43181</v>
      </c>
      <c r="O787" s="120">
        <v>72300</v>
      </c>
      <c r="Q787" s="122">
        <v>43181</v>
      </c>
      <c r="R787" s="120">
        <v>156500</v>
      </c>
    </row>
    <row r="788" spans="2:18">
      <c r="B788" s="121">
        <v>43180</v>
      </c>
      <c r="C788" s="119">
        <v>18150</v>
      </c>
      <c r="E788" s="122">
        <v>43180</v>
      </c>
      <c r="F788" s="120">
        <v>69900</v>
      </c>
      <c r="G788" s="123"/>
      <c r="H788" s="122">
        <v>43180</v>
      </c>
      <c r="I788" s="120">
        <v>45550</v>
      </c>
      <c r="K788" s="122">
        <v>43180</v>
      </c>
      <c r="L788" s="120">
        <v>61500</v>
      </c>
      <c r="N788" s="122">
        <v>43180</v>
      </c>
      <c r="O788" s="120">
        <v>72100</v>
      </c>
      <c r="Q788" s="122">
        <v>43180</v>
      </c>
      <c r="R788" s="120">
        <v>157200</v>
      </c>
    </row>
    <row r="789" spans="2:18">
      <c r="B789" s="121">
        <v>43179</v>
      </c>
      <c r="C789" s="119">
        <v>18500</v>
      </c>
      <c r="E789" s="122">
        <v>43179</v>
      </c>
      <c r="F789" s="120">
        <v>71400</v>
      </c>
      <c r="G789" s="123"/>
      <c r="H789" s="122">
        <v>43179</v>
      </c>
      <c r="I789" s="120">
        <v>45000</v>
      </c>
      <c r="K789" s="122">
        <v>43179</v>
      </c>
      <c r="L789" s="120">
        <v>61800</v>
      </c>
      <c r="N789" s="122">
        <v>43179</v>
      </c>
      <c r="O789" s="120">
        <v>72600</v>
      </c>
      <c r="Q789" s="122">
        <v>43179</v>
      </c>
      <c r="R789" s="120">
        <v>159500</v>
      </c>
    </row>
    <row r="790" spans="2:18">
      <c r="B790" s="121">
        <v>43178</v>
      </c>
      <c r="C790" s="119">
        <v>18750</v>
      </c>
      <c r="E790" s="122">
        <v>43178</v>
      </c>
      <c r="F790" s="120">
        <v>74200</v>
      </c>
      <c r="G790" s="123"/>
      <c r="H790" s="122">
        <v>43178</v>
      </c>
      <c r="I790" s="120">
        <v>45750</v>
      </c>
      <c r="K790" s="122">
        <v>43178</v>
      </c>
      <c r="L790" s="120">
        <v>64000</v>
      </c>
      <c r="N790" s="122">
        <v>43178</v>
      </c>
      <c r="O790" s="120">
        <v>72200</v>
      </c>
      <c r="Q790" s="122">
        <v>43178</v>
      </c>
      <c r="R790" s="120">
        <v>162800</v>
      </c>
    </row>
    <row r="791" spans="2:18">
      <c r="B791" s="121">
        <v>43175</v>
      </c>
      <c r="C791" s="119">
        <v>18750</v>
      </c>
      <c r="E791" s="122">
        <v>43175</v>
      </c>
      <c r="F791" s="120">
        <v>75000</v>
      </c>
      <c r="G791" s="123"/>
      <c r="H791" s="122">
        <v>43175</v>
      </c>
      <c r="I791" s="120">
        <v>46400</v>
      </c>
      <c r="K791" s="122">
        <v>43175</v>
      </c>
      <c r="L791" s="120">
        <v>64500</v>
      </c>
      <c r="N791" s="122">
        <v>43175</v>
      </c>
      <c r="O791" s="120">
        <v>73400</v>
      </c>
      <c r="Q791" s="122">
        <v>43175</v>
      </c>
      <c r="R791" s="120">
        <v>166000</v>
      </c>
    </row>
    <row r="792" spans="2:18">
      <c r="B792" s="121">
        <v>43174</v>
      </c>
      <c r="C792" s="119">
        <v>19050</v>
      </c>
      <c r="E792" s="122">
        <v>43174</v>
      </c>
      <c r="F792" s="120">
        <v>76200</v>
      </c>
      <c r="G792" s="123"/>
      <c r="H792" s="122">
        <v>43174</v>
      </c>
      <c r="I792" s="120">
        <v>47000</v>
      </c>
      <c r="K792" s="122">
        <v>43174</v>
      </c>
      <c r="L792" s="120">
        <v>64700</v>
      </c>
      <c r="N792" s="122">
        <v>43174</v>
      </c>
      <c r="O792" s="120">
        <v>73600</v>
      </c>
      <c r="Q792" s="122">
        <v>43174</v>
      </c>
      <c r="R792" s="120">
        <v>165000</v>
      </c>
    </row>
    <row r="793" spans="2:18">
      <c r="B793" s="121">
        <v>43173</v>
      </c>
      <c r="C793" s="119">
        <v>19100</v>
      </c>
      <c r="E793" s="122">
        <v>43173</v>
      </c>
      <c r="F793" s="120">
        <v>77600</v>
      </c>
      <c r="G793" s="123"/>
      <c r="H793" s="122">
        <v>43173</v>
      </c>
      <c r="I793" s="120">
        <v>47300</v>
      </c>
      <c r="K793" s="122">
        <v>43173</v>
      </c>
      <c r="L793" s="120">
        <v>65900</v>
      </c>
      <c r="N793" s="122">
        <v>43173</v>
      </c>
      <c r="O793" s="120">
        <v>74400</v>
      </c>
      <c r="Q793" s="122">
        <v>43173</v>
      </c>
      <c r="R793" s="120">
        <v>166400</v>
      </c>
    </row>
    <row r="794" spans="2:18">
      <c r="B794" s="121">
        <v>43172</v>
      </c>
      <c r="C794" s="119">
        <v>19600</v>
      </c>
      <c r="E794" s="122">
        <v>43172</v>
      </c>
      <c r="F794" s="120">
        <v>77100</v>
      </c>
      <c r="G794" s="123"/>
      <c r="H794" s="122">
        <v>43172</v>
      </c>
      <c r="I794" s="120">
        <v>45700</v>
      </c>
      <c r="K794" s="122">
        <v>43172</v>
      </c>
      <c r="L794" s="120">
        <v>66700</v>
      </c>
      <c r="N794" s="122">
        <v>43172</v>
      </c>
      <c r="O794" s="120">
        <v>75200</v>
      </c>
      <c r="Q794" s="122">
        <v>43172</v>
      </c>
      <c r="R794" s="120">
        <v>167000</v>
      </c>
    </row>
    <row r="795" spans="2:18">
      <c r="B795" s="121">
        <v>43171</v>
      </c>
      <c r="C795" s="119">
        <v>20000</v>
      </c>
      <c r="E795" s="122">
        <v>43171</v>
      </c>
      <c r="F795" s="120">
        <v>74400</v>
      </c>
      <c r="G795" s="123"/>
      <c r="H795" s="122">
        <v>43171</v>
      </c>
      <c r="I795" s="120">
        <v>44600</v>
      </c>
      <c r="K795" s="122">
        <v>43171</v>
      </c>
      <c r="L795" s="120">
        <v>66900</v>
      </c>
      <c r="N795" s="122">
        <v>43171</v>
      </c>
      <c r="O795" s="120">
        <v>73300</v>
      </c>
      <c r="Q795" s="122">
        <v>43171</v>
      </c>
      <c r="R795" s="120">
        <v>167000</v>
      </c>
    </row>
    <row r="796" spans="2:18">
      <c r="B796" s="121">
        <v>43168</v>
      </c>
      <c r="C796" s="119">
        <v>19900</v>
      </c>
      <c r="E796" s="122">
        <v>43168</v>
      </c>
      <c r="F796" s="120">
        <v>74000</v>
      </c>
      <c r="G796" s="123"/>
      <c r="H796" s="122">
        <v>43168</v>
      </c>
      <c r="I796" s="120">
        <v>42900</v>
      </c>
      <c r="K796" s="122">
        <v>43168</v>
      </c>
      <c r="L796" s="120">
        <v>65100</v>
      </c>
      <c r="N796" s="122">
        <v>43168</v>
      </c>
      <c r="O796" s="120">
        <v>74000</v>
      </c>
      <c r="Q796" s="122">
        <v>43168</v>
      </c>
      <c r="R796" s="120">
        <v>168200</v>
      </c>
    </row>
    <row r="797" spans="2:18">
      <c r="B797" s="121">
        <v>43167</v>
      </c>
      <c r="C797" s="119">
        <v>19700</v>
      </c>
      <c r="E797" s="122">
        <v>43167</v>
      </c>
      <c r="F797" s="120">
        <v>72900</v>
      </c>
      <c r="G797" s="123"/>
      <c r="H797" s="122">
        <v>43167</v>
      </c>
      <c r="I797" s="120">
        <v>42900</v>
      </c>
      <c r="K797" s="122">
        <v>43167</v>
      </c>
      <c r="L797" s="120">
        <v>63200</v>
      </c>
      <c r="N797" s="122">
        <v>43167</v>
      </c>
      <c r="O797" s="120">
        <v>71300</v>
      </c>
      <c r="Q797" s="122">
        <v>43167</v>
      </c>
      <c r="R797" s="120">
        <v>163800</v>
      </c>
    </row>
    <row r="798" spans="2:18">
      <c r="B798" s="121">
        <v>43166</v>
      </c>
      <c r="C798" s="119">
        <v>19450</v>
      </c>
      <c r="E798" s="122">
        <v>43166</v>
      </c>
      <c r="F798" s="120">
        <v>71800</v>
      </c>
      <c r="G798" s="123"/>
      <c r="H798" s="122">
        <v>43166</v>
      </c>
      <c r="I798" s="120">
        <v>42950</v>
      </c>
      <c r="K798" s="122">
        <v>43166</v>
      </c>
      <c r="L798" s="120">
        <v>64100</v>
      </c>
      <c r="N798" s="122">
        <v>43166</v>
      </c>
      <c r="O798" s="120">
        <v>71500</v>
      </c>
      <c r="Q798" s="122">
        <v>43166</v>
      </c>
      <c r="R798" s="120">
        <v>164300</v>
      </c>
    </row>
    <row r="799" spans="2:18">
      <c r="B799" s="121">
        <v>43165</v>
      </c>
      <c r="C799" s="119">
        <v>19550</v>
      </c>
      <c r="E799" s="122">
        <v>43165</v>
      </c>
      <c r="F799" s="120">
        <v>74100</v>
      </c>
      <c r="G799" s="123"/>
      <c r="H799" s="122">
        <v>43165</v>
      </c>
      <c r="I799" s="120">
        <v>43000</v>
      </c>
      <c r="K799" s="122">
        <v>43165</v>
      </c>
      <c r="L799" s="120">
        <v>66000</v>
      </c>
      <c r="N799" s="122">
        <v>43165</v>
      </c>
      <c r="O799" s="120">
        <v>73300</v>
      </c>
      <c r="Q799" s="122">
        <v>43165</v>
      </c>
      <c r="R799" s="120">
        <v>167600</v>
      </c>
    </row>
    <row r="800" spans="2:18">
      <c r="B800" s="121">
        <v>43164</v>
      </c>
      <c r="C800" s="119">
        <v>19100</v>
      </c>
      <c r="E800" s="122">
        <v>43164</v>
      </c>
      <c r="F800" s="120">
        <v>73400</v>
      </c>
      <c r="G800" s="123"/>
      <c r="H800" s="122">
        <v>43164</v>
      </c>
      <c r="I800" s="120">
        <v>40200</v>
      </c>
      <c r="K800" s="122">
        <v>43164</v>
      </c>
      <c r="L800" s="120">
        <v>63600</v>
      </c>
      <c r="N800" s="122">
        <v>43164</v>
      </c>
      <c r="O800" s="120">
        <v>70500</v>
      </c>
      <c r="Q800" s="122">
        <v>43164</v>
      </c>
      <c r="R800" s="120">
        <v>162400</v>
      </c>
    </row>
    <row r="801" spans="2:18">
      <c r="B801" s="121">
        <v>43161</v>
      </c>
      <c r="C801" s="119">
        <v>19950</v>
      </c>
      <c r="E801" s="122">
        <v>43161</v>
      </c>
      <c r="F801" s="120">
        <v>74400</v>
      </c>
      <c r="G801" s="123"/>
      <c r="H801" s="122">
        <v>43161</v>
      </c>
      <c r="I801" s="120">
        <v>41200</v>
      </c>
      <c r="K801" s="122">
        <v>43161</v>
      </c>
      <c r="L801" s="120">
        <v>66600</v>
      </c>
      <c r="N801" s="122">
        <v>43161</v>
      </c>
      <c r="O801" s="120">
        <v>73300</v>
      </c>
      <c r="Q801" s="122">
        <v>43161</v>
      </c>
      <c r="R801" s="120">
        <v>168600</v>
      </c>
    </row>
    <row r="802" spans="2:18">
      <c r="B802" s="121">
        <v>43159</v>
      </c>
      <c r="C802" s="119">
        <v>19850</v>
      </c>
      <c r="E802" s="122">
        <v>43159</v>
      </c>
      <c r="F802" s="120">
        <v>73300</v>
      </c>
      <c r="G802" s="123"/>
      <c r="H802" s="122">
        <v>43159</v>
      </c>
      <c r="I802" s="120">
        <v>39850</v>
      </c>
      <c r="K802" s="122">
        <v>43159</v>
      </c>
      <c r="L802" s="120">
        <v>66700</v>
      </c>
      <c r="N802" s="122">
        <v>43159</v>
      </c>
      <c r="O802" s="120">
        <v>73800</v>
      </c>
      <c r="Q802" s="122">
        <v>43159</v>
      </c>
      <c r="R802" s="120">
        <v>167800</v>
      </c>
    </row>
    <row r="803" spans="2:18">
      <c r="B803" s="121">
        <v>43158</v>
      </c>
      <c r="C803" s="119">
        <v>19800</v>
      </c>
      <c r="E803" s="122">
        <v>43158</v>
      </c>
      <c r="F803" s="120">
        <v>73000</v>
      </c>
      <c r="G803" s="123"/>
      <c r="H803" s="122">
        <v>43158</v>
      </c>
      <c r="I803" s="120">
        <v>40050</v>
      </c>
      <c r="K803" s="122">
        <v>43158</v>
      </c>
      <c r="L803" s="120">
        <v>67800</v>
      </c>
      <c r="N803" s="122">
        <v>43158</v>
      </c>
      <c r="O803" s="120">
        <v>75700</v>
      </c>
      <c r="Q803" s="122">
        <v>43158</v>
      </c>
      <c r="R803" s="120">
        <v>171400</v>
      </c>
    </row>
    <row r="804" spans="2:18">
      <c r="B804" s="121">
        <v>43157</v>
      </c>
      <c r="C804" s="119">
        <v>20200</v>
      </c>
      <c r="E804" s="122">
        <v>43157</v>
      </c>
      <c r="F804" s="120">
        <v>71500</v>
      </c>
      <c r="G804" s="123"/>
      <c r="H804" s="122">
        <v>43157</v>
      </c>
      <c r="I804" s="120">
        <v>39200</v>
      </c>
      <c r="K804" s="122">
        <v>43157</v>
      </c>
      <c r="L804" s="120">
        <v>68100</v>
      </c>
      <c r="N804" s="122">
        <v>43157</v>
      </c>
      <c r="O804" s="120">
        <v>75000</v>
      </c>
      <c r="Q804" s="122">
        <v>43157</v>
      </c>
      <c r="R804" s="120">
        <v>174200</v>
      </c>
    </row>
    <row r="805" spans="2:18">
      <c r="B805" s="121">
        <v>43154</v>
      </c>
      <c r="C805" s="119">
        <v>20350</v>
      </c>
      <c r="E805" s="122">
        <v>43154</v>
      </c>
      <c r="F805" s="120">
        <v>72500</v>
      </c>
      <c r="G805" s="123"/>
      <c r="H805" s="122">
        <v>43154</v>
      </c>
      <c r="I805" s="120">
        <v>39400</v>
      </c>
      <c r="K805" s="122">
        <v>43154</v>
      </c>
      <c r="L805" s="120">
        <v>67000</v>
      </c>
      <c r="N805" s="122">
        <v>43154</v>
      </c>
      <c r="O805" s="120">
        <v>76000</v>
      </c>
      <c r="Q805" s="122">
        <v>43154</v>
      </c>
      <c r="R805" s="120">
        <v>174600</v>
      </c>
    </row>
    <row r="806" spans="2:18">
      <c r="B806" s="121">
        <v>43153</v>
      </c>
      <c r="C806" s="119">
        <v>22700</v>
      </c>
      <c r="E806" s="122">
        <v>43153</v>
      </c>
      <c r="F806" s="120">
        <v>75600</v>
      </c>
      <c r="G806" s="123"/>
      <c r="H806" s="122">
        <v>43153</v>
      </c>
      <c r="I806" s="120">
        <v>41200</v>
      </c>
      <c r="K806" s="122">
        <v>43153</v>
      </c>
      <c r="L806" s="120">
        <v>66000</v>
      </c>
      <c r="N806" s="122">
        <v>43153</v>
      </c>
      <c r="O806" s="120">
        <v>78500</v>
      </c>
      <c r="Q806" s="122">
        <v>43153</v>
      </c>
      <c r="R806" s="120">
        <v>174500</v>
      </c>
    </row>
    <row r="807" spans="2:18">
      <c r="B807" s="121">
        <v>43152</v>
      </c>
      <c r="C807" s="119">
        <v>22950</v>
      </c>
      <c r="E807" s="122">
        <v>43152</v>
      </c>
      <c r="F807" s="120">
        <v>78400</v>
      </c>
      <c r="G807" s="123"/>
      <c r="H807" s="122">
        <v>43152</v>
      </c>
      <c r="I807" s="120">
        <v>41200</v>
      </c>
      <c r="K807" s="122">
        <v>43152</v>
      </c>
      <c r="L807" s="120">
        <v>67200</v>
      </c>
      <c r="N807" s="122">
        <v>43152</v>
      </c>
      <c r="O807" s="120">
        <v>80300</v>
      </c>
      <c r="Q807" s="122">
        <v>43152</v>
      </c>
      <c r="R807" s="120">
        <v>175500</v>
      </c>
    </row>
    <row r="808" spans="2:18">
      <c r="B808" s="121">
        <v>43151</v>
      </c>
      <c r="C808" s="119">
        <v>21450</v>
      </c>
      <c r="E808" s="122">
        <v>43151</v>
      </c>
      <c r="F808" s="120">
        <v>73400</v>
      </c>
      <c r="G808" s="123"/>
      <c r="H808" s="122">
        <v>43151</v>
      </c>
      <c r="I808" s="120">
        <v>40150</v>
      </c>
      <c r="K808" s="122">
        <v>43151</v>
      </c>
      <c r="L808" s="120">
        <v>64400</v>
      </c>
      <c r="N808" s="122">
        <v>43151</v>
      </c>
      <c r="O808" s="120">
        <v>73900</v>
      </c>
      <c r="Q808" s="122">
        <v>43151</v>
      </c>
      <c r="R808" s="120">
        <v>170000</v>
      </c>
    </row>
    <row r="809" spans="2:18">
      <c r="B809" s="121">
        <v>43150</v>
      </c>
      <c r="C809" s="119">
        <v>21450</v>
      </c>
      <c r="E809" s="122">
        <v>43150</v>
      </c>
      <c r="F809" s="120">
        <v>70500</v>
      </c>
      <c r="G809" s="123"/>
      <c r="H809" s="122">
        <v>43150</v>
      </c>
      <c r="I809" s="120">
        <v>40100</v>
      </c>
      <c r="K809" s="122">
        <v>43150</v>
      </c>
      <c r="L809" s="120">
        <v>66500</v>
      </c>
      <c r="N809" s="122">
        <v>43150</v>
      </c>
      <c r="O809" s="120">
        <v>76400</v>
      </c>
      <c r="Q809" s="122">
        <v>43150</v>
      </c>
      <c r="R809" s="120">
        <v>178100</v>
      </c>
    </row>
    <row r="810" spans="2:18">
      <c r="B810" s="121">
        <v>43145</v>
      </c>
      <c r="C810" s="119">
        <v>20050</v>
      </c>
      <c r="E810" s="122">
        <v>43145</v>
      </c>
      <c r="F810" s="120">
        <v>68700</v>
      </c>
      <c r="G810" s="123"/>
      <c r="H810" s="122">
        <v>43145</v>
      </c>
      <c r="I810" s="120">
        <v>39900</v>
      </c>
      <c r="K810" s="122">
        <v>43145</v>
      </c>
      <c r="L810" s="120">
        <v>66000</v>
      </c>
      <c r="N810" s="122">
        <v>43145</v>
      </c>
      <c r="O810" s="120">
        <v>76400</v>
      </c>
      <c r="Q810" s="122">
        <v>43145</v>
      </c>
      <c r="R810" s="120">
        <v>177200</v>
      </c>
    </row>
    <row r="811" spans="2:18">
      <c r="B811" s="121">
        <v>43144</v>
      </c>
      <c r="C811" s="119">
        <v>18500</v>
      </c>
      <c r="E811" s="122">
        <v>43144</v>
      </c>
      <c r="F811" s="120">
        <v>64700</v>
      </c>
      <c r="G811" s="123"/>
      <c r="H811" s="122">
        <v>43144</v>
      </c>
      <c r="I811" s="120">
        <v>37350</v>
      </c>
      <c r="K811" s="122">
        <v>43144</v>
      </c>
      <c r="L811" s="120">
        <v>64500</v>
      </c>
      <c r="N811" s="122">
        <v>43144</v>
      </c>
      <c r="O811" s="120">
        <v>75900</v>
      </c>
      <c r="Q811" s="122">
        <v>43144</v>
      </c>
      <c r="R811" s="120">
        <v>166200</v>
      </c>
    </row>
    <row r="812" spans="2:18">
      <c r="B812" s="121">
        <v>43143</v>
      </c>
      <c r="C812" s="119">
        <v>18850</v>
      </c>
      <c r="E812" s="122">
        <v>43143</v>
      </c>
      <c r="F812" s="120">
        <v>63600</v>
      </c>
      <c r="G812" s="123"/>
      <c r="H812" s="122">
        <v>43143</v>
      </c>
      <c r="I812" s="120">
        <v>36850</v>
      </c>
      <c r="K812" s="122">
        <v>43143</v>
      </c>
      <c r="L812" s="120">
        <v>66700</v>
      </c>
      <c r="N812" s="122">
        <v>43143</v>
      </c>
      <c r="O812" s="120">
        <v>76800</v>
      </c>
      <c r="Q812" s="122">
        <v>43143</v>
      </c>
      <c r="R812" s="120">
        <v>169000</v>
      </c>
    </row>
    <row r="813" spans="2:18">
      <c r="B813" s="121">
        <v>43140</v>
      </c>
      <c r="C813" s="119">
        <v>18900</v>
      </c>
      <c r="E813" s="122">
        <v>43140</v>
      </c>
      <c r="F813" s="120">
        <v>66300</v>
      </c>
      <c r="G813" s="123"/>
      <c r="H813" s="122">
        <v>43140</v>
      </c>
      <c r="I813" s="120">
        <v>37300</v>
      </c>
      <c r="K813" s="122">
        <v>43140</v>
      </c>
      <c r="L813" s="120">
        <v>65300</v>
      </c>
      <c r="N813" s="122">
        <v>43140</v>
      </c>
      <c r="O813" s="120">
        <v>73800</v>
      </c>
      <c r="Q813" s="122">
        <v>43140</v>
      </c>
      <c r="R813" s="120">
        <v>160500</v>
      </c>
    </row>
    <row r="814" spans="2:18">
      <c r="B814" s="121">
        <v>43139</v>
      </c>
      <c r="C814" s="119">
        <v>19850</v>
      </c>
      <c r="E814" s="122">
        <v>43139</v>
      </c>
      <c r="F814" s="120">
        <v>68100</v>
      </c>
      <c r="G814" s="123"/>
      <c r="H814" s="122">
        <v>43139</v>
      </c>
      <c r="I814" s="120">
        <v>39700</v>
      </c>
      <c r="K814" s="122">
        <v>43139</v>
      </c>
      <c r="L814" s="120">
        <v>65300</v>
      </c>
      <c r="N814" s="122">
        <v>43139</v>
      </c>
      <c r="O814" s="120">
        <v>73900</v>
      </c>
      <c r="Q814" s="122">
        <v>43139</v>
      </c>
      <c r="R814" s="120">
        <v>166300</v>
      </c>
    </row>
    <row r="815" spans="2:18">
      <c r="B815" s="121">
        <v>43138</v>
      </c>
      <c r="C815" s="119">
        <v>19100</v>
      </c>
      <c r="E815" s="122">
        <v>43138</v>
      </c>
      <c r="F815" s="120">
        <v>66700</v>
      </c>
      <c r="G815" s="123"/>
      <c r="H815" s="122">
        <v>43138</v>
      </c>
      <c r="I815" s="120">
        <v>38850</v>
      </c>
      <c r="K815" s="122">
        <v>43138</v>
      </c>
      <c r="L815" s="120">
        <v>64700</v>
      </c>
      <c r="N815" s="122">
        <v>43138</v>
      </c>
      <c r="O815" s="120">
        <v>70000</v>
      </c>
      <c r="Q815" s="122">
        <v>43138</v>
      </c>
      <c r="R815" s="120">
        <v>164600</v>
      </c>
    </row>
    <row r="816" spans="2:18">
      <c r="B816" s="121">
        <v>43137</v>
      </c>
      <c r="C816" s="119">
        <v>19050</v>
      </c>
      <c r="E816" s="122">
        <v>43137</v>
      </c>
      <c r="F816" s="120">
        <v>67300</v>
      </c>
      <c r="G816" s="123"/>
      <c r="H816" s="122">
        <v>43137</v>
      </c>
      <c r="I816" s="120">
        <v>38350</v>
      </c>
      <c r="K816" s="122">
        <v>43137</v>
      </c>
      <c r="L816" s="120">
        <v>63400</v>
      </c>
      <c r="N816" s="122">
        <v>43137</v>
      </c>
      <c r="O816" s="120">
        <v>69200</v>
      </c>
      <c r="Q816" s="122">
        <v>43137</v>
      </c>
      <c r="R816" s="120">
        <v>167000</v>
      </c>
    </row>
    <row r="817" spans="2:18">
      <c r="B817" s="121">
        <v>43136</v>
      </c>
      <c r="C817" s="119">
        <v>19150</v>
      </c>
      <c r="E817" s="122">
        <v>43136</v>
      </c>
      <c r="F817" s="120">
        <v>66300</v>
      </c>
      <c r="G817" s="123"/>
      <c r="H817" s="122">
        <v>43136</v>
      </c>
      <c r="I817" s="120">
        <v>38000</v>
      </c>
      <c r="K817" s="122">
        <v>43136</v>
      </c>
      <c r="L817" s="120">
        <v>60100</v>
      </c>
      <c r="N817" s="122">
        <v>43136</v>
      </c>
      <c r="O817" s="120">
        <v>68300</v>
      </c>
      <c r="Q817" s="122">
        <v>43136</v>
      </c>
      <c r="R817" s="120">
        <v>166000</v>
      </c>
    </row>
    <row r="818" spans="2:18">
      <c r="B818" s="121">
        <v>43133</v>
      </c>
      <c r="C818" s="119">
        <v>19900</v>
      </c>
      <c r="E818" s="122">
        <v>43133</v>
      </c>
      <c r="F818" s="120">
        <v>70300</v>
      </c>
      <c r="G818" s="123"/>
      <c r="H818" s="122">
        <v>43133</v>
      </c>
      <c r="I818" s="120">
        <v>40500</v>
      </c>
      <c r="K818" s="122">
        <v>43133</v>
      </c>
      <c r="L818" s="120">
        <v>62200</v>
      </c>
      <c r="N818" s="122">
        <v>43133</v>
      </c>
      <c r="O818" s="120">
        <v>68500</v>
      </c>
      <c r="Q818" s="122">
        <v>43133</v>
      </c>
      <c r="R818" s="120">
        <v>171800</v>
      </c>
    </row>
    <row r="819" spans="2:18">
      <c r="B819" s="121">
        <v>43132</v>
      </c>
      <c r="C819" s="119">
        <v>20000</v>
      </c>
      <c r="E819" s="122">
        <v>43132</v>
      </c>
      <c r="F819" s="120">
        <v>71500</v>
      </c>
      <c r="G819" s="123"/>
      <c r="H819" s="122">
        <v>43132</v>
      </c>
      <c r="I819" s="120">
        <v>42050</v>
      </c>
      <c r="K819" s="122">
        <v>43132</v>
      </c>
      <c r="L819" s="120">
        <v>62400</v>
      </c>
      <c r="N819" s="122">
        <v>43132</v>
      </c>
      <c r="O819" s="120">
        <v>66600</v>
      </c>
      <c r="Q819" s="122">
        <v>43132</v>
      </c>
      <c r="R819" s="120">
        <v>172100</v>
      </c>
    </row>
    <row r="820" spans="2:18">
      <c r="B820" s="121">
        <v>43131</v>
      </c>
      <c r="C820" s="119">
        <v>19850</v>
      </c>
      <c r="E820" s="122">
        <v>43131</v>
      </c>
      <c r="F820" s="120">
        <v>70700</v>
      </c>
      <c r="G820" s="123"/>
      <c r="H820" s="122">
        <v>43131</v>
      </c>
      <c r="I820" s="120">
        <v>43850</v>
      </c>
      <c r="K820" s="122">
        <v>43131</v>
      </c>
      <c r="L820" s="120">
        <v>62500</v>
      </c>
      <c r="N820" s="122">
        <v>43131</v>
      </c>
      <c r="O820" s="120">
        <v>67400</v>
      </c>
      <c r="Q820" s="122">
        <v>43131</v>
      </c>
      <c r="R820" s="120">
        <v>170000</v>
      </c>
    </row>
    <row r="821" spans="2:18">
      <c r="B821" s="121">
        <v>43130</v>
      </c>
      <c r="C821" s="119">
        <v>19750</v>
      </c>
      <c r="E821" s="122">
        <v>43130</v>
      </c>
      <c r="F821" s="120">
        <v>71200</v>
      </c>
      <c r="G821" s="123"/>
      <c r="H821" s="122">
        <v>43130</v>
      </c>
      <c r="I821" s="120">
        <v>42400</v>
      </c>
      <c r="K821" s="122">
        <v>43130</v>
      </c>
      <c r="L821" s="120">
        <v>63600</v>
      </c>
      <c r="N821" s="122">
        <v>43130</v>
      </c>
      <c r="O821" s="120">
        <v>67400</v>
      </c>
      <c r="Q821" s="122">
        <v>43130</v>
      </c>
      <c r="R821" s="120">
        <v>171500</v>
      </c>
    </row>
    <row r="822" spans="2:18">
      <c r="B822" s="121">
        <v>43129</v>
      </c>
      <c r="C822" s="119">
        <v>20150</v>
      </c>
      <c r="E822" s="122">
        <v>43129</v>
      </c>
      <c r="F822" s="120">
        <v>72900</v>
      </c>
      <c r="G822" s="123"/>
      <c r="H822" s="122">
        <v>43129</v>
      </c>
      <c r="I822" s="120">
        <v>42850</v>
      </c>
      <c r="K822" s="122">
        <v>43129</v>
      </c>
      <c r="L822" s="120">
        <v>64900</v>
      </c>
      <c r="N822" s="122">
        <v>43129</v>
      </c>
      <c r="O822" s="120">
        <v>68400</v>
      </c>
      <c r="Q822" s="122">
        <v>43129</v>
      </c>
      <c r="R822" s="120">
        <v>174000</v>
      </c>
    </row>
    <row r="823" spans="2:18">
      <c r="B823" s="121">
        <v>43126</v>
      </c>
      <c r="C823" s="119">
        <v>20050</v>
      </c>
      <c r="E823" s="122">
        <v>43126</v>
      </c>
      <c r="F823" s="120">
        <v>72300</v>
      </c>
      <c r="G823" s="123"/>
      <c r="H823" s="122">
        <v>43126</v>
      </c>
      <c r="I823" s="120">
        <v>43550</v>
      </c>
      <c r="K823" s="122">
        <v>43126</v>
      </c>
      <c r="L823" s="120">
        <v>65500</v>
      </c>
      <c r="N823" s="122">
        <v>43126</v>
      </c>
      <c r="O823" s="120">
        <v>68000</v>
      </c>
      <c r="Q823" s="122">
        <v>43126</v>
      </c>
      <c r="R823" s="120">
        <v>173100</v>
      </c>
    </row>
    <row r="824" spans="2:18">
      <c r="B824" s="121">
        <v>43125</v>
      </c>
      <c r="C824" s="119">
        <v>20000</v>
      </c>
      <c r="E824" s="122">
        <v>43125</v>
      </c>
      <c r="F824" s="120">
        <v>72200</v>
      </c>
      <c r="G824" s="123"/>
      <c r="H824" s="122">
        <v>43125</v>
      </c>
      <c r="I824" s="120">
        <v>43300</v>
      </c>
      <c r="K824" s="122">
        <v>43125</v>
      </c>
      <c r="L824" s="120">
        <v>67000</v>
      </c>
      <c r="N824" s="122">
        <v>43125</v>
      </c>
      <c r="O824" s="120">
        <v>67500</v>
      </c>
      <c r="Q824" s="122">
        <v>43125</v>
      </c>
      <c r="R824" s="120">
        <v>173200</v>
      </c>
    </row>
    <row r="825" spans="2:18">
      <c r="B825" s="121">
        <v>43124</v>
      </c>
      <c r="C825" s="119">
        <v>20250</v>
      </c>
      <c r="E825" s="122">
        <v>43124</v>
      </c>
      <c r="F825" s="120">
        <v>69800</v>
      </c>
      <c r="G825" s="123"/>
      <c r="H825" s="122">
        <v>43124</v>
      </c>
      <c r="I825" s="120">
        <v>43000</v>
      </c>
      <c r="K825" s="122">
        <v>43124</v>
      </c>
      <c r="L825" s="120">
        <v>63800</v>
      </c>
      <c r="N825" s="122">
        <v>43124</v>
      </c>
      <c r="O825" s="120">
        <v>66100</v>
      </c>
      <c r="Q825" s="122">
        <v>43124</v>
      </c>
      <c r="R825" s="120">
        <v>163300</v>
      </c>
    </row>
    <row r="826" spans="2:18">
      <c r="B826" s="121">
        <v>43123</v>
      </c>
      <c r="C826" s="119">
        <v>20650</v>
      </c>
      <c r="E826" s="122">
        <v>43123</v>
      </c>
      <c r="F826" s="120">
        <v>70300</v>
      </c>
      <c r="G826" s="123"/>
      <c r="H826" s="122">
        <v>43123</v>
      </c>
      <c r="I826" s="120">
        <v>42900</v>
      </c>
      <c r="K826" s="122">
        <v>43123</v>
      </c>
      <c r="L826" s="120">
        <v>63800</v>
      </c>
      <c r="N826" s="122">
        <v>43123</v>
      </c>
      <c r="O826" s="120">
        <v>65600</v>
      </c>
      <c r="Q826" s="122">
        <v>43123</v>
      </c>
      <c r="R826" s="120">
        <v>162400</v>
      </c>
    </row>
    <row r="827" spans="2:18">
      <c r="B827" s="121">
        <v>43122</v>
      </c>
      <c r="C827" s="119">
        <v>21000</v>
      </c>
      <c r="E827" s="122">
        <v>43122</v>
      </c>
      <c r="F827" s="120">
        <v>68300</v>
      </c>
      <c r="G827" s="123"/>
      <c r="H827" s="122">
        <v>43122</v>
      </c>
      <c r="I827" s="120">
        <v>43600</v>
      </c>
      <c r="K827" s="122">
        <v>43122</v>
      </c>
      <c r="L827" s="120">
        <v>63900</v>
      </c>
      <c r="N827" s="122">
        <v>43122</v>
      </c>
      <c r="O827" s="120">
        <v>65000</v>
      </c>
      <c r="Q827" s="122">
        <v>43122</v>
      </c>
      <c r="R827" s="120">
        <v>163100</v>
      </c>
    </row>
    <row r="828" spans="2:18">
      <c r="B828" s="121">
        <v>43119</v>
      </c>
      <c r="C828" s="119">
        <v>23500</v>
      </c>
      <c r="E828" s="122">
        <v>43119</v>
      </c>
      <c r="F828" s="120">
        <v>69500</v>
      </c>
      <c r="G828" s="123"/>
      <c r="H828" s="122">
        <v>43119</v>
      </c>
      <c r="I828" s="120">
        <v>45150</v>
      </c>
      <c r="K828" s="122">
        <v>43119</v>
      </c>
      <c r="L828" s="120">
        <v>65600</v>
      </c>
      <c r="N828" s="122">
        <v>43119</v>
      </c>
      <c r="O828" s="120">
        <v>65700</v>
      </c>
      <c r="Q828" s="122">
        <v>43119</v>
      </c>
      <c r="R828" s="120">
        <v>162900</v>
      </c>
    </row>
    <row r="829" spans="2:18">
      <c r="B829" s="121">
        <v>43118</v>
      </c>
      <c r="C829" s="119">
        <v>23750</v>
      </c>
      <c r="E829" s="122">
        <v>43118</v>
      </c>
      <c r="F829" s="120">
        <v>71600</v>
      </c>
      <c r="G829" s="123"/>
      <c r="H829" s="122">
        <v>43118</v>
      </c>
      <c r="I829" s="120">
        <v>46300</v>
      </c>
      <c r="K829" s="122">
        <v>43118</v>
      </c>
      <c r="L829" s="120">
        <v>66300</v>
      </c>
      <c r="N829" s="122">
        <v>43118</v>
      </c>
      <c r="O829" s="120">
        <v>65100</v>
      </c>
      <c r="Q829" s="122">
        <v>43118</v>
      </c>
      <c r="R829" s="120">
        <v>167000</v>
      </c>
    </row>
    <row r="830" spans="2:18">
      <c r="B830" s="121">
        <v>43117</v>
      </c>
      <c r="C830" s="119">
        <v>23800</v>
      </c>
      <c r="E830" s="122">
        <v>43117</v>
      </c>
      <c r="F830" s="120">
        <v>70300</v>
      </c>
      <c r="G830" s="123"/>
      <c r="H830" s="122">
        <v>43117</v>
      </c>
      <c r="I830" s="120">
        <v>47850</v>
      </c>
      <c r="K830" s="122">
        <v>43117</v>
      </c>
      <c r="L830" s="120">
        <v>64600</v>
      </c>
      <c r="N830" s="122">
        <v>43117</v>
      </c>
      <c r="O830" s="120">
        <v>65300</v>
      </c>
      <c r="Q830" s="122">
        <v>43117</v>
      </c>
      <c r="R830" s="120">
        <v>166400</v>
      </c>
    </row>
    <row r="831" spans="2:18">
      <c r="B831" s="121">
        <v>43116</v>
      </c>
      <c r="C831" s="119">
        <v>23700</v>
      </c>
      <c r="E831" s="122">
        <v>43116</v>
      </c>
      <c r="F831" s="120">
        <v>71200</v>
      </c>
      <c r="G831" s="123"/>
      <c r="H831" s="122">
        <v>43116</v>
      </c>
      <c r="I831" s="120">
        <v>48500</v>
      </c>
      <c r="K831" s="122">
        <v>43116</v>
      </c>
      <c r="L831" s="120">
        <v>64000</v>
      </c>
      <c r="N831" s="122">
        <v>43116</v>
      </c>
      <c r="O831" s="120">
        <v>65900</v>
      </c>
      <c r="Q831" s="122">
        <v>43116</v>
      </c>
      <c r="R831" s="120">
        <v>159000</v>
      </c>
    </row>
    <row r="832" spans="2:18">
      <c r="B832" s="121">
        <v>43115</v>
      </c>
      <c r="C832" s="119">
        <v>22750</v>
      </c>
      <c r="E832" s="122">
        <v>43115</v>
      </c>
      <c r="F832" s="120">
        <v>70600</v>
      </c>
      <c r="G832" s="123"/>
      <c r="H832" s="122">
        <v>43115</v>
      </c>
      <c r="I832" s="120">
        <v>44700</v>
      </c>
      <c r="K832" s="122">
        <v>43115</v>
      </c>
      <c r="L832" s="120">
        <v>62600</v>
      </c>
      <c r="N832" s="122">
        <v>43115</v>
      </c>
      <c r="O832" s="120">
        <v>66100</v>
      </c>
      <c r="Q832" s="122">
        <v>43115</v>
      </c>
      <c r="R832" s="120">
        <v>156500</v>
      </c>
    </row>
    <row r="833" spans="2:18">
      <c r="B833" s="121">
        <v>43112</v>
      </c>
      <c r="C833" s="119">
        <v>22850</v>
      </c>
      <c r="E833" s="122">
        <v>43112</v>
      </c>
      <c r="F833" s="120">
        <v>75400</v>
      </c>
      <c r="G833" s="123"/>
      <c r="H833" s="122">
        <v>43112</v>
      </c>
      <c r="I833" s="120">
        <v>44550</v>
      </c>
      <c r="K833" s="122">
        <v>43112</v>
      </c>
      <c r="L833" s="120">
        <v>64100</v>
      </c>
      <c r="N833" s="122">
        <v>43112</v>
      </c>
      <c r="O833" s="120">
        <v>66300</v>
      </c>
      <c r="Q833" s="122">
        <v>43112</v>
      </c>
      <c r="R833" s="120">
        <v>157600</v>
      </c>
    </row>
    <row r="834" spans="2:18">
      <c r="B834" s="121">
        <v>43111</v>
      </c>
      <c r="C834" s="119">
        <v>22700</v>
      </c>
      <c r="E834" s="122">
        <v>43111</v>
      </c>
      <c r="F834" s="120">
        <v>77800</v>
      </c>
      <c r="G834" s="123"/>
      <c r="H834" s="122">
        <v>43111</v>
      </c>
      <c r="I834" s="120">
        <v>45150</v>
      </c>
      <c r="K834" s="122">
        <v>43111</v>
      </c>
      <c r="L834" s="120">
        <v>64600</v>
      </c>
      <c r="N834" s="122">
        <v>43111</v>
      </c>
      <c r="O834" s="120">
        <v>67500</v>
      </c>
      <c r="Q834" s="122">
        <v>43111</v>
      </c>
      <c r="R834" s="120">
        <v>155300</v>
      </c>
    </row>
    <row r="835" spans="2:18">
      <c r="B835" s="121">
        <v>43110</v>
      </c>
      <c r="C835" s="119">
        <v>23050</v>
      </c>
      <c r="E835" s="122">
        <v>43110</v>
      </c>
      <c r="F835" s="120">
        <v>77200</v>
      </c>
      <c r="G835" s="123"/>
      <c r="H835" s="122">
        <v>43110</v>
      </c>
      <c r="I835" s="120">
        <v>45050</v>
      </c>
      <c r="K835" s="122">
        <v>43110</v>
      </c>
      <c r="L835" s="120">
        <v>63000</v>
      </c>
      <c r="N835" s="122">
        <v>43110</v>
      </c>
      <c r="O835" s="120">
        <v>66700</v>
      </c>
      <c r="Q835" s="122">
        <v>43110</v>
      </c>
      <c r="R835" s="120">
        <v>152100</v>
      </c>
    </row>
    <row r="836" spans="2:18">
      <c r="B836" s="121">
        <v>43109</v>
      </c>
      <c r="C836" s="119">
        <v>22350</v>
      </c>
      <c r="E836" s="122">
        <v>43109</v>
      </c>
      <c r="F836" s="120">
        <v>77100</v>
      </c>
      <c r="G836" s="123"/>
      <c r="H836" s="122">
        <v>43109</v>
      </c>
      <c r="I836" s="120">
        <v>44750</v>
      </c>
      <c r="K836" s="122">
        <v>43109</v>
      </c>
      <c r="L836" s="120">
        <v>63600</v>
      </c>
      <c r="N836" s="122">
        <v>43109</v>
      </c>
      <c r="O836" s="120">
        <v>69200</v>
      </c>
      <c r="Q836" s="122">
        <v>43109</v>
      </c>
      <c r="R836" s="120">
        <v>155100</v>
      </c>
    </row>
    <row r="837" spans="2:18">
      <c r="B837" s="121">
        <v>43108</v>
      </c>
      <c r="C837" s="119">
        <v>22150</v>
      </c>
      <c r="E837" s="122">
        <v>43108</v>
      </c>
      <c r="F837" s="120">
        <v>77200</v>
      </c>
      <c r="G837" s="123"/>
      <c r="H837" s="122">
        <v>43108</v>
      </c>
      <c r="I837" s="120">
        <v>45050</v>
      </c>
      <c r="K837" s="122">
        <v>43108</v>
      </c>
      <c r="L837" s="120">
        <v>63700</v>
      </c>
      <c r="N837" s="122">
        <v>43108</v>
      </c>
      <c r="O837" s="120">
        <v>69700</v>
      </c>
      <c r="Q837" s="122">
        <v>43108</v>
      </c>
      <c r="R837" s="120">
        <v>157600</v>
      </c>
    </row>
    <row r="838" spans="2:18">
      <c r="B838" s="121">
        <v>43105</v>
      </c>
      <c r="C838" s="119">
        <v>22950</v>
      </c>
      <c r="E838" s="122">
        <v>43105</v>
      </c>
      <c r="F838" s="120">
        <v>81200</v>
      </c>
      <c r="G838" s="123"/>
      <c r="H838" s="122">
        <v>43105</v>
      </c>
      <c r="I838" s="120">
        <v>47000</v>
      </c>
      <c r="K838" s="122">
        <v>43105</v>
      </c>
      <c r="L838" s="120">
        <v>65000</v>
      </c>
      <c r="N838" s="122">
        <v>43105</v>
      </c>
      <c r="O838" s="120">
        <v>71300</v>
      </c>
      <c r="Q838" s="122">
        <v>43105</v>
      </c>
      <c r="R838" s="120">
        <v>172700</v>
      </c>
    </row>
    <row r="839" spans="2:18">
      <c r="B839" s="121">
        <v>43104</v>
      </c>
      <c r="C839" s="119">
        <v>23350</v>
      </c>
      <c r="E839" s="122">
        <v>43104</v>
      </c>
      <c r="F839" s="120">
        <v>80600</v>
      </c>
      <c r="G839" s="123"/>
      <c r="H839" s="122">
        <v>43104</v>
      </c>
      <c r="I839" s="120">
        <v>47750</v>
      </c>
      <c r="K839" s="122">
        <v>43104</v>
      </c>
      <c r="L839" s="120">
        <v>64900</v>
      </c>
      <c r="N839" s="122">
        <v>43104</v>
      </c>
      <c r="O839" s="120">
        <v>71300</v>
      </c>
      <c r="Q839" s="122">
        <v>43104</v>
      </c>
      <c r="R839" s="120">
        <v>173000</v>
      </c>
    </row>
    <row r="840" spans="2:18">
      <c r="B840" s="121">
        <v>43103</v>
      </c>
      <c r="C840" s="119">
        <v>24850</v>
      </c>
      <c r="E840" s="122">
        <v>43103</v>
      </c>
      <c r="F840" s="120">
        <v>83200</v>
      </c>
      <c r="G840" s="123"/>
      <c r="H840" s="122">
        <v>43103</v>
      </c>
      <c r="I840" s="120">
        <v>46100</v>
      </c>
      <c r="K840" s="122">
        <v>43103</v>
      </c>
      <c r="L840" s="120">
        <v>67700</v>
      </c>
      <c r="N840" s="122">
        <v>43103</v>
      </c>
      <c r="O840" s="120">
        <v>72300</v>
      </c>
      <c r="Q840" s="122">
        <v>43103</v>
      </c>
      <c r="R840" s="120">
        <v>176100</v>
      </c>
    </row>
    <row r="841" spans="2:18">
      <c r="B841" s="121">
        <v>43102</v>
      </c>
      <c r="C841" s="119">
        <v>24600</v>
      </c>
      <c r="E841" s="122">
        <v>43102</v>
      </c>
      <c r="F841" s="120">
        <v>82700</v>
      </c>
      <c r="G841" s="123"/>
      <c r="H841" s="122">
        <v>43102</v>
      </c>
      <c r="I841" s="120">
        <v>46350</v>
      </c>
      <c r="K841" s="122">
        <v>43102</v>
      </c>
      <c r="L841" s="120">
        <v>67300</v>
      </c>
      <c r="N841" s="122">
        <v>43102</v>
      </c>
      <c r="O841" s="120">
        <v>71000</v>
      </c>
      <c r="Q841" s="122">
        <v>43102</v>
      </c>
      <c r="R841" s="120">
        <v>176800</v>
      </c>
    </row>
    <row r="842" spans="2:18">
      <c r="B842" s="121">
        <v>43097</v>
      </c>
      <c r="C842" s="119">
        <v>24600</v>
      </c>
      <c r="E842" s="122">
        <v>43097</v>
      </c>
      <c r="F842" s="120">
        <v>85500</v>
      </c>
      <c r="G842" s="123"/>
      <c r="H842" s="122">
        <v>43097</v>
      </c>
      <c r="I842" s="120">
        <v>47250</v>
      </c>
      <c r="K842" s="122">
        <v>43097</v>
      </c>
      <c r="L842" s="120">
        <v>69500</v>
      </c>
      <c r="N842" s="122">
        <v>43097</v>
      </c>
      <c r="O842" s="120">
        <v>72500</v>
      </c>
      <c r="Q842" s="122">
        <v>43097</v>
      </c>
      <c r="R842" s="120">
        <v>180000</v>
      </c>
    </row>
    <row r="843" spans="2:18">
      <c r="B843" s="121">
        <v>43096</v>
      </c>
      <c r="C843" s="119">
        <v>25250</v>
      </c>
      <c r="E843" s="122">
        <v>43096</v>
      </c>
      <c r="F843" s="120">
        <v>86400</v>
      </c>
      <c r="G843" s="123"/>
      <c r="H843" s="122">
        <v>43096</v>
      </c>
      <c r="I843" s="120">
        <v>51300</v>
      </c>
      <c r="K843" s="122">
        <v>43096</v>
      </c>
      <c r="L843" s="120">
        <v>68700</v>
      </c>
      <c r="N843" s="122">
        <v>43096</v>
      </c>
      <c r="O843" s="120">
        <v>71400</v>
      </c>
      <c r="Q843" s="122">
        <v>43096</v>
      </c>
      <c r="R843" s="120">
        <v>177900</v>
      </c>
    </row>
    <row r="844" spans="2:18">
      <c r="B844" s="121">
        <v>43095</v>
      </c>
      <c r="C844" s="119">
        <v>25200</v>
      </c>
      <c r="E844" s="122">
        <v>43095</v>
      </c>
      <c r="F844" s="120">
        <v>87800</v>
      </c>
      <c r="G844" s="123"/>
      <c r="H844" s="122">
        <v>43095</v>
      </c>
      <c r="I844" s="120">
        <v>51700</v>
      </c>
      <c r="K844" s="122">
        <v>43095</v>
      </c>
      <c r="L844" s="120">
        <v>68500</v>
      </c>
      <c r="N844" s="122">
        <v>43095</v>
      </c>
      <c r="O844" s="120">
        <v>70900</v>
      </c>
      <c r="Q844" s="122">
        <v>43095</v>
      </c>
      <c r="R844" s="120">
        <v>179100</v>
      </c>
    </row>
    <row r="845" spans="2:18">
      <c r="B845" s="121">
        <v>43091</v>
      </c>
      <c r="C845" s="119">
        <v>24450</v>
      </c>
      <c r="E845" s="122">
        <v>43091</v>
      </c>
      <c r="F845" s="120">
        <v>88200</v>
      </c>
      <c r="G845" s="123"/>
      <c r="H845" s="122">
        <v>43091</v>
      </c>
      <c r="I845" s="120">
        <v>50600</v>
      </c>
      <c r="K845" s="122">
        <v>43091</v>
      </c>
      <c r="L845" s="120">
        <v>69900</v>
      </c>
      <c r="N845" s="122">
        <v>43091</v>
      </c>
      <c r="O845" s="120">
        <v>72000</v>
      </c>
      <c r="Q845" s="122">
        <v>43091</v>
      </c>
      <c r="R845" s="120">
        <v>179600</v>
      </c>
    </row>
    <row r="846" spans="2:18">
      <c r="B846" s="121">
        <v>43090</v>
      </c>
      <c r="C846" s="119">
        <v>23400</v>
      </c>
      <c r="E846" s="122">
        <v>43090</v>
      </c>
      <c r="F846" s="120">
        <v>82500</v>
      </c>
      <c r="G846" s="123"/>
      <c r="H846" s="122">
        <v>43090</v>
      </c>
      <c r="I846" s="120">
        <v>46300</v>
      </c>
      <c r="K846" s="122">
        <v>43090</v>
      </c>
      <c r="L846" s="120">
        <v>67800</v>
      </c>
      <c r="N846" s="122">
        <v>43090</v>
      </c>
      <c r="O846" s="120">
        <v>72200</v>
      </c>
      <c r="Q846" s="122">
        <v>43090</v>
      </c>
      <c r="R846" s="120">
        <v>175000</v>
      </c>
    </row>
    <row r="847" spans="2:18">
      <c r="B847" s="121">
        <v>43089</v>
      </c>
      <c r="C847" s="119">
        <v>23900</v>
      </c>
      <c r="E847" s="122">
        <v>43089</v>
      </c>
      <c r="F847" s="120">
        <v>84200</v>
      </c>
      <c r="G847" s="123"/>
      <c r="H847" s="122">
        <v>43089</v>
      </c>
      <c r="I847" s="120">
        <v>48000</v>
      </c>
      <c r="K847" s="122">
        <v>43089</v>
      </c>
      <c r="L847" s="120">
        <v>70400</v>
      </c>
      <c r="N847" s="122">
        <v>43089</v>
      </c>
      <c r="O847" s="120">
        <v>72800</v>
      </c>
      <c r="Q847" s="122">
        <v>43089</v>
      </c>
      <c r="R847" s="120">
        <v>179800</v>
      </c>
    </row>
    <row r="848" spans="2:18">
      <c r="B848" s="121">
        <v>43088</v>
      </c>
      <c r="C848" s="119">
        <v>24150</v>
      </c>
      <c r="E848" s="122">
        <v>43088</v>
      </c>
      <c r="F848" s="120">
        <v>85100</v>
      </c>
      <c r="G848" s="123"/>
      <c r="H848" s="122">
        <v>43088</v>
      </c>
      <c r="I848" s="120">
        <v>49850</v>
      </c>
      <c r="K848" s="122">
        <v>43088</v>
      </c>
      <c r="L848" s="120">
        <v>71400</v>
      </c>
      <c r="N848" s="122">
        <v>43088</v>
      </c>
      <c r="O848" s="120">
        <v>73700</v>
      </c>
      <c r="Q848" s="122">
        <v>43088</v>
      </c>
      <c r="R848" s="120">
        <v>181100</v>
      </c>
    </row>
    <row r="849" spans="2:18">
      <c r="B849" s="121">
        <v>43087</v>
      </c>
      <c r="C849" s="119">
        <v>23050</v>
      </c>
      <c r="E849" s="122">
        <v>43087</v>
      </c>
      <c r="F849" s="120">
        <v>86500</v>
      </c>
      <c r="G849" s="123"/>
      <c r="H849" s="122">
        <v>43087</v>
      </c>
      <c r="I849" s="120">
        <v>48400</v>
      </c>
      <c r="K849" s="122">
        <v>43087</v>
      </c>
      <c r="L849" s="120">
        <v>71200</v>
      </c>
      <c r="N849" s="122">
        <v>43087</v>
      </c>
      <c r="O849" s="120">
        <v>74100</v>
      </c>
      <c r="Q849" s="122">
        <v>43087</v>
      </c>
      <c r="R849" s="120">
        <v>175900</v>
      </c>
    </row>
    <row r="850" spans="2:18">
      <c r="B850" s="121">
        <v>43084</v>
      </c>
      <c r="C850" s="119">
        <v>23550</v>
      </c>
      <c r="E850" s="122">
        <v>43084</v>
      </c>
      <c r="F850" s="120">
        <v>88500</v>
      </c>
      <c r="G850" s="123"/>
      <c r="H850" s="122">
        <v>43084</v>
      </c>
      <c r="I850" s="120">
        <v>48200</v>
      </c>
      <c r="K850" s="122">
        <v>43084</v>
      </c>
      <c r="L850" s="120">
        <v>69800</v>
      </c>
      <c r="N850" s="122">
        <v>43084</v>
      </c>
      <c r="O850" s="120">
        <v>74100</v>
      </c>
      <c r="Q850" s="122">
        <v>43084</v>
      </c>
      <c r="R850" s="120">
        <v>178800</v>
      </c>
    </row>
    <row r="851" spans="2:18">
      <c r="B851" s="121">
        <v>43083</v>
      </c>
      <c r="C851" s="119">
        <v>22900</v>
      </c>
      <c r="E851" s="122">
        <v>43083</v>
      </c>
      <c r="F851" s="120">
        <v>90300</v>
      </c>
      <c r="G851" s="123"/>
      <c r="H851" s="122">
        <v>43083</v>
      </c>
      <c r="I851" s="120">
        <v>48300</v>
      </c>
      <c r="K851" s="122">
        <v>43083</v>
      </c>
      <c r="L851" s="120">
        <v>70100</v>
      </c>
      <c r="N851" s="122">
        <v>43083</v>
      </c>
      <c r="O851" s="120">
        <v>73700</v>
      </c>
      <c r="Q851" s="122">
        <v>43083</v>
      </c>
      <c r="R851" s="120">
        <v>177200</v>
      </c>
    </row>
    <row r="852" spans="2:18">
      <c r="B852" s="121">
        <v>43082</v>
      </c>
      <c r="C852" s="119">
        <v>23200</v>
      </c>
      <c r="E852" s="122">
        <v>43082</v>
      </c>
      <c r="F852" s="120">
        <v>90400</v>
      </c>
      <c r="G852" s="123"/>
      <c r="H852" s="122">
        <v>43082</v>
      </c>
      <c r="I852" s="120">
        <v>49100</v>
      </c>
      <c r="K852" s="122">
        <v>43082</v>
      </c>
      <c r="L852" s="120">
        <v>70700</v>
      </c>
      <c r="N852" s="122">
        <v>43082</v>
      </c>
      <c r="O852" s="120">
        <v>75000</v>
      </c>
      <c r="Q852" s="122">
        <v>43082</v>
      </c>
      <c r="R852" s="120">
        <v>180100</v>
      </c>
    </row>
    <row r="853" spans="2:18">
      <c r="B853" s="121">
        <v>43081</v>
      </c>
      <c r="C853" s="119">
        <v>23000</v>
      </c>
      <c r="E853" s="122">
        <v>43081</v>
      </c>
      <c r="F853" s="120">
        <v>87300</v>
      </c>
      <c r="G853" s="123"/>
      <c r="H853" s="122">
        <v>43081</v>
      </c>
      <c r="I853" s="120">
        <v>48650</v>
      </c>
      <c r="K853" s="122">
        <v>43081</v>
      </c>
      <c r="L853" s="120">
        <v>69400</v>
      </c>
      <c r="N853" s="122">
        <v>43081</v>
      </c>
      <c r="O853" s="120">
        <v>74600</v>
      </c>
      <c r="Q853" s="122">
        <v>43081</v>
      </c>
      <c r="R853" s="120">
        <v>178500</v>
      </c>
    </row>
    <row r="854" spans="2:18">
      <c r="B854" s="121">
        <v>43080</v>
      </c>
      <c r="C854" s="119">
        <v>23300</v>
      </c>
      <c r="E854" s="122">
        <v>43080</v>
      </c>
      <c r="F854" s="120">
        <v>88000</v>
      </c>
      <c r="G854" s="123"/>
      <c r="H854" s="122">
        <v>43080</v>
      </c>
      <c r="I854" s="120">
        <v>50300</v>
      </c>
      <c r="K854" s="122">
        <v>43080</v>
      </c>
      <c r="L854" s="120">
        <v>70100</v>
      </c>
      <c r="N854" s="122">
        <v>43080</v>
      </c>
      <c r="O854" s="120">
        <v>74200</v>
      </c>
      <c r="Q854" s="122">
        <v>43080</v>
      </c>
      <c r="R854" s="120">
        <v>181700</v>
      </c>
    </row>
    <row r="855" spans="2:18">
      <c r="B855" s="121">
        <v>43077</v>
      </c>
      <c r="C855" s="119">
        <v>22750</v>
      </c>
      <c r="E855" s="122">
        <v>43077</v>
      </c>
      <c r="F855" s="120">
        <v>83600</v>
      </c>
      <c r="G855" s="123"/>
      <c r="H855" s="122">
        <v>43077</v>
      </c>
      <c r="I855" s="120">
        <v>45900</v>
      </c>
      <c r="K855" s="122">
        <v>43077</v>
      </c>
      <c r="L855" s="120">
        <v>68700</v>
      </c>
      <c r="N855" s="122">
        <v>43077</v>
      </c>
      <c r="O855" s="120">
        <v>74000</v>
      </c>
      <c r="Q855" s="122">
        <v>43077</v>
      </c>
      <c r="R855" s="120">
        <v>176400</v>
      </c>
    </row>
    <row r="856" spans="2:18">
      <c r="B856" s="121">
        <v>43076</v>
      </c>
      <c r="C856" s="119">
        <v>21700</v>
      </c>
      <c r="E856" s="122">
        <v>43076</v>
      </c>
      <c r="F856" s="120">
        <v>85800</v>
      </c>
      <c r="G856" s="123"/>
      <c r="H856" s="122">
        <v>43076</v>
      </c>
      <c r="I856" s="120">
        <v>48100</v>
      </c>
      <c r="K856" s="122">
        <v>43076</v>
      </c>
      <c r="L856" s="120">
        <v>69700</v>
      </c>
      <c r="N856" s="122">
        <v>43076</v>
      </c>
      <c r="O856" s="120">
        <v>75400</v>
      </c>
      <c r="Q856" s="122">
        <v>43076</v>
      </c>
      <c r="R856" s="120">
        <v>178300</v>
      </c>
    </row>
    <row r="857" spans="2:18">
      <c r="B857" s="121">
        <v>43075</v>
      </c>
      <c r="C857" s="119">
        <v>22050</v>
      </c>
      <c r="E857" s="122">
        <v>43075</v>
      </c>
      <c r="F857" s="120">
        <v>84100</v>
      </c>
      <c r="G857" s="123"/>
      <c r="H857" s="122">
        <v>43075</v>
      </c>
      <c r="I857" s="120">
        <v>47750</v>
      </c>
      <c r="K857" s="122">
        <v>43075</v>
      </c>
      <c r="L857" s="120">
        <v>69700</v>
      </c>
      <c r="N857" s="122">
        <v>43075</v>
      </c>
      <c r="O857" s="120">
        <v>75000</v>
      </c>
      <c r="Q857" s="122">
        <v>43075</v>
      </c>
      <c r="R857" s="120">
        <v>179200</v>
      </c>
    </row>
    <row r="858" spans="2:18">
      <c r="B858" s="121">
        <v>43074</v>
      </c>
      <c r="C858" s="119">
        <v>22400</v>
      </c>
      <c r="E858" s="122">
        <v>43074</v>
      </c>
      <c r="F858" s="120">
        <v>82600</v>
      </c>
      <c r="G858" s="123"/>
      <c r="H858" s="122">
        <v>43074</v>
      </c>
      <c r="I858" s="120">
        <v>48700</v>
      </c>
      <c r="K858" s="122">
        <v>43074</v>
      </c>
      <c r="L858" s="120">
        <v>69800</v>
      </c>
      <c r="N858" s="122">
        <v>43074</v>
      </c>
      <c r="O858" s="120">
        <v>77100</v>
      </c>
      <c r="Q858" s="122">
        <v>43074</v>
      </c>
      <c r="R858" s="120">
        <v>181800</v>
      </c>
    </row>
    <row r="859" spans="2:18">
      <c r="B859" s="121">
        <v>43073</v>
      </c>
      <c r="C859" s="119">
        <v>22300</v>
      </c>
      <c r="E859" s="122">
        <v>43073</v>
      </c>
      <c r="F859" s="120">
        <v>82900</v>
      </c>
      <c r="G859" s="123"/>
      <c r="H859" s="122">
        <v>43073</v>
      </c>
      <c r="I859" s="120">
        <v>50400</v>
      </c>
      <c r="K859" s="122">
        <v>43073</v>
      </c>
      <c r="L859" s="120">
        <v>71500</v>
      </c>
      <c r="N859" s="122">
        <v>43073</v>
      </c>
      <c r="O859" s="120">
        <v>76300</v>
      </c>
      <c r="Q859" s="122">
        <v>43073</v>
      </c>
      <c r="R859" s="120">
        <v>185000</v>
      </c>
    </row>
    <row r="860" spans="2:18">
      <c r="B860" s="121">
        <v>43070</v>
      </c>
      <c r="C860" s="119">
        <v>23000</v>
      </c>
      <c r="E860" s="122">
        <v>43070</v>
      </c>
      <c r="F860" s="120">
        <v>88400</v>
      </c>
      <c r="G860" s="123"/>
      <c r="H860" s="122">
        <v>43070</v>
      </c>
      <c r="I860" s="120">
        <v>52700</v>
      </c>
      <c r="K860" s="122">
        <v>43070</v>
      </c>
      <c r="L860" s="120">
        <v>72500</v>
      </c>
      <c r="N860" s="122">
        <v>43070</v>
      </c>
      <c r="O860" s="120">
        <v>76900</v>
      </c>
      <c r="Q860" s="122">
        <v>43070</v>
      </c>
      <c r="R860" s="120">
        <v>188000</v>
      </c>
    </row>
    <row r="861" spans="2:18">
      <c r="B861" s="121">
        <v>43069</v>
      </c>
      <c r="C861" s="119">
        <v>23000</v>
      </c>
      <c r="E861" s="122">
        <v>43069</v>
      </c>
      <c r="F861" s="120">
        <v>88700</v>
      </c>
      <c r="G861" s="123"/>
      <c r="H861" s="122">
        <v>43069</v>
      </c>
      <c r="I861" s="120">
        <v>54000</v>
      </c>
      <c r="K861" s="122">
        <v>43069</v>
      </c>
      <c r="L861" s="120">
        <v>71800</v>
      </c>
      <c r="N861" s="122">
        <v>43069</v>
      </c>
      <c r="O861" s="120">
        <v>76600</v>
      </c>
      <c r="Q861" s="122">
        <v>43069</v>
      </c>
      <c r="R861" s="120">
        <v>183000</v>
      </c>
    </row>
    <row r="862" spans="2:18">
      <c r="B862" s="121">
        <v>43068</v>
      </c>
      <c r="C862" s="119">
        <v>23800</v>
      </c>
      <c r="E862" s="122">
        <v>43068</v>
      </c>
      <c r="F862" s="120">
        <v>91700</v>
      </c>
      <c r="G862" s="123"/>
      <c r="H862" s="122">
        <v>43068</v>
      </c>
      <c r="I862" s="120">
        <v>52900</v>
      </c>
      <c r="K862" s="122">
        <v>43068</v>
      </c>
      <c r="L862" s="120">
        <v>74100</v>
      </c>
      <c r="N862" s="122">
        <v>43068</v>
      </c>
      <c r="O862" s="120">
        <v>79200</v>
      </c>
      <c r="Q862" s="122">
        <v>43068</v>
      </c>
      <c r="R862" s="120">
        <v>191700</v>
      </c>
    </row>
    <row r="863" spans="2:18">
      <c r="B863" s="121">
        <v>43067</v>
      </c>
      <c r="C863" s="119">
        <v>23200</v>
      </c>
      <c r="E863" s="122">
        <v>43067</v>
      </c>
      <c r="F863" s="120">
        <v>90500</v>
      </c>
      <c r="G863" s="123"/>
      <c r="H863" s="122">
        <v>43067</v>
      </c>
      <c r="I863" s="120">
        <v>47100</v>
      </c>
      <c r="K863" s="122">
        <v>43067</v>
      </c>
      <c r="L863" s="120">
        <v>72700</v>
      </c>
      <c r="N863" s="122">
        <v>43067</v>
      </c>
      <c r="O863" s="120">
        <v>77000</v>
      </c>
      <c r="Q863" s="122">
        <v>43067</v>
      </c>
      <c r="R863" s="120">
        <v>188200</v>
      </c>
    </row>
    <row r="864" spans="2:18">
      <c r="B864" s="121">
        <v>43066</v>
      </c>
      <c r="C864" s="119">
        <v>23900</v>
      </c>
      <c r="E864" s="122">
        <v>43066</v>
      </c>
      <c r="F864" s="120">
        <v>97400</v>
      </c>
      <c r="G864" s="123"/>
      <c r="H864" s="122">
        <v>43066</v>
      </c>
      <c r="I864" s="120">
        <v>51200</v>
      </c>
      <c r="K864" s="122">
        <v>43066</v>
      </c>
      <c r="L864" s="120">
        <v>75200</v>
      </c>
      <c r="N864" s="122">
        <v>43066</v>
      </c>
      <c r="O864" s="120">
        <v>78900</v>
      </c>
      <c r="Q864" s="122">
        <v>43066</v>
      </c>
      <c r="R864" s="120">
        <v>190700</v>
      </c>
    </row>
    <row r="865" spans="2:18">
      <c r="B865" s="121">
        <v>43063</v>
      </c>
      <c r="C865" s="119">
        <v>25800</v>
      </c>
      <c r="E865" s="122">
        <v>43063</v>
      </c>
      <c r="F865" s="120">
        <v>94000</v>
      </c>
      <c r="G865" s="123"/>
      <c r="H865" s="122">
        <v>43063</v>
      </c>
      <c r="I865" s="120">
        <v>51600</v>
      </c>
      <c r="K865" s="122">
        <v>43063</v>
      </c>
      <c r="L865" s="120">
        <v>76200</v>
      </c>
      <c r="N865" s="122">
        <v>43063</v>
      </c>
      <c r="O865" s="120">
        <v>80100</v>
      </c>
      <c r="Q865" s="122">
        <v>43063</v>
      </c>
      <c r="R865" s="120">
        <v>199600</v>
      </c>
    </row>
    <row r="866" spans="2:18">
      <c r="B866" s="121">
        <v>43062</v>
      </c>
      <c r="C866" s="119">
        <v>26000</v>
      </c>
      <c r="E866" s="122">
        <v>43062</v>
      </c>
      <c r="F866" s="120">
        <v>90600</v>
      </c>
      <c r="G866" s="123"/>
      <c r="H866" s="122">
        <v>43062</v>
      </c>
      <c r="I866" s="120">
        <v>47200</v>
      </c>
      <c r="K866" s="122">
        <v>43062</v>
      </c>
      <c r="L866" s="120">
        <v>74400</v>
      </c>
      <c r="N866" s="122">
        <v>43062</v>
      </c>
      <c r="O866" s="120">
        <v>76700</v>
      </c>
      <c r="Q866" s="122">
        <v>43062</v>
      </c>
      <c r="R866" s="120">
        <v>202800</v>
      </c>
    </row>
    <row r="867" spans="2:18">
      <c r="B867" s="121">
        <v>43061</v>
      </c>
      <c r="C867" s="119">
        <v>26750</v>
      </c>
      <c r="E867" s="122">
        <v>43061</v>
      </c>
      <c r="F867" s="120">
        <v>88100</v>
      </c>
      <c r="G867" s="123"/>
      <c r="H867" s="122">
        <v>43061</v>
      </c>
      <c r="I867" s="120">
        <v>45900</v>
      </c>
      <c r="K867" s="122">
        <v>43061</v>
      </c>
      <c r="L867" s="120">
        <v>75300</v>
      </c>
      <c r="N867" s="122">
        <v>43061</v>
      </c>
      <c r="O867" s="120">
        <v>76600</v>
      </c>
      <c r="Q867" s="122">
        <v>43061</v>
      </c>
      <c r="R867" s="120">
        <v>201400</v>
      </c>
    </row>
    <row r="868" spans="2:18">
      <c r="B868" s="121">
        <v>43060</v>
      </c>
      <c r="C868" s="119">
        <v>26550</v>
      </c>
      <c r="E868" s="122">
        <v>43060</v>
      </c>
      <c r="F868" s="120">
        <v>87800</v>
      </c>
      <c r="G868" s="123"/>
      <c r="H868" s="122">
        <v>43060</v>
      </c>
      <c r="I868" s="120">
        <v>43400</v>
      </c>
      <c r="K868" s="122">
        <v>43060</v>
      </c>
      <c r="L868" s="120">
        <v>75000</v>
      </c>
      <c r="N868" s="122">
        <v>43060</v>
      </c>
      <c r="O868" s="120">
        <v>77200</v>
      </c>
      <c r="Q868" s="122">
        <v>43060</v>
      </c>
      <c r="R868" s="120">
        <v>199900</v>
      </c>
    </row>
    <row r="869" spans="2:18">
      <c r="B869" s="121">
        <v>43059</v>
      </c>
      <c r="C869" s="119">
        <v>27150</v>
      </c>
      <c r="E869" s="122">
        <v>43059</v>
      </c>
      <c r="F869" s="120">
        <v>87500</v>
      </c>
      <c r="G869" s="123"/>
      <c r="H869" s="122">
        <v>43059</v>
      </c>
      <c r="I869" s="120">
        <v>39750</v>
      </c>
      <c r="K869" s="122">
        <v>43059</v>
      </c>
      <c r="L869" s="120">
        <v>75700</v>
      </c>
      <c r="N869" s="122">
        <v>43059</v>
      </c>
      <c r="O869" s="120">
        <v>75600</v>
      </c>
      <c r="Q869" s="122">
        <v>43059</v>
      </c>
      <c r="R869" s="120">
        <v>204700</v>
      </c>
    </row>
    <row r="870" spans="2:18">
      <c r="B870" s="121">
        <v>43056</v>
      </c>
      <c r="C870" s="119">
        <v>27900</v>
      </c>
      <c r="E870" s="122">
        <v>43056</v>
      </c>
      <c r="F870" s="120">
        <v>85700</v>
      </c>
      <c r="G870" s="123"/>
      <c r="H870" s="122">
        <v>43056</v>
      </c>
      <c r="I870" s="120">
        <v>39050</v>
      </c>
      <c r="K870" s="122">
        <v>43056</v>
      </c>
      <c r="L870" s="120">
        <v>77700</v>
      </c>
      <c r="N870" s="122">
        <v>43056</v>
      </c>
      <c r="O870" s="120">
        <v>74600</v>
      </c>
      <c r="Q870" s="122">
        <v>43056</v>
      </c>
      <c r="R870" s="120">
        <v>201900</v>
      </c>
    </row>
    <row r="871" spans="2:18">
      <c r="B871" s="121">
        <v>43055</v>
      </c>
      <c r="C871" s="119">
        <v>27250</v>
      </c>
      <c r="E871" s="122">
        <v>43055</v>
      </c>
      <c r="F871" s="120">
        <v>83200</v>
      </c>
      <c r="G871" s="123"/>
      <c r="H871" s="122">
        <v>43055</v>
      </c>
      <c r="I871" s="120">
        <v>39150</v>
      </c>
      <c r="K871" s="122">
        <v>43055</v>
      </c>
      <c r="L871" s="120">
        <v>79900</v>
      </c>
      <c r="N871" s="122">
        <v>43055</v>
      </c>
      <c r="O871" s="120">
        <v>76000</v>
      </c>
      <c r="Q871" s="122">
        <v>43055</v>
      </c>
      <c r="R871" s="120">
        <v>207000</v>
      </c>
    </row>
    <row r="872" spans="2:18">
      <c r="B872" s="121">
        <v>43054</v>
      </c>
      <c r="C872" s="119">
        <v>25500</v>
      </c>
      <c r="E872" s="122">
        <v>43054</v>
      </c>
      <c r="F872" s="120">
        <v>81700</v>
      </c>
      <c r="G872" s="123"/>
      <c r="H872" s="122">
        <v>43054</v>
      </c>
      <c r="I872" s="120">
        <v>37850</v>
      </c>
      <c r="K872" s="122">
        <v>43054</v>
      </c>
      <c r="L872" s="120">
        <v>80000</v>
      </c>
      <c r="N872" s="122">
        <v>43054</v>
      </c>
      <c r="O872" s="120">
        <v>73800</v>
      </c>
      <c r="Q872" s="122">
        <v>43054</v>
      </c>
      <c r="R872" s="120">
        <v>208700</v>
      </c>
    </row>
    <row r="873" spans="2:18">
      <c r="B873" s="121">
        <v>43053</v>
      </c>
      <c r="C873" s="119">
        <v>26150</v>
      </c>
      <c r="E873" s="122">
        <v>43053</v>
      </c>
      <c r="F873" s="120">
        <v>81700</v>
      </c>
      <c r="G873" s="123"/>
      <c r="H873" s="122">
        <v>43053</v>
      </c>
      <c r="I873" s="120">
        <v>37350</v>
      </c>
      <c r="K873" s="122">
        <v>43053</v>
      </c>
      <c r="L873" s="120">
        <v>79200</v>
      </c>
      <c r="N873" s="122">
        <v>43053</v>
      </c>
      <c r="O873" s="120">
        <v>73900</v>
      </c>
      <c r="Q873" s="122">
        <v>43053</v>
      </c>
      <c r="R873" s="120">
        <v>204500</v>
      </c>
    </row>
    <row r="874" spans="2:18">
      <c r="B874" s="121">
        <v>43052</v>
      </c>
      <c r="C874" s="119">
        <v>25800</v>
      </c>
      <c r="E874" s="122">
        <v>43052</v>
      </c>
      <c r="F874" s="120">
        <v>81000</v>
      </c>
      <c r="G874" s="123"/>
      <c r="H874" s="122">
        <v>43052</v>
      </c>
      <c r="I874" s="120">
        <v>35550</v>
      </c>
      <c r="K874" s="122">
        <v>43052</v>
      </c>
      <c r="L874" s="120">
        <v>76700</v>
      </c>
      <c r="N874" s="122">
        <v>43052</v>
      </c>
      <c r="O874" s="120">
        <v>71500</v>
      </c>
      <c r="Q874" s="122">
        <v>43052</v>
      </c>
      <c r="R874" s="120">
        <v>191500</v>
      </c>
    </row>
    <row r="875" spans="2:18">
      <c r="B875" s="121">
        <v>43049</v>
      </c>
      <c r="C875" s="119">
        <v>24700</v>
      </c>
      <c r="E875" s="122">
        <v>43049</v>
      </c>
      <c r="F875" s="120">
        <v>79200</v>
      </c>
      <c r="G875" s="123"/>
      <c r="H875" s="122">
        <v>43049</v>
      </c>
      <c r="I875" s="120">
        <v>35250</v>
      </c>
      <c r="K875" s="122">
        <v>43049</v>
      </c>
      <c r="L875" s="120">
        <v>74100</v>
      </c>
      <c r="N875" s="122">
        <v>43049</v>
      </c>
      <c r="O875" s="120">
        <v>72900</v>
      </c>
      <c r="Q875" s="122">
        <v>43049</v>
      </c>
      <c r="R875" s="120">
        <v>192000</v>
      </c>
    </row>
    <row r="876" spans="2:18">
      <c r="B876" s="121">
        <v>43048</v>
      </c>
      <c r="C876" s="119">
        <v>23600</v>
      </c>
      <c r="E876" s="122">
        <v>43048</v>
      </c>
      <c r="F876" s="120">
        <v>71900</v>
      </c>
      <c r="G876" s="123"/>
      <c r="H876" s="122">
        <v>43048</v>
      </c>
      <c r="I876" s="120">
        <v>33850</v>
      </c>
      <c r="K876" s="122">
        <v>43048</v>
      </c>
      <c r="L876" s="120">
        <v>69400</v>
      </c>
      <c r="N876" s="122">
        <v>43048</v>
      </c>
      <c r="O876" s="120">
        <v>71900</v>
      </c>
      <c r="Q876" s="122">
        <v>43048</v>
      </c>
      <c r="R876" s="120">
        <v>180100</v>
      </c>
    </row>
    <row r="877" spans="2:18">
      <c r="B877" s="121">
        <v>43047</v>
      </c>
      <c r="C877" s="119">
        <v>22000</v>
      </c>
      <c r="E877" s="122">
        <v>43047</v>
      </c>
      <c r="F877" s="120">
        <v>72100</v>
      </c>
      <c r="G877" s="123"/>
      <c r="H877" s="122">
        <v>43047</v>
      </c>
      <c r="I877" s="120">
        <v>33850</v>
      </c>
      <c r="K877" s="122">
        <v>43047</v>
      </c>
      <c r="L877" s="120">
        <v>68000</v>
      </c>
      <c r="N877" s="122">
        <v>43047</v>
      </c>
      <c r="O877" s="120">
        <v>71200</v>
      </c>
      <c r="Q877" s="122">
        <v>43047</v>
      </c>
      <c r="R877" s="120">
        <v>182900</v>
      </c>
    </row>
    <row r="878" spans="2:18">
      <c r="B878" s="121">
        <v>43046</v>
      </c>
      <c r="C878" s="119">
        <v>21400</v>
      </c>
      <c r="E878" s="122">
        <v>43046</v>
      </c>
      <c r="F878" s="120">
        <v>73100</v>
      </c>
      <c r="G878" s="123"/>
      <c r="H878" s="122">
        <v>43046</v>
      </c>
      <c r="I878" s="120">
        <v>34250</v>
      </c>
      <c r="K878" s="122">
        <v>43046</v>
      </c>
      <c r="L878" s="120">
        <v>68200</v>
      </c>
      <c r="N878" s="122">
        <v>43046</v>
      </c>
      <c r="O878" s="120">
        <v>71500</v>
      </c>
      <c r="Q878" s="122">
        <v>43046</v>
      </c>
      <c r="R878" s="120">
        <v>184900</v>
      </c>
    </row>
    <row r="879" spans="2:18">
      <c r="B879" s="121">
        <v>43045</v>
      </c>
      <c r="C879" s="119">
        <v>21750</v>
      </c>
      <c r="E879" s="122">
        <v>43045</v>
      </c>
      <c r="F879" s="120">
        <v>72300</v>
      </c>
      <c r="G879" s="123"/>
      <c r="H879" s="122">
        <v>43045</v>
      </c>
      <c r="I879" s="120">
        <v>33950</v>
      </c>
      <c r="K879" s="122">
        <v>43045</v>
      </c>
      <c r="L879" s="120">
        <v>68100</v>
      </c>
      <c r="N879" s="122">
        <v>43045</v>
      </c>
      <c r="O879" s="120">
        <v>71800</v>
      </c>
      <c r="Q879" s="122">
        <v>43045</v>
      </c>
      <c r="R879" s="120">
        <v>184800</v>
      </c>
    </row>
    <row r="880" spans="2:18">
      <c r="B880" s="121">
        <v>43042</v>
      </c>
      <c r="C880" s="119">
        <v>21800</v>
      </c>
      <c r="E880" s="122">
        <v>43042</v>
      </c>
      <c r="F880" s="120">
        <v>74400</v>
      </c>
      <c r="G880" s="123"/>
      <c r="H880" s="122">
        <v>43042</v>
      </c>
      <c r="I880" s="120">
        <v>35550</v>
      </c>
      <c r="K880" s="122">
        <v>43042</v>
      </c>
      <c r="L880" s="120">
        <v>72100</v>
      </c>
      <c r="N880" s="122">
        <v>43042</v>
      </c>
      <c r="O880" s="120">
        <v>73100</v>
      </c>
      <c r="Q880" s="122">
        <v>43042</v>
      </c>
      <c r="R880" s="120">
        <v>185800</v>
      </c>
    </row>
    <row r="881" spans="2:18">
      <c r="B881" s="121">
        <v>43041</v>
      </c>
      <c r="C881" s="119">
        <v>22100</v>
      </c>
      <c r="E881" s="122">
        <v>43041</v>
      </c>
      <c r="F881" s="120">
        <v>74100</v>
      </c>
      <c r="G881" s="123"/>
      <c r="H881" s="122">
        <v>43041</v>
      </c>
      <c r="I881" s="120">
        <v>34900</v>
      </c>
      <c r="K881" s="122">
        <v>43041</v>
      </c>
      <c r="L881" s="120">
        <v>71500</v>
      </c>
      <c r="N881" s="122">
        <v>43041</v>
      </c>
      <c r="O881" s="120">
        <v>73500</v>
      </c>
      <c r="Q881" s="122">
        <v>43041</v>
      </c>
      <c r="R881" s="120">
        <v>189000</v>
      </c>
    </row>
    <row r="882" spans="2:18">
      <c r="B882" s="121">
        <v>43040</v>
      </c>
      <c r="C882" s="119">
        <v>21750</v>
      </c>
      <c r="E882" s="122">
        <v>43040</v>
      </c>
      <c r="F882" s="120">
        <v>72300</v>
      </c>
      <c r="G882" s="123"/>
      <c r="H882" s="122">
        <v>43040</v>
      </c>
      <c r="I882" s="120">
        <v>35150</v>
      </c>
      <c r="K882" s="122">
        <v>43040</v>
      </c>
      <c r="L882" s="120">
        <v>68500</v>
      </c>
      <c r="N882" s="122">
        <v>43040</v>
      </c>
      <c r="O882" s="120">
        <v>74300</v>
      </c>
      <c r="Q882" s="122">
        <v>43040</v>
      </c>
      <c r="R882" s="120">
        <v>186100</v>
      </c>
    </row>
    <row r="883" spans="2:18">
      <c r="B883" s="121">
        <v>43039</v>
      </c>
      <c r="C883" s="119">
        <v>21950</v>
      </c>
      <c r="E883" s="122">
        <v>43039</v>
      </c>
      <c r="F883" s="120">
        <v>73100</v>
      </c>
      <c r="G883" s="123"/>
      <c r="H883" s="122">
        <v>43039</v>
      </c>
      <c r="I883" s="120">
        <v>35150</v>
      </c>
      <c r="K883" s="122">
        <v>43039</v>
      </c>
      <c r="L883" s="120">
        <v>69000</v>
      </c>
      <c r="N883" s="122">
        <v>43039</v>
      </c>
      <c r="O883" s="120">
        <v>73800</v>
      </c>
      <c r="Q883" s="122">
        <v>43039</v>
      </c>
      <c r="R883" s="120">
        <v>187500</v>
      </c>
    </row>
    <row r="884" spans="2:18">
      <c r="B884" s="121">
        <v>43038</v>
      </c>
      <c r="C884" s="119">
        <v>21750</v>
      </c>
      <c r="E884" s="122">
        <v>43038</v>
      </c>
      <c r="F884" s="120">
        <v>74500</v>
      </c>
      <c r="G884" s="123"/>
      <c r="H884" s="122">
        <v>43038</v>
      </c>
      <c r="I884" s="120">
        <v>37300</v>
      </c>
      <c r="K884" s="122">
        <v>43038</v>
      </c>
      <c r="L884" s="120">
        <v>68900</v>
      </c>
      <c r="N884" s="122">
        <v>43038</v>
      </c>
      <c r="O884" s="120">
        <v>73500</v>
      </c>
      <c r="Q884" s="122">
        <v>43038</v>
      </c>
      <c r="R884" s="120">
        <v>191400</v>
      </c>
    </row>
    <row r="885" spans="2:18">
      <c r="B885" s="121">
        <v>43035</v>
      </c>
      <c r="C885" s="119">
        <v>22300</v>
      </c>
      <c r="E885" s="122">
        <v>43035</v>
      </c>
      <c r="F885" s="120">
        <v>74200</v>
      </c>
      <c r="G885" s="123"/>
      <c r="H885" s="122">
        <v>43035</v>
      </c>
      <c r="I885" s="120">
        <v>37200</v>
      </c>
      <c r="K885" s="122">
        <v>43035</v>
      </c>
      <c r="L885" s="120">
        <v>70800</v>
      </c>
      <c r="N885" s="122">
        <v>43035</v>
      </c>
      <c r="O885" s="120">
        <v>72100</v>
      </c>
      <c r="Q885" s="122">
        <v>43035</v>
      </c>
      <c r="R885" s="120">
        <v>193600</v>
      </c>
    </row>
    <row r="886" spans="2:18">
      <c r="B886" s="121">
        <v>43034</v>
      </c>
      <c r="C886" s="119">
        <v>20800</v>
      </c>
      <c r="E886" s="122">
        <v>43034</v>
      </c>
      <c r="F886" s="120">
        <v>73600</v>
      </c>
      <c r="G886" s="123"/>
      <c r="H886" s="122">
        <v>43034</v>
      </c>
      <c r="I886" s="120">
        <v>36450</v>
      </c>
      <c r="K886" s="122">
        <v>43034</v>
      </c>
      <c r="L886" s="120">
        <v>69500</v>
      </c>
      <c r="N886" s="122">
        <v>43034</v>
      </c>
      <c r="O886" s="120">
        <v>73000</v>
      </c>
      <c r="Q886" s="122">
        <v>43034</v>
      </c>
      <c r="R886" s="120">
        <v>182000</v>
      </c>
    </row>
    <row r="887" spans="2:18">
      <c r="B887" s="121">
        <v>43033</v>
      </c>
      <c r="C887" s="119">
        <v>21800</v>
      </c>
      <c r="E887" s="122">
        <v>43033</v>
      </c>
      <c r="F887" s="120">
        <v>77100</v>
      </c>
      <c r="G887" s="123"/>
      <c r="H887" s="122">
        <v>43033</v>
      </c>
      <c r="I887" s="120">
        <v>37250</v>
      </c>
      <c r="K887" s="122">
        <v>43033</v>
      </c>
      <c r="L887" s="120">
        <v>70700</v>
      </c>
      <c r="N887" s="122">
        <v>43033</v>
      </c>
      <c r="O887" s="120">
        <v>75800</v>
      </c>
      <c r="Q887" s="122">
        <v>43033</v>
      </c>
      <c r="R887" s="120">
        <v>186300</v>
      </c>
    </row>
    <row r="888" spans="2:18">
      <c r="B888" s="121">
        <v>43032</v>
      </c>
      <c r="C888" s="119">
        <v>22000</v>
      </c>
      <c r="E888" s="122">
        <v>43032</v>
      </c>
      <c r="F888" s="120">
        <v>74800</v>
      </c>
      <c r="G888" s="123"/>
      <c r="H888" s="122">
        <v>43032</v>
      </c>
      <c r="I888" s="120">
        <v>34700</v>
      </c>
      <c r="K888" s="122">
        <v>43032</v>
      </c>
      <c r="L888" s="120">
        <v>73000</v>
      </c>
      <c r="N888" s="122">
        <v>43032</v>
      </c>
      <c r="O888" s="120">
        <v>75900</v>
      </c>
      <c r="Q888" s="122">
        <v>43032</v>
      </c>
      <c r="R888" s="120">
        <v>184600</v>
      </c>
    </row>
    <row r="889" spans="2:18">
      <c r="B889" s="121">
        <v>43031</v>
      </c>
      <c r="C889" s="119">
        <v>21800</v>
      </c>
      <c r="E889" s="122">
        <v>43031</v>
      </c>
      <c r="F889" s="120">
        <v>75200</v>
      </c>
      <c r="G889" s="123"/>
      <c r="H889" s="122">
        <v>43031</v>
      </c>
      <c r="I889" s="120">
        <v>34900</v>
      </c>
      <c r="K889" s="122">
        <v>43031</v>
      </c>
      <c r="L889" s="120">
        <v>70500</v>
      </c>
      <c r="N889" s="122">
        <v>43031</v>
      </c>
      <c r="O889" s="120">
        <v>74900</v>
      </c>
      <c r="Q889" s="122">
        <v>43031</v>
      </c>
      <c r="R889" s="120">
        <v>180900</v>
      </c>
    </row>
    <row r="890" spans="2:18">
      <c r="B890" s="121">
        <v>43028</v>
      </c>
      <c r="C890" s="119">
        <v>21000</v>
      </c>
      <c r="E890" s="122">
        <v>43028</v>
      </c>
      <c r="F890" s="120">
        <v>73200</v>
      </c>
      <c r="G890" s="123"/>
      <c r="H890" s="122">
        <v>43028</v>
      </c>
      <c r="I890" s="120">
        <v>33200</v>
      </c>
      <c r="K890" s="122">
        <v>43028</v>
      </c>
      <c r="L890" s="120">
        <v>69200</v>
      </c>
      <c r="N890" s="122">
        <v>43028</v>
      </c>
      <c r="O890" s="120">
        <v>73800</v>
      </c>
      <c r="Q890" s="122">
        <v>43028</v>
      </c>
      <c r="R890" s="120">
        <v>177700</v>
      </c>
    </row>
    <row r="891" spans="2:18">
      <c r="B891" s="121">
        <v>43027</v>
      </c>
      <c r="C891" s="119">
        <v>21400</v>
      </c>
      <c r="E891" s="122">
        <v>43027</v>
      </c>
      <c r="F891" s="120">
        <v>73200</v>
      </c>
      <c r="G891" s="123"/>
      <c r="H891" s="122">
        <v>43027</v>
      </c>
      <c r="I891" s="120">
        <v>31600</v>
      </c>
      <c r="K891" s="122">
        <v>43027</v>
      </c>
      <c r="L891" s="120">
        <v>70600</v>
      </c>
      <c r="N891" s="122">
        <v>43027</v>
      </c>
      <c r="O891" s="120">
        <v>72600</v>
      </c>
      <c r="Q891" s="122">
        <v>43027</v>
      </c>
      <c r="R891" s="120">
        <v>177000</v>
      </c>
    </row>
    <row r="892" spans="2:18">
      <c r="B892" s="121">
        <v>43026</v>
      </c>
      <c r="C892" s="119">
        <v>20500</v>
      </c>
      <c r="E892" s="122">
        <v>43026</v>
      </c>
      <c r="F892" s="120">
        <v>70500</v>
      </c>
      <c r="G892" s="123"/>
      <c r="H892" s="122">
        <v>43026</v>
      </c>
      <c r="I892" s="120">
        <v>30400</v>
      </c>
      <c r="K892" s="122">
        <v>43026</v>
      </c>
      <c r="L892" s="120">
        <v>68500</v>
      </c>
      <c r="N892" s="122">
        <v>43026</v>
      </c>
      <c r="O892" s="120">
        <v>70600</v>
      </c>
      <c r="Q892" s="122">
        <v>43026</v>
      </c>
      <c r="R892" s="120">
        <v>167900</v>
      </c>
    </row>
    <row r="893" spans="2:18">
      <c r="B893" s="121">
        <v>43025</v>
      </c>
      <c r="C893" s="119">
        <v>20600</v>
      </c>
      <c r="E893" s="122">
        <v>43025</v>
      </c>
      <c r="F893" s="120">
        <v>73900</v>
      </c>
      <c r="G893" s="123"/>
      <c r="H893" s="122">
        <v>43025</v>
      </c>
      <c r="I893" s="120">
        <v>31650</v>
      </c>
      <c r="K893" s="122">
        <v>43025</v>
      </c>
      <c r="L893" s="120">
        <v>69500</v>
      </c>
      <c r="N893" s="122">
        <v>43025</v>
      </c>
      <c r="O893" s="120">
        <v>71200</v>
      </c>
      <c r="Q893" s="122">
        <v>43025</v>
      </c>
      <c r="R893" s="120">
        <v>167100</v>
      </c>
    </row>
    <row r="894" spans="2:18">
      <c r="B894" s="121">
        <v>43024</v>
      </c>
      <c r="C894" s="119">
        <v>20850</v>
      </c>
      <c r="E894" s="122">
        <v>43024</v>
      </c>
      <c r="F894" s="120">
        <v>73700</v>
      </c>
      <c r="G894" s="123"/>
      <c r="H894" s="122">
        <v>43024</v>
      </c>
      <c r="I894" s="120">
        <v>31200</v>
      </c>
      <c r="K894" s="122">
        <v>43024</v>
      </c>
      <c r="L894" s="120">
        <v>67500</v>
      </c>
      <c r="N894" s="122">
        <v>43024</v>
      </c>
      <c r="O894" s="120">
        <v>71200</v>
      </c>
      <c r="Q894" s="122">
        <v>43024</v>
      </c>
      <c r="R894" s="120">
        <v>166500</v>
      </c>
    </row>
    <row r="895" spans="2:18">
      <c r="B895" s="121">
        <v>43021</v>
      </c>
      <c r="C895" s="119">
        <v>20900</v>
      </c>
      <c r="E895" s="122">
        <v>43021</v>
      </c>
      <c r="F895" s="120">
        <v>81000</v>
      </c>
      <c r="G895" s="123"/>
      <c r="H895" s="122">
        <v>43021</v>
      </c>
      <c r="I895" s="120">
        <v>33800</v>
      </c>
      <c r="K895" s="122">
        <v>43021</v>
      </c>
      <c r="L895" s="120">
        <v>71100</v>
      </c>
      <c r="N895" s="122">
        <v>43021</v>
      </c>
      <c r="O895" s="120">
        <v>72200</v>
      </c>
      <c r="Q895" s="122">
        <v>43021</v>
      </c>
      <c r="R895" s="120">
        <v>170400</v>
      </c>
    </row>
    <row r="896" spans="2:18">
      <c r="B896" s="121">
        <v>43020</v>
      </c>
      <c r="C896" s="119">
        <v>22250</v>
      </c>
      <c r="E896" s="122">
        <v>43020</v>
      </c>
      <c r="F896" s="120">
        <v>85200</v>
      </c>
      <c r="G896" s="123"/>
      <c r="H896" s="122">
        <v>43020</v>
      </c>
      <c r="I896" s="120">
        <v>35300</v>
      </c>
      <c r="K896" s="122">
        <v>43020</v>
      </c>
      <c r="L896" s="120">
        <v>73500</v>
      </c>
      <c r="N896" s="122">
        <v>43020</v>
      </c>
      <c r="O896" s="120">
        <v>75000</v>
      </c>
      <c r="Q896" s="122">
        <v>43020</v>
      </c>
      <c r="R896" s="120">
        <v>176200</v>
      </c>
    </row>
    <row r="897" spans="2:18">
      <c r="B897" s="121">
        <v>43019</v>
      </c>
      <c r="C897" s="119">
        <v>22650</v>
      </c>
      <c r="E897" s="122">
        <v>43019</v>
      </c>
      <c r="F897" s="120">
        <v>85200</v>
      </c>
      <c r="G897" s="123"/>
      <c r="H897" s="122">
        <v>43019</v>
      </c>
      <c r="I897" s="120">
        <v>35250</v>
      </c>
      <c r="K897" s="122">
        <v>43019</v>
      </c>
      <c r="L897" s="120">
        <v>74100</v>
      </c>
      <c r="N897" s="122">
        <v>43019</v>
      </c>
      <c r="O897" s="120">
        <v>75200</v>
      </c>
      <c r="Q897" s="122">
        <v>43019</v>
      </c>
      <c r="R897" s="120">
        <v>177800</v>
      </c>
    </row>
    <row r="898" spans="2:18">
      <c r="B898" s="121">
        <v>43018</v>
      </c>
      <c r="C898" s="119">
        <v>22450</v>
      </c>
      <c r="E898" s="122">
        <v>43018</v>
      </c>
      <c r="F898" s="120">
        <v>81300</v>
      </c>
      <c r="G898" s="123"/>
      <c r="H898" s="122">
        <v>43018</v>
      </c>
      <c r="I898" s="120">
        <v>33300</v>
      </c>
      <c r="K898" s="122">
        <v>43018</v>
      </c>
      <c r="L898" s="120">
        <v>74500</v>
      </c>
      <c r="N898" s="122">
        <v>43018</v>
      </c>
      <c r="O898" s="120">
        <v>73400</v>
      </c>
      <c r="Q898" s="122">
        <v>43018</v>
      </c>
      <c r="R898" s="120">
        <v>176900</v>
      </c>
    </row>
    <row r="899" spans="2:18">
      <c r="B899" s="121">
        <v>43007</v>
      </c>
      <c r="C899" s="119">
        <v>21800</v>
      </c>
      <c r="E899" s="124">
        <v>43007</v>
      </c>
      <c r="F899" s="120">
        <v>78900</v>
      </c>
      <c r="G899" s="123"/>
      <c r="H899" s="122">
        <v>43007</v>
      </c>
      <c r="I899" s="120">
        <v>33900</v>
      </c>
      <c r="K899" s="122">
        <v>43007</v>
      </c>
      <c r="L899" s="120">
        <v>74400</v>
      </c>
      <c r="N899" s="122">
        <v>43007</v>
      </c>
      <c r="O899" s="120">
        <v>72700</v>
      </c>
      <c r="Q899" s="122">
        <v>43007</v>
      </c>
      <c r="R899" s="120">
        <v>176600</v>
      </c>
    </row>
    <row r="900" spans="2:18">
      <c r="B900" s="121">
        <v>43006</v>
      </c>
      <c r="C900" s="119">
        <v>21950</v>
      </c>
      <c r="E900" s="124">
        <v>43006</v>
      </c>
      <c r="F900" s="120">
        <v>80500</v>
      </c>
      <c r="G900" s="123"/>
      <c r="H900" s="122">
        <v>43006</v>
      </c>
      <c r="I900" s="120">
        <v>33150</v>
      </c>
      <c r="K900" s="122">
        <v>43006</v>
      </c>
      <c r="L900" s="120">
        <v>74800</v>
      </c>
      <c r="N900" s="122">
        <v>43006</v>
      </c>
      <c r="O900" s="120">
        <v>71800</v>
      </c>
      <c r="Q900" s="122">
        <v>43006</v>
      </c>
      <c r="R900" s="120">
        <v>177500</v>
      </c>
    </row>
    <row r="901" spans="2:18">
      <c r="B901" s="121">
        <v>43005</v>
      </c>
      <c r="C901" s="119">
        <v>21050</v>
      </c>
      <c r="E901" s="122">
        <v>43005</v>
      </c>
      <c r="F901" s="120">
        <v>81200</v>
      </c>
      <c r="G901" s="123"/>
      <c r="H901" s="122">
        <v>43005</v>
      </c>
      <c r="I901" s="120">
        <v>33700</v>
      </c>
      <c r="K901" s="122">
        <v>43005</v>
      </c>
      <c r="L901" s="120">
        <v>73100</v>
      </c>
      <c r="N901" s="122">
        <v>43005</v>
      </c>
      <c r="O901" s="120">
        <v>72600</v>
      </c>
      <c r="Q901" s="122">
        <v>43005</v>
      </c>
      <c r="R901" s="120">
        <v>170600</v>
      </c>
    </row>
    <row r="902" spans="2:18">
      <c r="B902" s="121">
        <v>43004</v>
      </c>
      <c r="C902" s="119">
        <v>20650</v>
      </c>
      <c r="E902" s="122">
        <v>43004</v>
      </c>
      <c r="F902" s="120">
        <v>77500</v>
      </c>
      <c r="G902" s="123"/>
      <c r="H902" s="122">
        <v>43004</v>
      </c>
      <c r="I902" s="120">
        <v>34000</v>
      </c>
      <c r="K902" s="122">
        <v>43004</v>
      </c>
      <c r="L902" s="120">
        <v>72300</v>
      </c>
      <c r="N902" s="122">
        <v>43004</v>
      </c>
      <c r="O902" s="120">
        <v>73400</v>
      </c>
      <c r="Q902" s="122">
        <v>43004</v>
      </c>
      <c r="R902" s="120">
        <v>168800</v>
      </c>
    </row>
    <row r="903" spans="2:18">
      <c r="B903" s="121">
        <v>43003</v>
      </c>
      <c r="C903" s="119">
        <v>20450</v>
      </c>
      <c r="E903" s="122">
        <v>43003</v>
      </c>
      <c r="F903" s="120">
        <v>76800</v>
      </c>
      <c r="G903" s="123"/>
      <c r="H903" s="122">
        <v>43003</v>
      </c>
      <c r="I903" s="120">
        <v>32700</v>
      </c>
      <c r="K903" s="122">
        <v>43003</v>
      </c>
      <c r="L903" s="120">
        <v>73700</v>
      </c>
      <c r="N903" s="122">
        <v>43003</v>
      </c>
      <c r="O903" s="120">
        <v>72300</v>
      </c>
      <c r="Q903" s="122">
        <v>43003</v>
      </c>
      <c r="R903" s="120">
        <v>169100</v>
      </c>
    </row>
    <row r="904" spans="2:18">
      <c r="B904" s="121">
        <v>43000</v>
      </c>
      <c r="C904" s="119">
        <v>19350</v>
      </c>
      <c r="E904" s="122">
        <v>43000</v>
      </c>
      <c r="F904" s="120">
        <v>78600</v>
      </c>
      <c r="G904" s="123"/>
      <c r="H904" s="122">
        <v>43000</v>
      </c>
      <c r="I904" s="120">
        <v>31900</v>
      </c>
      <c r="K904" s="122">
        <v>43000</v>
      </c>
      <c r="L904" s="120">
        <v>73200</v>
      </c>
      <c r="N904" s="122">
        <v>43000</v>
      </c>
      <c r="O904" s="120">
        <v>74000</v>
      </c>
      <c r="Q904" s="122">
        <v>43000</v>
      </c>
      <c r="R904" s="120">
        <v>171200</v>
      </c>
    </row>
    <row r="905" spans="2:18">
      <c r="B905" s="121">
        <v>42999</v>
      </c>
      <c r="C905" s="119">
        <v>19850</v>
      </c>
      <c r="E905" s="122">
        <v>42999</v>
      </c>
      <c r="F905" s="120">
        <v>82000</v>
      </c>
      <c r="G905" s="123"/>
      <c r="H905" s="122">
        <v>42999</v>
      </c>
      <c r="I905" s="120">
        <v>31950</v>
      </c>
      <c r="K905" s="122">
        <v>42999</v>
      </c>
      <c r="L905" s="120">
        <v>75200</v>
      </c>
      <c r="N905" s="122">
        <v>42999</v>
      </c>
      <c r="O905" s="120">
        <v>76300</v>
      </c>
      <c r="Q905" s="122">
        <v>42999</v>
      </c>
      <c r="R905" s="120">
        <v>173000</v>
      </c>
    </row>
    <row r="906" spans="2:18">
      <c r="B906" s="121">
        <v>42998</v>
      </c>
      <c r="C906" s="119">
        <v>21850</v>
      </c>
      <c r="E906" s="122">
        <v>42998</v>
      </c>
      <c r="F906" s="120">
        <v>82200</v>
      </c>
      <c r="G906" s="123"/>
      <c r="H906" s="122">
        <v>42998</v>
      </c>
      <c r="I906" s="120">
        <v>34000</v>
      </c>
      <c r="K906" s="122">
        <v>42998</v>
      </c>
      <c r="L906" s="120">
        <v>76200</v>
      </c>
      <c r="N906" s="122">
        <v>42998</v>
      </c>
      <c r="O906" s="120">
        <v>77900</v>
      </c>
      <c r="Q906" s="122">
        <v>42998</v>
      </c>
      <c r="R906" s="120">
        <v>169600</v>
      </c>
    </row>
    <row r="907" spans="2:18">
      <c r="B907" s="121">
        <v>42997</v>
      </c>
      <c r="C907" s="119">
        <v>23500</v>
      </c>
      <c r="E907" s="122">
        <v>42997</v>
      </c>
      <c r="F907" s="120">
        <v>79900</v>
      </c>
      <c r="G907" s="123"/>
      <c r="H907" s="122">
        <v>42997</v>
      </c>
      <c r="I907" s="120">
        <v>37100</v>
      </c>
      <c r="K907" s="122">
        <v>42997</v>
      </c>
      <c r="L907" s="120">
        <v>79500</v>
      </c>
      <c r="N907" s="122">
        <v>42997</v>
      </c>
      <c r="O907" s="120">
        <v>79600</v>
      </c>
      <c r="Q907" s="122">
        <v>42997</v>
      </c>
      <c r="R907" s="120">
        <v>174700</v>
      </c>
    </row>
    <row r="908" spans="2:18">
      <c r="B908" s="121">
        <v>42996</v>
      </c>
      <c r="C908" s="119">
        <v>23450</v>
      </c>
      <c r="E908" s="122">
        <v>42996</v>
      </c>
      <c r="F908" s="120">
        <v>80300</v>
      </c>
      <c r="G908" s="123"/>
      <c r="H908" s="122">
        <v>42996</v>
      </c>
      <c r="I908" s="120">
        <v>36650</v>
      </c>
      <c r="K908" s="122">
        <v>42996</v>
      </c>
      <c r="L908" s="120">
        <v>79900</v>
      </c>
      <c r="N908" s="122">
        <v>42996</v>
      </c>
      <c r="O908" s="120">
        <v>81600</v>
      </c>
      <c r="Q908" s="122">
        <v>42996</v>
      </c>
      <c r="R908" s="120">
        <v>179000</v>
      </c>
    </row>
    <row r="909" spans="2:18">
      <c r="B909" s="121">
        <v>42993</v>
      </c>
      <c r="C909" s="119">
        <v>23950</v>
      </c>
      <c r="E909" s="122">
        <v>42993</v>
      </c>
      <c r="F909" s="120">
        <v>77000</v>
      </c>
      <c r="G909" s="123"/>
      <c r="H909" s="122">
        <v>42993</v>
      </c>
      <c r="I909" s="120">
        <v>37500</v>
      </c>
      <c r="K909" s="122">
        <v>42993</v>
      </c>
      <c r="L909" s="120">
        <v>80600</v>
      </c>
      <c r="N909" s="122">
        <v>42993</v>
      </c>
      <c r="O909" s="120">
        <v>80000</v>
      </c>
      <c r="Q909" s="122">
        <v>42993</v>
      </c>
      <c r="R909" s="120">
        <v>182300</v>
      </c>
    </row>
    <row r="910" spans="2:18">
      <c r="B910" s="121">
        <v>42992</v>
      </c>
      <c r="C910" s="119">
        <v>23900</v>
      </c>
      <c r="E910" s="122">
        <v>42992</v>
      </c>
      <c r="F910" s="120">
        <v>76900</v>
      </c>
      <c r="G910" s="123"/>
      <c r="H910" s="122">
        <v>42992</v>
      </c>
      <c r="I910" s="120">
        <v>36750</v>
      </c>
      <c r="K910" s="122">
        <v>42992</v>
      </c>
      <c r="L910" s="120">
        <v>81400</v>
      </c>
      <c r="N910" s="122">
        <v>42992</v>
      </c>
      <c r="O910" s="120">
        <v>79300</v>
      </c>
      <c r="Q910" s="122">
        <v>42992</v>
      </c>
      <c r="R910" s="120">
        <v>188000</v>
      </c>
    </row>
    <row r="911" spans="2:18">
      <c r="B911" s="121">
        <v>42991</v>
      </c>
      <c r="C911" s="119">
        <v>24850</v>
      </c>
      <c r="E911" s="122">
        <v>42991</v>
      </c>
      <c r="F911" s="120">
        <v>77000</v>
      </c>
      <c r="G911" s="123"/>
      <c r="H911" s="122">
        <v>42991</v>
      </c>
      <c r="I911" s="120">
        <v>38050</v>
      </c>
      <c r="K911" s="122">
        <v>42991</v>
      </c>
      <c r="L911" s="120">
        <v>78900</v>
      </c>
      <c r="N911" s="122">
        <v>42991</v>
      </c>
      <c r="O911" s="120">
        <v>78400</v>
      </c>
      <c r="Q911" s="122">
        <v>42991</v>
      </c>
      <c r="R911" s="120">
        <v>188300</v>
      </c>
    </row>
    <row r="912" spans="2:18">
      <c r="B912" s="121">
        <v>42990</v>
      </c>
      <c r="C912" s="119">
        <v>25200</v>
      </c>
      <c r="E912" s="122">
        <v>42990</v>
      </c>
      <c r="F912" s="120">
        <v>77900</v>
      </c>
      <c r="G912" s="123"/>
      <c r="H912" s="122">
        <v>42990</v>
      </c>
      <c r="I912" s="120">
        <v>37950</v>
      </c>
      <c r="K912" s="122">
        <v>42990</v>
      </c>
      <c r="L912" s="120">
        <v>80300</v>
      </c>
      <c r="N912" s="122">
        <v>42990</v>
      </c>
      <c r="O912" s="120">
        <v>79900</v>
      </c>
      <c r="Q912" s="122">
        <v>42990</v>
      </c>
      <c r="R912" s="120">
        <v>184400</v>
      </c>
    </row>
    <row r="913" spans="2:18">
      <c r="B913" s="121">
        <v>42989</v>
      </c>
      <c r="C913" s="119">
        <v>24300</v>
      </c>
      <c r="E913" s="122">
        <v>42989</v>
      </c>
      <c r="F913" s="120">
        <v>77200</v>
      </c>
      <c r="G913" s="123"/>
      <c r="H913" s="122">
        <v>42989</v>
      </c>
      <c r="I913" s="120">
        <v>37700</v>
      </c>
      <c r="K913" s="122">
        <v>42989</v>
      </c>
      <c r="L913" s="120">
        <v>77900</v>
      </c>
      <c r="N913" s="122">
        <v>42989</v>
      </c>
      <c r="O913" s="120">
        <v>78400</v>
      </c>
      <c r="Q913" s="122">
        <v>42989</v>
      </c>
      <c r="R913" s="120">
        <v>182000</v>
      </c>
    </row>
    <row r="914" spans="2:18">
      <c r="B914" s="121">
        <v>42986</v>
      </c>
      <c r="C914" s="119">
        <v>23850</v>
      </c>
      <c r="E914" s="122">
        <v>42986</v>
      </c>
      <c r="F914" s="120">
        <v>75600</v>
      </c>
      <c r="G914" s="123"/>
      <c r="H914" s="122">
        <v>42986</v>
      </c>
      <c r="I914" s="120">
        <v>37400</v>
      </c>
      <c r="K914" s="122">
        <v>42986</v>
      </c>
      <c r="L914" s="120">
        <v>78100</v>
      </c>
      <c r="N914" s="122">
        <v>42986</v>
      </c>
      <c r="O914" s="120">
        <v>77100</v>
      </c>
      <c r="Q914" s="122">
        <v>42986</v>
      </c>
      <c r="R914" s="120">
        <v>182200</v>
      </c>
    </row>
    <row r="915" spans="2:18">
      <c r="B915" s="121">
        <v>42985</v>
      </c>
      <c r="C915" s="119">
        <v>24250</v>
      </c>
      <c r="E915" s="122">
        <v>42985</v>
      </c>
      <c r="F915" s="120">
        <v>76000</v>
      </c>
      <c r="G915" s="123"/>
      <c r="H915" s="122">
        <v>42985</v>
      </c>
      <c r="I915" s="120">
        <v>37550</v>
      </c>
      <c r="K915" s="122">
        <v>42985</v>
      </c>
      <c r="L915" s="120">
        <v>79900</v>
      </c>
      <c r="N915" s="122">
        <v>42985</v>
      </c>
      <c r="O915" s="120">
        <v>77700</v>
      </c>
      <c r="Q915" s="122">
        <v>42985</v>
      </c>
      <c r="R915" s="120">
        <v>183200</v>
      </c>
    </row>
    <row r="916" spans="2:18">
      <c r="B916" s="121">
        <v>42984</v>
      </c>
      <c r="C916" s="119">
        <v>23500</v>
      </c>
      <c r="E916" s="122">
        <v>42984</v>
      </c>
      <c r="F916" s="120">
        <v>72100</v>
      </c>
      <c r="G916" s="123"/>
      <c r="H916" s="122">
        <v>42984</v>
      </c>
      <c r="I916" s="120">
        <v>35450</v>
      </c>
      <c r="K916" s="122">
        <v>42984</v>
      </c>
      <c r="L916" s="120">
        <v>78000</v>
      </c>
      <c r="N916" s="122">
        <v>42984</v>
      </c>
      <c r="O916" s="120">
        <v>74500</v>
      </c>
      <c r="Q916" s="122">
        <v>42984</v>
      </c>
      <c r="R916" s="120">
        <v>177500</v>
      </c>
    </row>
    <row r="917" spans="2:18">
      <c r="B917" s="121">
        <v>42983</v>
      </c>
      <c r="C917" s="119">
        <v>23800</v>
      </c>
      <c r="E917" s="122">
        <v>42983</v>
      </c>
      <c r="F917" s="120">
        <v>71800</v>
      </c>
      <c r="G917" s="123"/>
      <c r="H917" s="122">
        <v>42983</v>
      </c>
      <c r="I917" s="120">
        <v>33150</v>
      </c>
      <c r="K917" s="122">
        <v>42983</v>
      </c>
      <c r="L917" s="120">
        <v>78100</v>
      </c>
      <c r="N917" s="122">
        <v>42983</v>
      </c>
      <c r="O917" s="120">
        <v>73800</v>
      </c>
      <c r="Q917" s="122">
        <v>42983</v>
      </c>
      <c r="R917" s="120">
        <v>180300</v>
      </c>
    </row>
    <row r="918" spans="2:18">
      <c r="B918" s="121">
        <v>42982</v>
      </c>
      <c r="C918" s="119">
        <v>23400</v>
      </c>
      <c r="E918" s="122">
        <v>42982</v>
      </c>
      <c r="F918" s="120">
        <v>73800</v>
      </c>
      <c r="G918" s="123"/>
      <c r="H918" s="122">
        <v>42982</v>
      </c>
      <c r="I918" s="120">
        <v>33750</v>
      </c>
      <c r="K918" s="122">
        <v>42982</v>
      </c>
      <c r="L918" s="120">
        <v>77500</v>
      </c>
      <c r="N918" s="122">
        <v>42982</v>
      </c>
      <c r="O918" s="120">
        <v>75400</v>
      </c>
      <c r="Q918" s="122">
        <v>42982</v>
      </c>
      <c r="R918" s="120">
        <v>179100</v>
      </c>
    </row>
    <row r="919" spans="2:18">
      <c r="B919" s="121">
        <v>42979</v>
      </c>
      <c r="C919" s="119">
        <v>24650</v>
      </c>
      <c r="E919" s="122">
        <v>42979</v>
      </c>
      <c r="F919" s="120">
        <v>76000</v>
      </c>
      <c r="G919" s="123"/>
      <c r="H919" s="122">
        <v>42979</v>
      </c>
      <c r="I919" s="120">
        <v>33400</v>
      </c>
      <c r="K919" s="122">
        <v>42979</v>
      </c>
      <c r="L919" s="120">
        <v>79500</v>
      </c>
      <c r="N919" s="122">
        <v>42979</v>
      </c>
      <c r="O919" s="120">
        <v>76100</v>
      </c>
      <c r="Q919" s="122">
        <v>42979</v>
      </c>
      <c r="R919" s="120">
        <v>181500</v>
      </c>
    </row>
    <row r="920" spans="2:18">
      <c r="B920" s="121">
        <v>42978</v>
      </c>
      <c r="C920" s="119">
        <v>25000</v>
      </c>
      <c r="E920" s="122">
        <v>42978</v>
      </c>
      <c r="F920" s="120">
        <v>75400</v>
      </c>
      <c r="G920" s="123"/>
      <c r="H920" s="122">
        <v>42978</v>
      </c>
      <c r="I920" s="120">
        <v>33100</v>
      </c>
      <c r="K920" s="122">
        <v>42978</v>
      </c>
      <c r="L920" s="120">
        <v>78900</v>
      </c>
      <c r="N920" s="122">
        <v>42978</v>
      </c>
      <c r="O920" s="120">
        <v>77200</v>
      </c>
      <c r="Q920" s="122">
        <v>42978</v>
      </c>
      <c r="R920" s="120">
        <v>182600</v>
      </c>
    </row>
    <row r="921" spans="2:18">
      <c r="B921" s="121">
        <v>42977</v>
      </c>
      <c r="C921" s="119">
        <v>24000</v>
      </c>
      <c r="E921" s="122">
        <v>42977</v>
      </c>
      <c r="F921" s="120">
        <v>76500</v>
      </c>
      <c r="G921" s="123"/>
      <c r="H921" s="122">
        <v>42977</v>
      </c>
      <c r="I921" s="120">
        <v>32750</v>
      </c>
      <c r="K921" s="122">
        <v>42977</v>
      </c>
      <c r="L921" s="120">
        <v>79900</v>
      </c>
      <c r="N921" s="122">
        <v>42977</v>
      </c>
      <c r="O921" s="120">
        <v>75100</v>
      </c>
      <c r="Q921" s="122">
        <v>42977</v>
      </c>
      <c r="R921" s="120">
        <v>182900</v>
      </c>
    </row>
    <row r="922" spans="2:18">
      <c r="B922" s="121">
        <v>42976</v>
      </c>
      <c r="C922" s="119">
        <v>23850</v>
      </c>
      <c r="E922" s="122">
        <v>42976</v>
      </c>
      <c r="F922" s="120">
        <v>73100</v>
      </c>
      <c r="G922" s="123"/>
      <c r="H922" s="122">
        <v>42976</v>
      </c>
      <c r="I922" s="120">
        <v>31400</v>
      </c>
      <c r="K922" s="122">
        <v>42976</v>
      </c>
      <c r="L922" s="120">
        <v>81600</v>
      </c>
      <c r="N922" s="122">
        <v>42976</v>
      </c>
      <c r="O922" s="120">
        <v>75100</v>
      </c>
      <c r="Q922" s="122">
        <v>42976</v>
      </c>
      <c r="R922" s="120">
        <v>183300</v>
      </c>
    </row>
    <row r="923" spans="2:18">
      <c r="B923" s="121">
        <v>42975</v>
      </c>
      <c r="C923" s="119">
        <v>24600</v>
      </c>
      <c r="E923" s="122">
        <v>42975</v>
      </c>
      <c r="F923" s="120">
        <v>72100</v>
      </c>
      <c r="G923" s="123"/>
      <c r="H923" s="122">
        <v>42975</v>
      </c>
      <c r="I923" s="120">
        <v>30850</v>
      </c>
      <c r="K923" s="122">
        <v>42975</v>
      </c>
      <c r="L923" s="120">
        <v>80100</v>
      </c>
      <c r="N923" s="122">
        <v>42975</v>
      </c>
      <c r="O923" s="120">
        <v>75000</v>
      </c>
      <c r="Q923" s="122">
        <v>42975</v>
      </c>
      <c r="R923" s="120">
        <v>183800</v>
      </c>
    </row>
    <row r="924" spans="2:18">
      <c r="B924" s="121">
        <v>42972</v>
      </c>
      <c r="C924" s="119">
        <v>25200</v>
      </c>
      <c r="E924" s="122">
        <v>42972</v>
      </c>
      <c r="F924" s="120">
        <v>75000</v>
      </c>
      <c r="G924" s="123"/>
      <c r="H924" s="122">
        <v>42972</v>
      </c>
      <c r="I924" s="120">
        <v>30900</v>
      </c>
      <c r="K924" s="122">
        <v>42972</v>
      </c>
      <c r="L924" s="120">
        <v>84100</v>
      </c>
      <c r="N924" s="122">
        <v>42972</v>
      </c>
      <c r="O924" s="120">
        <v>76600</v>
      </c>
      <c r="Q924" s="122">
        <v>42972</v>
      </c>
      <c r="R924" s="120">
        <v>185500</v>
      </c>
    </row>
    <row r="925" spans="2:18">
      <c r="B925" s="121">
        <v>42971</v>
      </c>
      <c r="C925" s="119">
        <v>25000</v>
      </c>
      <c r="E925" s="122">
        <v>42971</v>
      </c>
      <c r="F925" s="120">
        <v>75500</v>
      </c>
      <c r="G925" s="123"/>
      <c r="H925" s="122">
        <v>42971</v>
      </c>
      <c r="I925" s="120">
        <v>31050</v>
      </c>
      <c r="K925" s="122">
        <v>42971</v>
      </c>
      <c r="L925" s="120">
        <v>83300</v>
      </c>
      <c r="N925" s="122">
        <v>42971</v>
      </c>
      <c r="O925" s="120">
        <v>77400</v>
      </c>
      <c r="Q925" s="122">
        <v>42971</v>
      </c>
      <c r="R925" s="120">
        <v>183400</v>
      </c>
    </row>
    <row r="926" spans="2:18">
      <c r="B926" s="121">
        <v>42970</v>
      </c>
      <c r="C926" s="119">
        <v>25800</v>
      </c>
      <c r="E926" s="122">
        <v>42970</v>
      </c>
      <c r="F926" s="120">
        <v>75800</v>
      </c>
      <c r="G926" s="123"/>
      <c r="H926" s="122">
        <v>42970</v>
      </c>
      <c r="I926" s="120">
        <v>30700</v>
      </c>
      <c r="K926" s="122">
        <v>42970</v>
      </c>
      <c r="L926" s="120">
        <v>84800</v>
      </c>
      <c r="N926" s="122">
        <v>42970</v>
      </c>
      <c r="O926" s="120">
        <v>78000</v>
      </c>
      <c r="Q926" s="122">
        <v>42970</v>
      </c>
      <c r="R926" s="120">
        <v>182900</v>
      </c>
    </row>
    <row r="927" spans="2:18">
      <c r="B927" s="121">
        <v>42969</v>
      </c>
      <c r="C927" s="119">
        <v>25900</v>
      </c>
      <c r="E927" s="122">
        <v>42969</v>
      </c>
      <c r="F927" s="120">
        <v>76400</v>
      </c>
      <c r="G927" s="123"/>
      <c r="H927" s="122">
        <v>42969</v>
      </c>
      <c r="I927" s="120">
        <v>30850</v>
      </c>
      <c r="K927" s="122">
        <v>42969</v>
      </c>
      <c r="L927" s="120">
        <v>84900</v>
      </c>
      <c r="N927" s="122">
        <v>42969</v>
      </c>
      <c r="O927" s="120">
        <v>79000</v>
      </c>
      <c r="Q927" s="122">
        <v>42969</v>
      </c>
      <c r="R927" s="120">
        <v>183100</v>
      </c>
    </row>
    <row r="928" spans="2:18">
      <c r="B928" s="121">
        <v>42968</v>
      </c>
      <c r="C928" s="119">
        <v>25650</v>
      </c>
      <c r="E928" s="122">
        <v>42968</v>
      </c>
      <c r="F928" s="120">
        <v>73800</v>
      </c>
      <c r="G928" s="123"/>
      <c r="H928" s="122">
        <v>42968</v>
      </c>
      <c r="I928" s="120">
        <v>30800</v>
      </c>
      <c r="K928" s="122">
        <v>42968</v>
      </c>
      <c r="L928" s="120">
        <v>84700</v>
      </c>
      <c r="N928" s="122">
        <v>42968</v>
      </c>
      <c r="O928" s="120">
        <v>77600</v>
      </c>
      <c r="Q928" s="122">
        <v>42968</v>
      </c>
      <c r="R928" s="120">
        <v>184300</v>
      </c>
    </row>
    <row r="929" spans="2:18">
      <c r="B929" s="121">
        <v>42965</v>
      </c>
      <c r="C929" s="119">
        <v>27300</v>
      </c>
      <c r="E929" s="122">
        <v>42965</v>
      </c>
      <c r="F929" s="120">
        <v>73700</v>
      </c>
      <c r="G929" s="123"/>
      <c r="H929" s="122">
        <v>42965</v>
      </c>
      <c r="I929" s="120">
        <v>30600</v>
      </c>
      <c r="K929" s="122">
        <v>42965</v>
      </c>
      <c r="L929" s="120">
        <v>87000</v>
      </c>
      <c r="N929" s="122">
        <v>42965</v>
      </c>
      <c r="O929" s="120">
        <v>77900</v>
      </c>
      <c r="Q929" s="122">
        <v>42965</v>
      </c>
      <c r="R929" s="120">
        <v>188100</v>
      </c>
    </row>
    <row r="930" spans="2:18">
      <c r="B930" s="121">
        <v>42964</v>
      </c>
      <c r="C930" s="119">
        <v>27750</v>
      </c>
      <c r="E930" s="122">
        <v>42964</v>
      </c>
      <c r="F930" s="120">
        <v>74600</v>
      </c>
      <c r="G930" s="123"/>
      <c r="H930" s="122">
        <v>42964</v>
      </c>
      <c r="I930" s="120">
        <v>28950</v>
      </c>
      <c r="K930" s="122">
        <v>42964</v>
      </c>
      <c r="L930" s="120">
        <v>84100</v>
      </c>
      <c r="N930" s="122">
        <v>42964</v>
      </c>
      <c r="O930" s="120">
        <v>78600</v>
      </c>
      <c r="Q930" s="122">
        <v>42964</v>
      </c>
      <c r="R930" s="120">
        <v>186100</v>
      </c>
    </row>
    <row r="931" spans="2:18">
      <c r="B931" s="121">
        <v>42963</v>
      </c>
      <c r="C931" s="119">
        <v>28000</v>
      </c>
      <c r="E931" s="122">
        <v>42963</v>
      </c>
      <c r="F931" s="120">
        <v>73700</v>
      </c>
      <c r="G931" s="123"/>
      <c r="H931" s="122">
        <v>42963</v>
      </c>
      <c r="I931" s="120">
        <v>29450</v>
      </c>
      <c r="K931" s="122">
        <v>42963</v>
      </c>
      <c r="L931" s="120">
        <v>80200</v>
      </c>
      <c r="N931" s="122">
        <v>42963</v>
      </c>
      <c r="O931" s="120">
        <v>76000</v>
      </c>
      <c r="Q931" s="122">
        <v>42963</v>
      </c>
      <c r="R931" s="120">
        <v>181100</v>
      </c>
    </row>
    <row r="932" spans="2:18">
      <c r="B932" s="121">
        <v>42961</v>
      </c>
      <c r="C932" s="119">
        <v>28000</v>
      </c>
      <c r="E932" s="122">
        <v>42961</v>
      </c>
      <c r="F932" s="120">
        <v>73600</v>
      </c>
      <c r="G932" s="123"/>
      <c r="H932" s="122">
        <v>42961</v>
      </c>
      <c r="I932" s="120">
        <v>29250</v>
      </c>
      <c r="K932" s="122">
        <v>42961</v>
      </c>
      <c r="L932" s="120">
        <v>79900</v>
      </c>
      <c r="N932" s="122">
        <v>42961</v>
      </c>
      <c r="O932" s="120">
        <v>74200</v>
      </c>
      <c r="Q932" s="122">
        <v>42961</v>
      </c>
      <c r="R932" s="120">
        <v>182300</v>
      </c>
    </row>
    <row r="933" spans="2:18">
      <c r="B933" s="121">
        <v>42958</v>
      </c>
      <c r="C933" s="119">
        <v>26100</v>
      </c>
      <c r="E933" s="122">
        <v>42958</v>
      </c>
      <c r="F933" s="120">
        <v>70100</v>
      </c>
      <c r="G933" s="123"/>
      <c r="H933" s="122">
        <v>42958</v>
      </c>
      <c r="I933" s="120">
        <v>29150</v>
      </c>
      <c r="K933" s="122">
        <v>42958</v>
      </c>
      <c r="L933" s="120">
        <v>78200</v>
      </c>
      <c r="N933" s="122">
        <v>42958</v>
      </c>
      <c r="O933" s="120">
        <v>72900</v>
      </c>
      <c r="Q933" s="122">
        <v>42958</v>
      </c>
      <c r="R933" s="120">
        <v>182500</v>
      </c>
    </row>
    <row r="934" spans="2:18">
      <c r="B934" s="121">
        <v>42957</v>
      </c>
      <c r="C934" s="119">
        <v>25600</v>
      </c>
      <c r="E934" s="122">
        <v>42957</v>
      </c>
      <c r="F934" s="120">
        <v>70700</v>
      </c>
      <c r="G934" s="123"/>
      <c r="H934" s="122">
        <v>42957</v>
      </c>
      <c r="I934" s="120">
        <v>29600</v>
      </c>
      <c r="K934" s="122">
        <v>42957</v>
      </c>
      <c r="L934" s="120">
        <v>81000</v>
      </c>
      <c r="N934" s="122">
        <v>42957</v>
      </c>
      <c r="O934" s="120">
        <v>74500</v>
      </c>
      <c r="Q934" s="122">
        <v>42957</v>
      </c>
      <c r="R934" s="120">
        <v>182300</v>
      </c>
    </row>
    <row r="935" spans="2:18">
      <c r="B935" s="121">
        <v>42956</v>
      </c>
      <c r="C935" s="119">
        <v>25400</v>
      </c>
      <c r="E935" s="122">
        <v>42956</v>
      </c>
      <c r="F935" s="120">
        <v>69000</v>
      </c>
      <c r="G935" s="123"/>
      <c r="H935" s="122">
        <v>42956</v>
      </c>
      <c r="I935" s="120">
        <v>30150</v>
      </c>
      <c r="K935" s="122">
        <v>42956</v>
      </c>
      <c r="L935" s="120">
        <v>80500</v>
      </c>
      <c r="N935" s="122">
        <v>42956</v>
      </c>
      <c r="O935" s="120">
        <v>74200</v>
      </c>
      <c r="Q935" s="122">
        <v>42956</v>
      </c>
      <c r="R935" s="120">
        <v>184700</v>
      </c>
    </row>
    <row r="936" spans="2:18">
      <c r="B936" s="121">
        <v>42955</v>
      </c>
      <c r="C936" s="119">
        <v>26200</v>
      </c>
      <c r="E936" s="122">
        <v>42955</v>
      </c>
      <c r="F936" s="120">
        <v>68000</v>
      </c>
      <c r="G936" s="123"/>
      <c r="H936" s="122">
        <v>42955</v>
      </c>
      <c r="I936" s="120">
        <v>30150</v>
      </c>
      <c r="K936" s="122">
        <v>42955</v>
      </c>
      <c r="L936" s="120">
        <v>80400</v>
      </c>
      <c r="N936" s="122">
        <v>42955</v>
      </c>
      <c r="O936" s="120">
        <v>75000</v>
      </c>
      <c r="Q936" s="122">
        <v>42955</v>
      </c>
      <c r="R936" s="120">
        <v>188500</v>
      </c>
    </row>
    <row r="937" spans="2:18">
      <c r="B937" s="121">
        <v>42954</v>
      </c>
      <c r="C937" s="119">
        <v>25300</v>
      </c>
      <c r="E937" s="122">
        <v>42954</v>
      </c>
      <c r="F937" s="120">
        <v>64700</v>
      </c>
      <c r="G937" s="123"/>
      <c r="H937" s="122">
        <v>42954</v>
      </c>
      <c r="I937" s="120">
        <v>30350</v>
      </c>
      <c r="K937" s="122">
        <v>42954</v>
      </c>
      <c r="L937" s="120">
        <v>77000</v>
      </c>
      <c r="N937" s="122">
        <v>42954</v>
      </c>
      <c r="O937" s="120">
        <v>74200</v>
      </c>
      <c r="Q937" s="122">
        <v>42954</v>
      </c>
      <c r="R937" s="120">
        <v>184500</v>
      </c>
    </row>
    <row r="938" spans="2:18">
      <c r="B938" s="121">
        <v>42951</v>
      </c>
      <c r="C938" s="119">
        <v>25450</v>
      </c>
      <c r="E938" s="122">
        <v>42951</v>
      </c>
      <c r="F938" s="120">
        <v>66600</v>
      </c>
      <c r="G938" s="123"/>
      <c r="H938" s="122">
        <v>42951</v>
      </c>
      <c r="I938" s="120">
        <v>30200</v>
      </c>
      <c r="K938" s="122">
        <v>42951</v>
      </c>
      <c r="L938" s="120">
        <v>74600</v>
      </c>
      <c r="N938" s="122">
        <v>42951</v>
      </c>
      <c r="O938" s="120">
        <v>75700</v>
      </c>
      <c r="Q938" s="122">
        <v>42951</v>
      </c>
      <c r="R938" s="120">
        <v>184800</v>
      </c>
    </row>
    <row r="939" spans="2:18">
      <c r="B939" s="121">
        <v>42950</v>
      </c>
      <c r="C939" s="119">
        <v>25250</v>
      </c>
      <c r="E939" s="122">
        <v>42950</v>
      </c>
      <c r="F939" s="120">
        <v>68500</v>
      </c>
      <c r="G939" s="123"/>
      <c r="H939" s="122">
        <v>42950</v>
      </c>
      <c r="I939" s="120">
        <v>28800</v>
      </c>
      <c r="K939" s="122">
        <v>42950</v>
      </c>
      <c r="L939" s="120">
        <v>73500</v>
      </c>
      <c r="N939" s="122">
        <v>42950</v>
      </c>
      <c r="O939" s="120">
        <v>75200</v>
      </c>
      <c r="Q939" s="122">
        <v>42950</v>
      </c>
      <c r="R939" s="120">
        <v>186700</v>
      </c>
    </row>
    <row r="940" spans="2:18">
      <c r="B940" s="121">
        <v>42949</v>
      </c>
      <c r="C940" s="119">
        <v>26200</v>
      </c>
      <c r="E940" s="122">
        <v>42949</v>
      </c>
      <c r="F940" s="120">
        <v>72300</v>
      </c>
      <c r="G940" s="123"/>
      <c r="H940" s="122">
        <v>42949</v>
      </c>
      <c r="I940" s="120">
        <v>29300</v>
      </c>
      <c r="K940" s="122">
        <v>42949</v>
      </c>
      <c r="L940" s="120">
        <v>77700</v>
      </c>
      <c r="N940" s="122">
        <v>42949</v>
      </c>
      <c r="O940" s="120">
        <v>76400</v>
      </c>
      <c r="Q940" s="122">
        <v>42949</v>
      </c>
      <c r="R940" s="120">
        <v>191900</v>
      </c>
    </row>
    <row r="941" spans="2:18">
      <c r="B941" s="121">
        <v>42948</v>
      </c>
      <c r="C941" s="119">
        <v>24600</v>
      </c>
      <c r="E941" s="122">
        <v>42948</v>
      </c>
      <c r="F941" s="120">
        <v>68800</v>
      </c>
      <c r="G941" s="123"/>
      <c r="H941" s="122">
        <v>42948</v>
      </c>
      <c r="I941" s="120">
        <v>26950</v>
      </c>
      <c r="K941" s="122">
        <v>42948</v>
      </c>
      <c r="L941" s="120">
        <v>77100</v>
      </c>
      <c r="N941" s="122">
        <v>42948</v>
      </c>
      <c r="O941" s="120">
        <v>76000</v>
      </c>
      <c r="Q941" s="122">
        <v>42948</v>
      </c>
      <c r="R941" s="120">
        <v>186400</v>
      </c>
    </row>
    <row r="942" spans="2:18">
      <c r="B942" s="121">
        <v>42947</v>
      </c>
      <c r="C942" s="119">
        <v>24600</v>
      </c>
      <c r="E942" s="122">
        <v>42947</v>
      </c>
      <c r="F942" s="120">
        <v>68200</v>
      </c>
      <c r="G942" s="123"/>
      <c r="H942" s="122">
        <v>42947</v>
      </c>
      <c r="I942" s="120">
        <v>27250</v>
      </c>
      <c r="K942" s="122">
        <v>42947</v>
      </c>
      <c r="L942" s="120">
        <v>77300</v>
      </c>
      <c r="N942" s="122">
        <v>42947</v>
      </c>
      <c r="O942" s="120">
        <v>75400</v>
      </c>
      <c r="Q942" s="122">
        <v>42947</v>
      </c>
      <c r="R942" s="120">
        <v>184600</v>
      </c>
    </row>
    <row r="943" spans="2:18">
      <c r="B943" s="121">
        <v>42944</v>
      </c>
      <c r="C943" s="119">
        <v>23600</v>
      </c>
      <c r="E943" s="122">
        <v>42944</v>
      </c>
      <c r="F943" s="120">
        <v>68400</v>
      </c>
      <c r="G943" s="123"/>
      <c r="H943" s="122">
        <v>42944</v>
      </c>
      <c r="I943" s="120">
        <v>25950</v>
      </c>
      <c r="K943" s="122">
        <v>42944</v>
      </c>
      <c r="L943" s="120">
        <v>72500</v>
      </c>
      <c r="N943" s="122">
        <v>42944</v>
      </c>
      <c r="O943" s="120">
        <v>73600</v>
      </c>
      <c r="Q943" s="122">
        <v>42944</v>
      </c>
      <c r="R943" s="120">
        <v>178100</v>
      </c>
    </row>
    <row r="944" spans="2:18">
      <c r="B944" s="121">
        <v>42943</v>
      </c>
      <c r="C944" s="119">
        <v>25850</v>
      </c>
      <c r="E944" s="122">
        <v>42943</v>
      </c>
      <c r="F944" s="120">
        <v>74200</v>
      </c>
      <c r="G944" s="123"/>
      <c r="H944" s="122">
        <v>42943</v>
      </c>
      <c r="I944" s="120">
        <v>26400</v>
      </c>
      <c r="K944" s="122">
        <v>42943</v>
      </c>
      <c r="L944" s="120">
        <v>74300</v>
      </c>
      <c r="N944" s="122">
        <v>42943</v>
      </c>
      <c r="O944" s="120">
        <v>74300</v>
      </c>
      <c r="Q944" s="122">
        <v>42943</v>
      </c>
      <c r="R944" s="120">
        <v>184500</v>
      </c>
    </row>
    <row r="945" spans="2:18">
      <c r="B945" s="121">
        <v>42942</v>
      </c>
      <c r="C945" s="119">
        <v>26350</v>
      </c>
      <c r="E945" s="122">
        <v>42942</v>
      </c>
      <c r="F945" s="120">
        <v>76500</v>
      </c>
      <c r="G945" s="123"/>
      <c r="H945" s="122">
        <v>42942</v>
      </c>
      <c r="I945" s="120">
        <v>27400</v>
      </c>
      <c r="K945" s="122">
        <v>42942</v>
      </c>
      <c r="L945" s="120">
        <v>72500</v>
      </c>
      <c r="N945" s="122">
        <v>42942</v>
      </c>
      <c r="O945" s="120">
        <v>72600</v>
      </c>
      <c r="Q945" s="122">
        <v>42942</v>
      </c>
      <c r="R945" s="120">
        <v>179300</v>
      </c>
    </row>
    <row r="946" spans="2:18">
      <c r="B946" s="121">
        <v>42941</v>
      </c>
      <c r="C946" s="119">
        <v>28900</v>
      </c>
      <c r="E946" s="122">
        <v>42941</v>
      </c>
      <c r="F946" s="120">
        <v>78500</v>
      </c>
      <c r="G946" s="123"/>
      <c r="H946" s="122">
        <v>42941</v>
      </c>
      <c r="I946" s="120">
        <v>27450</v>
      </c>
      <c r="K946" s="122">
        <v>42941</v>
      </c>
      <c r="L946" s="120">
        <v>74900</v>
      </c>
      <c r="N946" s="122">
        <v>42941</v>
      </c>
      <c r="O946" s="120">
        <v>73100</v>
      </c>
      <c r="Q946" s="122">
        <v>42941</v>
      </c>
      <c r="R946" s="120">
        <v>185300</v>
      </c>
    </row>
    <row r="947" spans="2:18">
      <c r="B947" s="121">
        <v>42940</v>
      </c>
      <c r="C947" s="119">
        <v>29450</v>
      </c>
      <c r="E947" s="122">
        <v>42940</v>
      </c>
      <c r="F947" s="120">
        <v>81400</v>
      </c>
      <c r="G947" s="123"/>
      <c r="H947" s="122">
        <v>42940</v>
      </c>
      <c r="I947" s="120">
        <v>27500</v>
      </c>
      <c r="K947" s="122">
        <v>42940</v>
      </c>
      <c r="L947" s="120">
        <v>76500</v>
      </c>
      <c r="N947" s="122">
        <v>42940</v>
      </c>
      <c r="O947" s="120">
        <v>71600</v>
      </c>
      <c r="Q947" s="122">
        <v>42940</v>
      </c>
      <c r="R947" s="120">
        <v>188500</v>
      </c>
    </row>
    <row r="948" spans="2:18">
      <c r="B948" s="121">
        <v>42937</v>
      </c>
      <c r="C948" s="119">
        <v>28950</v>
      </c>
      <c r="E948" s="122">
        <v>42937</v>
      </c>
      <c r="F948" s="120">
        <v>79100</v>
      </c>
      <c r="G948" s="123"/>
      <c r="H948" s="122">
        <v>42937</v>
      </c>
      <c r="I948" s="120">
        <v>27150</v>
      </c>
      <c r="K948" s="122">
        <v>42937</v>
      </c>
      <c r="L948" s="120">
        <v>77900</v>
      </c>
      <c r="N948" s="122">
        <v>42937</v>
      </c>
      <c r="O948" s="120">
        <v>72300</v>
      </c>
      <c r="Q948" s="122">
        <v>42937</v>
      </c>
      <c r="R948" s="120">
        <v>185700</v>
      </c>
    </row>
    <row r="949" spans="2:18">
      <c r="B949" s="121">
        <v>42936</v>
      </c>
      <c r="C949" s="119">
        <v>29550</v>
      </c>
      <c r="E949" s="122">
        <v>42936</v>
      </c>
      <c r="F949" s="120">
        <v>80300</v>
      </c>
      <c r="G949" s="123"/>
      <c r="H949" s="122">
        <v>42936</v>
      </c>
      <c r="I949" s="120">
        <v>27400</v>
      </c>
      <c r="K949" s="122">
        <v>42936</v>
      </c>
      <c r="L949" s="120">
        <v>78600</v>
      </c>
      <c r="N949" s="122">
        <v>42936</v>
      </c>
      <c r="O949" s="120">
        <v>73100</v>
      </c>
      <c r="Q949" s="122">
        <v>42936</v>
      </c>
      <c r="R949" s="120">
        <v>191900</v>
      </c>
    </row>
    <row r="950" spans="2:18">
      <c r="B950" s="121">
        <v>42935</v>
      </c>
      <c r="C950" s="119">
        <v>28650</v>
      </c>
      <c r="E950" s="122">
        <v>42935</v>
      </c>
      <c r="F950" s="120">
        <v>79700</v>
      </c>
      <c r="G950" s="123"/>
      <c r="H950" s="122">
        <v>42935</v>
      </c>
      <c r="I950" s="120">
        <v>25800</v>
      </c>
      <c r="K950" s="122">
        <v>42935</v>
      </c>
      <c r="L950" s="120">
        <v>77900</v>
      </c>
      <c r="N950" s="122">
        <v>42935</v>
      </c>
      <c r="O950" s="120">
        <v>72500</v>
      </c>
      <c r="Q950" s="122">
        <v>42935</v>
      </c>
      <c r="R950" s="120">
        <v>193300</v>
      </c>
    </row>
    <row r="951" spans="2:18">
      <c r="B951" s="121">
        <v>42934</v>
      </c>
      <c r="C951" s="119">
        <v>28450</v>
      </c>
      <c r="E951" s="122">
        <v>42934</v>
      </c>
      <c r="F951" s="120">
        <v>77700</v>
      </c>
      <c r="G951" s="123"/>
      <c r="H951" s="122">
        <v>42934</v>
      </c>
      <c r="I951" s="120">
        <v>26500</v>
      </c>
      <c r="K951" s="122">
        <v>42934</v>
      </c>
      <c r="L951" s="120">
        <v>79900</v>
      </c>
      <c r="N951" s="122">
        <v>42934</v>
      </c>
      <c r="O951" s="120">
        <v>73400</v>
      </c>
      <c r="Q951" s="122">
        <v>42934</v>
      </c>
      <c r="R951" s="120">
        <v>194000</v>
      </c>
    </row>
    <row r="952" spans="2:18">
      <c r="B952" s="121">
        <v>42933</v>
      </c>
      <c r="C952" s="119">
        <v>27000</v>
      </c>
      <c r="E952" s="122">
        <v>42933</v>
      </c>
      <c r="F952" s="120">
        <v>76700</v>
      </c>
      <c r="G952" s="123"/>
      <c r="H952" s="122">
        <v>42933</v>
      </c>
      <c r="I952" s="120">
        <v>26000</v>
      </c>
      <c r="K952" s="122">
        <v>42933</v>
      </c>
      <c r="L952" s="120">
        <v>79100</v>
      </c>
      <c r="N952" s="122">
        <v>42933</v>
      </c>
      <c r="O952" s="120">
        <v>74400</v>
      </c>
      <c r="Q952" s="122">
        <v>42933</v>
      </c>
      <c r="R952" s="120">
        <v>192000</v>
      </c>
    </row>
    <row r="953" spans="2:18">
      <c r="B953" s="121">
        <v>42930</v>
      </c>
      <c r="C953" s="119">
        <v>25900</v>
      </c>
      <c r="E953" s="122">
        <v>42930</v>
      </c>
      <c r="F953" s="120">
        <v>76600</v>
      </c>
      <c r="G953" s="123"/>
      <c r="H953" s="122">
        <v>42930</v>
      </c>
      <c r="I953" s="120">
        <v>25850</v>
      </c>
      <c r="K953" s="122">
        <v>42930</v>
      </c>
      <c r="L953" s="120">
        <v>78700</v>
      </c>
      <c r="N953" s="122">
        <v>42930</v>
      </c>
      <c r="O953" s="120">
        <v>73100</v>
      </c>
      <c r="Q953" s="122">
        <v>42930</v>
      </c>
      <c r="R953" s="120">
        <v>192500</v>
      </c>
    </row>
    <row r="954" spans="2:18">
      <c r="B954" s="121">
        <v>42929</v>
      </c>
      <c r="C954" s="119">
        <v>26250</v>
      </c>
      <c r="E954" s="122">
        <v>42929</v>
      </c>
      <c r="F954" s="120">
        <v>71900</v>
      </c>
      <c r="G954" s="123"/>
      <c r="H954" s="122">
        <v>42929</v>
      </c>
      <c r="I954" s="120">
        <v>25900</v>
      </c>
      <c r="K954" s="122">
        <v>42929</v>
      </c>
      <c r="L954" s="120">
        <v>77700</v>
      </c>
      <c r="N954" s="122">
        <v>42929</v>
      </c>
      <c r="O954" s="120">
        <v>74200</v>
      </c>
      <c r="Q954" s="122">
        <v>42929</v>
      </c>
      <c r="R954" s="120">
        <v>189300</v>
      </c>
    </row>
    <row r="955" spans="2:18">
      <c r="B955" s="121">
        <v>42928</v>
      </c>
      <c r="C955" s="119">
        <v>25650</v>
      </c>
      <c r="E955" s="122">
        <v>42928</v>
      </c>
      <c r="F955" s="120">
        <v>68300</v>
      </c>
      <c r="G955" s="123"/>
      <c r="H955" s="122">
        <v>42928</v>
      </c>
      <c r="I955" s="120">
        <v>25350</v>
      </c>
      <c r="K955" s="122">
        <v>42928</v>
      </c>
      <c r="L955" s="120">
        <v>75300</v>
      </c>
      <c r="N955" s="122">
        <v>42928</v>
      </c>
      <c r="O955" s="120">
        <v>70900</v>
      </c>
      <c r="Q955" s="122">
        <v>42928</v>
      </c>
      <c r="R955" s="120">
        <v>181700</v>
      </c>
    </row>
    <row r="956" spans="2:18">
      <c r="B956" s="121">
        <v>42927</v>
      </c>
      <c r="C956" s="119">
        <v>25900</v>
      </c>
      <c r="E956" s="122">
        <v>42927</v>
      </c>
      <c r="F956" s="120">
        <v>72600</v>
      </c>
      <c r="G956" s="123"/>
      <c r="H956" s="122">
        <v>42927</v>
      </c>
      <c r="I956" s="120">
        <v>24700</v>
      </c>
      <c r="K956" s="122">
        <v>42927</v>
      </c>
      <c r="L956" s="120">
        <v>75200</v>
      </c>
      <c r="N956" s="122">
        <v>42927</v>
      </c>
      <c r="O956" s="120">
        <v>72700</v>
      </c>
      <c r="Q956" s="122">
        <v>42927</v>
      </c>
      <c r="R956" s="120">
        <v>184800</v>
      </c>
    </row>
    <row r="957" spans="2:18">
      <c r="B957" s="121">
        <v>42926</v>
      </c>
      <c r="C957" s="119">
        <v>26850</v>
      </c>
      <c r="E957" s="122">
        <v>42926</v>
      </c>
      <c r="F957" s="120">
        <v>73700</v>
      </c>
      <c r="G957" s="123"/>
      <c r="H957" s="122">
        <v>42926</v>
      </c>
      <c r="I957" s="120">
        <v>24450</v>
      </c>
      <c r="K957" s="122">
        <v>42926</v>
      </c>
      <c r="L957" s="120">
        <v>75200</v>
      </c>
      <c r="N957" s="122">
        <v>42926</v>
      </c>
      <c r="O957" s="120">
        <v>71700</v>
      </c>
      <c r="Q957" s="122">
        <v>42926</v>
      </c>
      <c r="R957" s="120">
        <v>187500</v>
      </c>
    </row>
    <row r="958" spans="2:18">
      <c r="B958" s="121">
        <v>42923</v>
      </c>
      <c r="C958" s="119">
        <v>25800</v>
      </c>
      <c r="E958" s="122">
        <v>42923</v>
      </c>
      <c r="F958" s="120">
        <v>0</v>
      </c>
      <c r="G958" s="123"/>
      <c r="H958" s="122">
        <v>42923</v>
      </c>
      <c r="I958" s="120">
        <v>22900</v>
      </c>
      <c r="K958" s="122">
        <v>42923</v>
      </c>
      <c r="L958" s="120">
        <v>77000</v>
      </c>
      <c r="N958" s="122">
        <v>42923</v>
      </c>
      <c r="O958" s="120">
        <v>72300</v>
      </c>
      <c r="Q958" s="122">
        <v>42923</v>
      </c>
      <c r="R958" s="120">
        <v>187900</v>
      </c>
    </row>
    <row r="959" spans="2:18">
      <c r="B959" s="121">
        <v>42922</v>
      </c>
      <c r="C959" s="119">
        <v>26250</v>
      </c>
      <c r="E959" s="122">
        <v>42922</v>
      </c>
      <c r="F959" s="120">
        <v>0</v>
      </c>
      <c r="G959" s="123"/>
      <c r="H959" s="122">
        <v>42922</v>
      </c>
      <c r="I959" s="120">
        <v>22750</v>
      </c>
      <c r="K959" s="122">
        <v>42922</v>
      </c>
      <c r="L959" s="120">
        <v>76400</v>
      </c>
      <c r="N959" s="122">
        <v>42922</v>
      </c>
      <c r="O959" s="120">
        <v>72800</v>
      </c>
      <c r="Q959" s="122">
        <v>42922</v>
      </c>
      <c r="R959" s="120">
        <v>189500</v>
      </c>
    </row>
    <row r="960" spans="2:18">
      <c r="B960" s="121">
        <v>42921</v>
      </c>
      <c r="C960" s="119">
        <v>26700</v>
      </c>
      <c r="E960" s="122">
        <v>42921</v>
      </c>
      <c r="F960" s="120">
        <v>0</v>
      </c>
      <c r="G960" s="123"/>
      <c r="H960" s="122">
        <v>42921</v>
      </c>
      <c r="I960" s="120">
        <v>23200</v>
      </c>
      <c r="K960" s="122">
        <v>42921</v>
      </c>
      <c r="L960" s="120">
        <v>76400</v>
      </c>
      <c r="N960" s="122">
        <v>42921</v>
      </c>
      <c r="O960" s="120">
        <v>71400</v>
      </c>
      <c r="Q960" s="122">
        <v>42921</v>
      </c>
      <c r="R960" s="120">
        <v>191500</v>
      </c>
    </row>
    <row r="961" spans="2:18">
      <c r="B961" s="121">
        <v>42920</v>
      </c>
      <c r="C961" s="119">
        <v>26700</v>
      </c>
      <c r="E961" s="122">
        <v>42920</v>
      </c>
      <c r="F961" s="120">
        <v>0</v>
      </c>
      <c r="G961" s="123"/>
      <c r="H961" s="122">
        <v>42920</v>
      </c>
      <c r="I961" s="120">
        <v>20800</v>
      </c>
      <c r="K961" s="122">
        <v>42920</v>
      </c>
      <c r="L961" s="120">
        <v>73800</v>
      </c>
      <c r="N961" s="122">
        <v>42920</v>
      </c>
      <c r="O961" s="120">
        <v>68700</v>
      </c>
      <c r="Q961" s="122">
        <v>42920</v>
      </c>
      <c r="R961" s="120">
        <v>189300</v>
      </c>
    </row>
    <row r="962" spans="2:18">
      <c r="B962" s="121">
        <v>42919</v>
      </c>
      <c r="C962" s="119">
        <v>27250</v>
      </c>
      <c r="E962" s="122">
        <v>42919</v>
      </c>
      <c r="F962" s="120">
        <v>0</v>
      </c>
      <c r="G962" s="123"/>
      <c r="H962" s="122">
        <v>42919</v>
      </c>
      <c r="I962" s="120">
        <v>21450</v>
      </c>
      <c r="K962" s="122">
        <v>42919</v>
      </c>
      <c r="L962" s="120">
        <v>73700</v>
      </c>
      <c r="N962" s="122">
        <v>42919</v>
      </c>
      <c r="O962" s="120">
        <v>70000</v>
      </c>
      <c r="Q962" s="122">
        <v>42919</v>
      </c>
      <c r="R962" s="120">
        <v>188900</v>
      </c>
    </row>
    <row r="963" spans="2:18">
      <c r="B963" s="121">
        <v>42916</v>
      </c>
      <c r="C963" s="119">
        <v>29050</v>
      </c>
      <c r="E963" s="122">
        <v>42916</v>
      </c>
      <c r="F963" s="120">
        <v>0</v>
      </c>
      <c r="G963" s="123"/>
      <c r="H963" s="122">
        <v>42916</v>
      </c>
      <c r="I963" s="120">
        <v>21900</v>
      </c>
      <c r="K963" s="122">
        <v>42916</v>
      </c>
      <c r="L963" s="120">
        <v>76800</v>
      </c>
      <c r="N963" s="122">
        <v>42916</v>
      </c>
      <c r="O963" s="120">
        <v>71000</v>
      </c>
      <c r="Q963" s="122">
        <v>42916</v>
      </c>
      <c r="R963" s="120">
        <v>198000</v>
      </c>
    </row>
    <row r="964" spans="2:18">
      <c r="B964" s="121">
        <v>42915</v>
      </c>
      <c r="C964" s="119">
        <v>29100</v>
      </c>
      <c r="E964" s="122">
        <v>42915</v>
      </c>
      <c r="F964" s="120">
        <v>0</v>
      </c>
      <c r="G964" s="123"/>
      <c r="H964" s="122">
        <v>42915</v>
      </c>
      <c r="I964" s="120">
        <v>21800</v>
      </c>
      <c r="K964" s="122">
        <v>42915</v>
      </c>
      <c r="L964" s="120">
        <v>76600</v>
      </c>
      <c r="N964" s="122">
        <v>42915</v>
      </c>
      <c r="O964" s="120">
        <v>70400</v>
      </c>
      <c r="Q964" s="122">
        <v>42915</v>
      </c>
      <c r="R964" s="120">
        <v>199000</v>
      </c>
    </row>
    <row r="965" spans="2:18">
      <c r="B965" s="121">
        <v>42914</v>
      </c>
      <c r="C965" s="119">
        <v>29100</v>
      </c>
      <c r="E965" s="122">
        <v>42914</v>
      </c>
      <c r="F965" s="120">
        <v>0</v>
      </c>
      <c r="G965" s="123"/>
      <c r="H965" s="122">
        <v>42914</v>
      </c>
      <c r="I965" s="120">
        <v>21950</v>
      </c>
      <c r="K965" s="122">
        <v>42914</v>
      </c>
      <c r="L965" s="120">
        <v>77900</v>
      </c>
      <c r="N965" s="122">
        <v>42914</v>
      </c>
      <c r="O965" s="120">
        <v>71400</v>
      </c>
      <c r="Q965" s="122">
        <v>42914</v>
      </c>
      <c r="R965" s="120">
        <v>198900</v>
      </c>
    </row>
    <row r="966" spans="2:18">
      <c r="B966" s="121">
        <v>42913</v>
      </c>
      <c r="C966" s="119">
        <v>29900</v>
      </c>
      <c r="E966" s="122">
        <v>42913</v>
      </c>
      <c r="F966" s="120">
        <v>0</v>
      </c>
      <c r="G966" s="123"/>
      <c r="H966" s="122">
        <v>42913</v>
      </c>
      <c r="I966" s="120">
        <v>21900</v>
      </c>
      <c r="K966" s="122">
        <v>42913</v>
      </c>
      <c r="L966" s="120">
        <v>79600</v>
      </c>
      <c r="N966" s="122">
        <v>42913</v>
      </c>
      <c r="O966" s="120">
        <v>72200</v>
      </c>
      <c r="Q966" s="122">
        <v>42913</v>
      </c>
      <c r="R966" s="120">
        <v>203500</v>
      </c>
    </row>
    <row r="967" spans="2:18">
      <c r="B967" s="121">
        <v>42912</v>
      </c>
      <c r="C967" s="119">
        <v>27700</v>
      </c>
      <c r="E967" s="122">
        <v>42912</v>
      </c>
      <c r="F967" s="120">
        <v>0</v>
      </c>
      <c r="G967" s="123"/>
      <c r="H967" s="122">
        <v>42912</v>
      </c>
      <c r="I967" s="120">
        <v>22000</v>
      </c>
      <c r="K967" s="122">
        <v>42912</v>
      </c>
      <c r="L967" s="120">
        <v>79500</v>
      </c>
      <c r="N967" s="122">
        <v>42912</v>
      </c>
      <c r="O967" s="120">
        <v>73000</v>
      </c>
      <c r="Q967" s="122">
        <v>42912</v>
      </c>
      <c r="R967" s="120">
        <v>197100</v>
      </c>
    </row>
    <row r="968" spans="2:18">
      <c r="B968" s="121">
        <v>42909</v>
      </c>
      <c r="C968" s="119">
        <v>27750</v>
      </c>
      <c r="E968" s="122">
        <v>42909</v>
      </c>
      <c r="F968" s="120">
        <v>0</v>
      </c>
      <c r="H968" s="122">
        <v>42909</v>
      </c>
      <c r="I968" s="120">
        <v>21950</v>
      </c>
      <c r="K968" s="122">
        <v>42909</v>
      </c>
      <c r="L968" s="120">
        <v>78500</v>
      </c>
      <c r="N968" s="122">
        <v>42909</v>
      </c>
      <c r="O968" s="120">
        <v>74100</v>
      </c>
      <c r="Q968" s="122">
        <v>42909</v>
      </c>
      <c r="R968" s="120">
        <v>193900</v>
      </c>
    </row>
    <row r="969" spans="2:18">
      <c r="B969" s="121">
        <v>42908</v>
      </c>
      <c r="C969" s="119">
        <v>27250</v>
      </c>
      <c r="E969" s="122">
        <v>42908</v>
      </c>
      <c r="F969" s="120">
        <v>0</v>
      </c>
      <c r="H969" s="122">
        <v>42908</v>
      </c>
      <c r="I969" s="120">
        <v>21550</v>
      </c>
      <c r="K969" s="122">
        <v>42908</v>
      </c>
      <c r="L969" s="120">
        <v>74700</v>
      </c>
      <c r="N969" s="122">
        <v>42908</v>
      </c>
      <c r="O969" s="120">
        <v>73500</v>
      </c>
      <c r="Q969" s="122">
        <v>42908</v>
      </c>
      <c r="R969" s="120">
        <v>197600</v>
      </c>
    </row>
    <row r="970" spans="2:18">
      <c r="B970" s="121">
        <v>42907</v>
      </c>
      <c r="C970" s="119">
        <v>25400</v>
      </c>
      <c r="E970" s="122">
        <v>42907</v>
      </c>
      <c r="F970" s="120">
        <v>0</v>
      </c>
      <c r="H970" s="122">
        <v>42907</v>
      </c>
      <c r="I970" s="120">
        <v>21700</v>
      </c>
      <c r="K970" s="122">
        <v>42907</v>
      </c>
      <c r="L970" s="120">
        <v>77100</v>
      </c>
      <c r="N970" s="122">
        <v>42907</v>
      </c>
      <c r="O970" s="120">
        <v>76000</v>
      </c>
      <c r="Q970" s="122">
        <v>42907</v>
      </c>
      <c r="R970" s="120">
        <v>201600</v>
      </c>
    </row>
    <row r="971" spans="2:18">
      <c r="B971" s="121">
        <v>42906</v>
      </c>
      <c r="C971" s="119">
        <v>25800</v>
      </c>
      <c r="E971" s="122">
        <v>42906</v>
      </c>
      <c r="F971" s="120">
        <v>0</v>
      </c>
      <c r="H971" s="122">
        <v>42906</v>
      </c>
      <c r="I971" s="120">
        <v>21200</v>
      </c>
      <c r="K971" s="122">
        <v>42906</v>
      </c>
      <c r="L971" s="120">
        <v>78300</v>
      </c>
      <c r="N971" s="122">
        <v>42906</v>
      </c>
      <c r="O971" s="120">
        <v>76100</v>
      </c>
      <c r="Q971" s="122">
        <v>42906</v>
      </c>
      <c r="R971" s="120">
        <v>200800</v>
      </c>
    </row>
    <row r="972" spans="2:18">
      <c r="B972" s="121">
        <v>42905</v>
      </c>
      <c r="C972" s="119">
        <v>26550</v>
      </c>
      <c r="E972" s="122">
        <v>42905</v>
      </c>
      <c r="F972" s="120">
        <v>0</v>
      </c>
      <c r="H972" s="122">
        <v>42905</v>
      </c>
      <c r="I972" s="120">
        <v>21650</v>
      </c>
      <c r="K972" s="122">
        <v>42905</v>
      </c>
      <c r="L972" s="120">
        <v>78600</v>
      </c>
      <c r="N972" s="122">
        <v>42905</v>
      </c>
      <c r="O972" s="120">
        <v>73400</v>
      </c>
      <c r="Q972" s="122">
        <v>42905</v>
      </c>
      <c r="R972" s="120">
        <v>205000</v>
      </c>
    </row>
    <row r="973" spans="2:18">
      <c r="B973" s="115">
        <v>42902</v>
      </c>
      <c r="C973" s="119">
        <v>26800</v>
      </c>
      <c r="E973" s="125">
        <v>42902</v>
      </c>
      <c r="F973" s="120">
        <v>0</v>
      </c>
      <c r="H973" s="125">
        <v>42902</v>
      </c>
      <c r="I973" s="120">
        <v>21600</v>
      </c>
      <c r="K973" s="125">
        <v>42902</v>
      </c>
      <c r="L973" s="120">
        <v>79700</v>
      </c>
      <c r="N973" s="125">
        <v>42902</v>
      </c>
      <c r="O973" s="120">
        <v>74000</v>
      </c>
      <c r="Q973" s="125">
        <v>42902</v>
      </c>
      <c r="R973" s="120">
        <v>198000</v>
      </c>
    </row>
    <row r="974" spans="2:18">
      <c r="B974" s="115">
        <v>42901</v>
      </c>
      <c r="C974" s="119">
        <v>50300</v>
      </c>
      <c r="E974" s="125">
        <v>42901</v>
      </c>
      <c r="F974" s="120">
        <v>0</v>
      </c>
      <c r="H974" s="125">
        <v>42901</v>
      </c>
      <c r="I974" s="120">
        <v>21850</v>
      </c>
      <c r="K974" s="125">
        <v>42901</v>
      </c>
      <c r="L974" s="120">
        <v>79200</v>
      </c>
      <c r="N974" s="125">
        <v>42901</v>
      </c>
      <c r="O974" s="120">
        <v>70600</v>
      </c>
      <c r="Q974" s="125">
        <v>42901</v>
      </c>
      <c r="R974" s="120">
        <v>197800</v>
      </c>
    </row>
    <row r="975" spans="2:18">
      <c r="B975" s="115">
        <v>42900</v>
      </c>
      <c r="C975" s="119">
        <v>49500</v>
      </c>
      <c r="E975" s="125">
        <v>42900</v>
      </c>
      <c r="F975" s="120">
        <v>0</v>
      </c>
      <c r="H975" s="125">
        <v>42900</v>
      </c>
      <c r="I975" s="120">
        <v>21050</v>
      </c>
      <c r="K975" s="125">
        <v>42900</v>
      </c>
      <c r="L975" s="120">
        <v>80000</v>
      </c>
      <c r="N975" s="125">
        <v>42900</v>
      </c>
      <c r="O975" s="120">
        <v>70500</v>
      </c>
      <c r="Q975" s="125">
        <v>42900</v>
      </c>
      <c r="R975" s="120">
        <v>195600</v>
      </c>
    </row>
    <row r="976" spans="2:18">
      <c r="B976" s="115">
        <v>42899</v>
      </c>
      <c r="C976" s="119">
        <v>51300</v>
      </c>
      <c r="E976" s="125">
        <v>42899</v>
      </c>
      <c r="F976" s="120">
        <v>0</v>
      </c>
      <c r="H976" s="125">
        <v>42899</v>
      </c>
      <c r="I976" s="120">
        <v>20750</v>
      </c>
      <c r="K976" s="125">
        <v>42899</v>
      </c>
      <c r="L976" s="120">
        <v>80400</v>
      </c>
      <c r="N976" s="125">
        <v>42899</v>
      </c>
      <c r="O976" s="120">
        <v>70600</v>
      </c>
      <c r="Q976" s="125">
        <v>42899</v>
      </c>
      <c r="R976" s="120">
        <v>195400</v>
      </c>
    </row>
    <row r="977" spans="2:18">
      <c r="B977" s="115">
        <v>42898</v>
      </c>
      <c r="C977" s="119">
        <v>51100</v>
      </c>
      <c r="E977" s="125">
        <v>42898</v>
      </c>
      <c r="F977" s="120">
        <v>0</v>
      </c>
      <c r="H977" s="125">
        <v>42898</v>
      </c>
      <c r="I977" s="120">
        <v>20900</v>
      </c>
      <c r="K977" s="125">
        <v>42898</v>
      </c>
      <c r="L977" s="120">
        <v>80300</v>
      </c>
      <c r="N977" s="125">
        <v>42898</v>
      </c>
      <c r="O977" s="120">
        <v>70300</v>
      </c>
      <c r="Q977" s="125">
        <v>42898</v>
      </c>
      <c r="R977" s="120">
        <v>192000</v>
      </c>
    </row>
    <row r="978" spans="2:18">
      <c r="B978" s="115">
        <v>42895</v>
      </c>
      <c r="C978" s="119">
        <v>51700</v>
      </c>
      <c r="E978" s="125">
        <v>42895</v>
      </c>
      <c r="F978" s="120">
        <v>0</v>
      </c>
      <c r="H978" s="125">
        <v>42895</v>
      </c>
      <c r="I978" s="120">
        <v>21250</v>
      </c>
      <c r="K978" s="125">
        <v>42895</v>
      </c>
      <c r="L978" s="120">
        <v>83500</v>
      </c>
      <c r="N978" s="125">
        <v>42895</v>
      </c>
      <c r="O978" s="120">
        <v>71700</v>
      </c>
      <c r="Q978" s="125">
        <v>42895</v>
      </c>
      <c r="R978" s="120">
        <v>200900</v>
      </c>
    </row>
    <row r="979" spans="2:18">
      <c r="B979" s="115">
        <v>42894</v>
      </c>
      <c r="C979" s="119">
        <v>55400</v>
      </c>
      <c r="E979" s="125">
        <v>42894</v>
      </c>
      <c r="F979" s="120">
        <v>0</v>
      </c>
      <c r="H979" s="125">
        <v>42894</v>
      </c>
      <c r="I979" s="120">
        <v>21350</v>
      </c>
      <c r="K979" s="125">
        <v>42894</v>
      </c>
      <c r="L979" s="120">
        <v>81400</v>
      </c>
      <c r="N979" s="125">
        <v>42894</v>
      </c>
      <c r="O979" s="120">
        <v>72900</v>
      </c>
      <c r="Q979" s="125">
        <v>42894</v>
      </c>
      <c r="R979" s="120">
        <v>197500</v>
      </c>
    </row>
    <row r="980" spans="2:18">
      <c r="B980" s="115">
        <v>42893</v>
      </c>
      <c r="C980" s="119">
        <v>55000</v>
      </c>
      <c r="E980" s="125">
        <v>42893</v>
      </c>
      <c r="F980" s="120">
        <v>0</v>
      </c>
      <c r="H980" s="125">
        <v>42893</v>
      </c>
      <c r="I980" s="120">
        <v>21500</v>
      </c>
      <c r="K980" s="125">
        <v>42893</v>
      </c>
      <c r="L980" s="120">
        <v>82500</v>
      </c>
      <c r="N980" s="125">
        <v>42893</v>
      </c>
      <c r="O980" s="120">
        <v>70900</v>
      </c>
      <c r="Q980" s="125">
        <v>42893</v>
      </c>
      <c r="R980" s="120">
        <v>200600</v>
      </c>
    </row>
    <row r="981" spans="2:18">
      <c r="B981" s="115">
        <v>42891</v>
      </c>
      <c r="C981" s="119">
        <v>50900</v>
      </c>
      <c r="E981" s="125">
        <v>42891</v>
      </c>
      <c r="F981" s="120">
        <v>0</v>
      </c>
      <c r="H981" s="125">
        <v>42891</v>
      </c>
      <c r="I981" s="120">
        <v>21250</v>
      </c>
      <c r="K981" s="125">
        <v>42891</v>
      </c>
      <c r="L981" s="120">
        <v>77000</v>
      </c>
      <c r="N981" s="125">
        <v>42891</v>
      </c>
      <c r="O981" s="120">
        <v>72100</v>
      </c>
      <c r="Q981" s="125">
        <v>42891</v>
      </c>
      <c r="R981" s="120">
        <v>197600</v>
      </c>
    </row>
    <row r="982" spans="2:18">
      <c r="B982" s="115">
        <v>42888</v>
      </c>
      <c r="C982" s="119">
        <v>49700</v>
      </c>
      <c r="E982" s="125">
        <v>42888</v>
      </c>
      <c r="F982" s="120">
        <v>0</v>
      </c>
      <c r="H982" s="125">
        <v>42888</v>
      </c>
      <c r="I982" s="120">
        <v>21100</v>
      </c>
      <c r="K982" s="125">
        <v>42888</v>
      </c>
      <c r="L982" s="120">
        <v>78600</v>
      </c>
      <c r="N982" s="125">
        <v>42888</v>
      </c>
      <c r="O982" s="120">
        <v>73700</v>
      </c>
      <c r="Q982" s="125">
        <v>42888</v>
      </c>
      <c r="R982" s="120">
        <v>199000</v>
      </c>
    </row>
    <row r="983" spans="2:18">
      <c r="B983" s="115">
        <v>42887</v>
      </c>
      <c r="C983" s="119">
        <v>48000</v>
      </c>
      <c r="E983" s="125">
        <v>42887</v>
      </c>
      <c r="F983" s="120">
        <v>0</v>
      </c>
      <c r="H983" s="125">
        <v>42887</v>
      </c>
      <c r="I983" s="120">
        <v>21350</v>
      </c>
      <c r="K983" s="125">
        <v>42887</v>
      </c>
      <c r="L983" s="120">
        <v>78800</v>
      </c>
      <c r="N983" s="125">
        <v>42887</v>
      </c>
      <c r="O983" s="120">
        <v>75200</v>
      </c>
      <c r="Q983" s="125">
        <v>42887</v>
      </c>
      <c r="R983" s="120">
        <v>199500</v>
      </c>
    </row>
    <row r="984" spans="2:18">
      <c r="B984" s="115">
        <v>42886</v>
      </c>
      <c r="C984" s="119">
        <v>46300</v>
      </c>
      <c r="E984" s="125">
        <v>42886</v>
      </c>
      <c r="F984" s="120">
        <v>0</v>
      </c>
      <c r="H984" s="125">
        <v>42886</v>
      </c>
      <c r="I984" s="120">
        <v>19800</v>
      </c>
      <c r="K984" s="125">
        <v>42886</v>
      </c>
      <c r="L984" s="120">
        <v>79800</v>
      </c>
      <c r="N984" s="125">
        <v>42886</v>
      </c>
      <c r="O984" s="120">
        <v>76800</v>
      </c>
      <c r="Q984" s="125">
        <v>42886</v>
      </c>
      <c r="R984" s="120">
        <v>196400</v>
      </c>
    </row>
    <row r="985" spans="2:18">
      <c r="B985" s="115">
        <v>42885</v>
      </c>
      <c r="C985" s="119">
        <v>45800</v>
      </c>
      <c r="E985" s="125">
        <v>42885</v>
      </c>
      <c r="F985" s="120">
        <v>0</v>
      </c>
      <c r="H985" s="125">
        <v>42885</v>
      </c>
      <c r="I985" s="120">
        <v>20100</v>
      </c>
      <c r="K985" s="125">
        <v>42885</v>
      </c>
      <c r="L985" s="120">
        <v>79500</v>
      </c>
      <c r="N985" s="125">
        <v>42885</v>
      </c>
      <c r="O985" s="120">
        <v>76600</v>
      </c>
      <c r="Q985" s="125">
        <v>42885</v>
      </c>
      <c r="R985" s="120">
        <v>199800</v>
      </c>
    </row>
    <row r="986" spans="2:18">
      <c r="B986" s="115">
        <v>42884</v>
      </c>
      <c r="C986" s="119">
        <v>45700</v>
      </c>
      <c r="E986" s="125">
        <v>42884</v>
      </c>
      <c r="F986" s="120">
        <v>0</v>
      </c>
      <c r="H986" s="125">
        <v>42884</v>
      </c>
      <c r="I986" s="120">
        <v>20400</v>
      </c>
      <c r="K986" s="125">
        <v>42884</v>
      </c>
      <c r="L986" s="120">
        <v>78000</v>
      </c>
      <c r="N986" s="125">
        <v>42884</v>
      </c>
      <c r="O986" s="120">
        <v>77400</v>
      </c>
      <c r="Q986" s="125">
        <v>42884</v>
      </c>
      <c r="R986" s="120">
        <v>199200</v>
      </c>
    </row>
    <row r="987" spans="2:18">
      <c r="B987" s="115">
        <v>42881</v>
      </c>
      <c r="C987" s="119">
        <v>45600</v>
      </c>
      <c r="E987" s="125">
        <v>42881</v>
      </c>
      <c r="F987" s="120">
        <v>0</v>
      </c>
      <c r="H987" s="125">
        <v>42881</v>
      </c>
      <c r="I987" s="120">
        <v>19950</v>
      </c>
      <c r="K987" s="125">
        <v>42881</v>
      </c>
      <c r="L987" s="120">
        <v>78100</v>
      </c>
      <c r="N987" s="125">
        <v>42881</v>
      </c>
      <c r="O987" s="120">
        <v>76600</v>
      </c>
      <c r="Q987" s="125">
        <v>42881</v>
      </c>
      <c r="R987" s="120">
        <v>190500</v>
      </c>
    </row>
    <row r="988" spans="2:18">
      <c r="B988" s="115">
        <v>42880</v>
      </c>
      <c r="C988" s="119">
        <v>45100</v>
      </c>
      <c r="E988" s="125">
        <v>42880</v>
      </c>
      <c r="F988" s="120">
        <v>0</v>
      </c>
      <c r="H988" s="125">
        <v>42880</v>
      </c>
      <c r="I988" s="120">
        <v>20150</v>
      </c>
      <c r="K988" s="125">
        <v>42880</v>
      </c>
      <c r="L988" s="120">
        <v>78400</v>
      </c>
      <c r="N988" s="125">
        <v>42880</v>
      </c>
      <c r="O988" s="120">
        <v>77400</v>
      </c>
      <c r="Q988" s="125">
        <v>42880</v>
      </c>
      <c r="R988" s="120">
        <v>190900</v>
      </c>
    </row>
    <row r="989" spans="2:18">
      <c r="B989" s="115">
        <v>42879</v>
      </c>
      <c r="C989" s="119">
        <v>44000</v>
      </c>
      <c r="E989" s="125">
        <v>42879</v>
      </c>
      <c r="F989" s="120">
        <v>0</v>
      </c>
      <c r="H989" s="125">
        <v>42879</v>
      </c>
      <c r="I989" s="120">
        <v>20350</v>
      </c>
      <c r="K989" s="125">
        <v>42879</v>
      </c>
      <c r="L989" s="120">
        <v>79300</v>
      </c>
      <c r="N989" s="125">
        <v>42879</v>
      </c>
      <c r="O989" s="120">
        <v>77200</v>
      </c>
      <c r="Q989" s="125">
        <v>42879</v>
      </c>
      <c r="R989" s="120">
        <v>186600</v>
      </c>
    </row>
    <row r="990" spans="2:18">
      <c r="B990" s="115">
        <v>42878</v>
      </c>
      <c r="C990" s="119">
        <v>44500</v>
      </c>
      <c r="E990" s="125">
        <v>42878</v>
      </c>
      <c r="F990" s="120">
        <v>0</v>
      </c>
      <c r="H990" s="125">
        <v>42878</v>
      </c>
      <c r="I990" s="120">
        <v>19750</v>
      </c>
      <c r="K990" s="125">
        <v>42878</v>
      </c>
      <c r="L990" s="120">
        <v>76000</v>
      </c>
      <c r="N990" s="125">
        <v>42878</v>
      </c>
      <c r="O990" s="120">
        <v>76900</v>
      </c>
      <c r="Q990" s="125">
        <v>42878</v>
      </c>
      <c r="R990" s="120">
        <v>180500</v>
      </c>
    </row>
    <row r="991" spans="2:18">
      <c r="B991" s="115">
        <v>42877</v>
      </c>
      <c r="C991" s="119">
        <v>42900</v>
      </c>
      <c r="E991" s="125">
        <v>42877</v>
      </c>
      <c r="F991" s="120">
        <v>0</v>
      </c>
      <c r="H991" s="125">
        <v>42877</v>
      </c>
      <c r="I991" s="120">
        <v>18750</v>
      </c>
      <c r="K991" s="125">
        <v>42877</v>
      </c>
      <c r="L991" s="120">
        <v>73600</v>
      </c>
      <c r="N991" s="125">
        <v>42877</v>
      </c>
      <c r="O991" s="120">
        <v>76100</v>
      </c>
      <c r="Q991" s="125">
        <v>42877</v>
      </c>
      <c r="R991" s="120">
        <v>180000</v>
      </c>
    </row>
    <row r="992" spans="2:18">
      <c r="B992" s="115">
        <v>42874</v>
      </c>
      <c r="C992" s="119">
        <v>41700</v>
      </c>
      <c r="E992" s="125">
        <v>42874</v>
      </c>
      <c r="F992" s="120">
        <v>0</v>
      </c>
      <c r="H992" s="125">
        <v>42874</v>
      </c>
      <c r="I992" s="120">
        <v>18900</v>
      </c>
      <c r="K992" s="125">
        <v>42874</v>
      </c>
      <c r="L992" s="120">
        <v>72800</v>
      </c>
      <c r="N992" s="125">
        <v>42874</v>
      </c>
      <c r="O992" s="120">
        <v>76000</v>
      </c>
      <c r="Q992" s="125">
        <v>42874</v>
      </c>
      <c r="R992" s="120">
        <v>178700</v>
      </c>
    </row>
    <row r="993" spans="2:18">
      <c r="B993" s="115">
        <v>42873</v>
      </c>
      <c r="C993" s="119">
        <v>42050</v>
      </c>
      <c r="E993" s="125">
        <v>42873</v>
      </c>
      <c r="F993" s="120">
        <v>0</v>
      </c>
      <c r="H993" s="125">
        <v>42873</v>
      </c>
      <c r="I993" s="120">
        <v>18850</v>
      </c>
      <c r="K993" s="125">
        <v>42873</v>
      </c>
      <c r="L993" s="120">
        <v>73100</v>
      </c>
      <c r="N993" s="125">
        <v>42873</v>
      </c>
      <c r="O993" s="120">
        <v>77500</v>
      </c>
      <c r="Q993" s="125">
        <v>42873</v>
      </c>
      <c r="R993" s="120">
        <v>179900</v>
      </c>
    </row>
    <row r="994" spans="2:18">
      <c r="B994" s="115">
        <v>42872</v>
      </c>
      <c r="C994" s="119">
        <v>41400</v>
      </c>
      <c r="E994" s="125">
        <v>42872</v>
      </c>
      <c r="F994" s="120">
        <v>0</v>
      </c>
      <c r="H994" s="125">
        <v>42872</v>
      </c>
      <c r="I994" s="120">
        <v>18450</v>
      </c>
      <c r="K994" s="125">
        <v>42872</v>
      </c>
      <c r="L994" s="120">
        <v>73400</v>
      </c>
      <c r="N994" s="125">
        <v>42872</v>
      </c>
      <c r="O994" s="120">
        <v>80400</v>
      </c>
      <c r="Q994" s="125">
        <v>42872</v>
      </c>
      <c r="R994" s="120">
        <v>181000</v>
      </c>
    </row>
    <row r="995" spans="2:18">
      <c r="B995" s="115">
        <v>42871</v>
      </c>
      <c r="C995" s="119">
        <v>39300</v>
      </c>
      <c r="E995" s="125">
        <v>42871</v>
      </c>
      <c r="F995" s="120">
        <v>0</v>
      </c>
      <c r="H995" s="125">
        <v>42871</v>
      </c>
      <c r="I995" s="120">
        <v>17200</v>
      </c>
      <c r="K995" s="125">
        <v>42871</v>
      </c>
      <c r="L995" s="120">
        <v>73000</v>
      </c>
      <c r="N995" s="125">
        <v>42871</v>
      </c>
      <c r="O995" s="120">
        <v>82600</v>
      </c>
      <c r="Q995" s="125">
        <v>42871</v>
      </c>
      <c r="R995" s="120">
        <v>180200</v>
      </c>
    </row>
    <row r="996" spans="2:18">
      <c r="B996" s="115">
        <v>42870</v>
      </c>
      <c r="C996" s="119">
        <v>40950</v>
      </c>
      <c r="E996" s="125">
        <v>42870</v>
      </c>
      <c r="F996" s="120">
        <v>0</v>
      </c>
      <c r="H996" s="125">
        <v>42870</v>
      </c>
      <c r="I996" s="120">
        <v>17600</v>
      </c>
      <c r="K996" s="125">
        <v>42870</v>
      </c>
      <c r="L996" s="120">
        <v>74000</v>
      </c>
      <c r="N996" s="125">
        <v>42870</v>
      </c>
      <c r="O996" s="120">
        <v>83900</v>
      </c>
      <c r="Q996" s="125">
        <v>42870</v>
      </c>
      <c r="R996" s="120">
        <v>184300</v>
      </c>
    </row>
    <row r="997" spans="2:18">
      <c r="B997" s="115">
        <v>42867</v>
      </c>
      <c r="C997" s="119">
        <v>40900</v>
      </c>
      <c r="E997" s="125">
        <v>42867</v>
      </c>
      <c r="F997" s="120">
        <v>0</v>
      </c>
      <c r="H997" s="125">
        <v>42867</v>
      </c>
      <c r="I997" s="120">
        <v>17650</v>
      </c>
      <c r="K997" s="125">
        <v>42867</v>
      </c>
      <c r="L997" s="120">
        <v>71300</v>
      </c>
      <c r="N997" s="125">
        <v>42867</v>
      </c>
      <c r="O997" s="120">
        <v>82900</v>
      </c>
      <c r="Q997" s="125">
        <v>42867</v>
      </c>
      <c r="R997" s="120">
        <v>181000</v>
      </c>
    </row>
    <row r="998" spans="2:18">
      <c r="B998" s="115">
        <v>42866</v>
      </c>
      <c r="C998" s="119">
        <v>41300</v>
      </c>
      <c r="E998" s="125">
        <v>42866</v>
      </c>
      <c r="F998" s="120">
        <v>0</v>
      </c>
      <c r="H998" s="125">
        <v>42866</v>
      </c>
      <c r="I998" s="120">
        <v>17800</v>
      </c>
      <c r="K998" s="125">
        <v>42866</v>
      </c>
      <c r="L998" s="120">
        <v>73100</v>
      </c>
      <c r="N998" s="125">
        <v>42866</v>
      </c>
      <c r="O998" s="120">
        <v>84000</v>
      </c>
      <c r="Q998" s="125">
        <v>42866</v>
      </c>
      <c r="R998" s="120">
        <v>183500</v>
      </c>
    </row>
    <row r="999" spans="2:18">
      <c r="B999" s="115">
        <v>42865</v>
      </c>
      <c r="C999" s="119">
        <v>39750</v>
      </c>
      <c r="E999" s="125">
        <v>42865</v>
      </c>
      <c r="F999" s="120">
        <v>0</v>
      </c>
      <c r="H999" s="125">
        <v>42865</v>
      </c>
      <c r="I999" s="120">
        <v>18050</v>
      </c>
      <c r="K999" s="125">
        <v>42865</v>
      </c>
      <c r="L999" s="120">
        <v>68200</v>
      </c>
      <c r="N999" s="125">
        <v>42865</v>
      </c>
      <c r="O999" s="120">
        <v>82100</v>
      </c>
      <c r="Q999" s="125">
        <v>42865</v>
      </c>
      <c r="R999" s="120">
        <v>176300</v>
      </c>
    </row>
    <row r="1000" spans="2:18">
      <c r="B1000" s="115">
        <v>42863</v>
      </c>
      <c r="C1000" s="119">
        <v>39050</v>
      </c>
      <c r="E1000" s="125">
        <v>42863</v>
      </c>
      <c r="F1000" s="120">
        <v>0</v>
      </c>
      <c r="H1000" s="125">
        <v>42863</v>
      </c>
      <c r="I1000" s="120">
        <v>18100</v>
      </c>
      <c r="K1000" s="125">
        <v>42863</v>
      </c>
      <c r="L1000" s="120">
        <v>68800</v>
      </c>
      <c r="N1000" s="125">
        <v>42863</v>
      </c>
      <c r="O1000" s="120">
        <v>84300</v>
      </c>
      <c r="Q1000" s="125">
        <v>42863</v>
      </c>
      <c r="R1000" s="120">
        <v>178900</v>
      </c>
    </row>
    <row r="1001" spans="2:18">
      <c r="B1001" s="115">
        <v>42859</v>
      </c>
      <c r="C1001" s="119">
        <v>38200</v>
      </c>
      <c r="E1001" s="125">
        <v>42859</v>
      </c>
      <c r="F1001" s="120">
        <v>0</v>
      </c>
      <c r="H1001" s="125">
        <v>42859</v>
      </c>
      <c r="I1001" s="120">
        <v>17450</v>
      </c>
      <c r="K1001" s="125">
        <v>42859</v>
      </c>
      <c r="L1001" s="120">
        <v>67900</v>
      </c>
      <c r="N1001" s="125">
        <v>42859</v>
      </c>
      <c r="O1001" s="120">
        <v>82200</v>
      </c>
      <c r="Q1001" s="125">
        <v>42859</v>
      </c>
      <c r="R1001" s="120">
        <v>180600</v>
      </c>
    </row>
    <row r="1002" spans="2:18">
      <c r="B1002" s="115">
        <v>42857</v>
      </c>
      <c r="C1002" s="119">
        <v>37450</v>
      </c>
      <c r="E1002" s="125">
        <v>42857</v>
      </c>
      <c r="F1002" s="120">
        <v>0</v>
      </c>
      <c r="H1002" s="125">
        <v>42857</v>
      </c>
      <c r="I1002" s="120">
        <v>17300</v>
      </c>
      <c r="K1002" s="125">
        <v>42857</v>
      </c>
      <c r="L1002" s="120">
        <v>63200</v>
      </c>
      <c r="N1002" s="125">
        <v>42857</v>
      </c>
      <c r="O1002" s="120">
        <v>81600</v>
      </c>
      <c r="Q1002" s="125">
        <v>42857</v>
      </c>
      <c r="R1002" s="120">
        <v>178000</v>
      </c>
    </row>
    <row r="1003" spans="2:18">
      <c r="B1003" s="115">
        <v>42853</v>
      </c>
      <c r="C1003" s="119">
        <v>37450</v>
      </c>
      <c r="E1003" s="125">
        <v>42853</v>
      </c>
      <c r="F1003" s="120">
        <v>0</v>
      </c>
      <c r="H1003" s="125">
        <v>42853</v>
      </c>
      <c r="I1003" s="120">
        <v>17000</v>
      </c>
      <c r="K1003" s="125">
        <v>42853</v>
      </c>
      <c r="L1003" s="120">
        <v>63500</v>
      </c>
      <c r="N1003" s="125">
        <v>42853</v>
      </c>
      <c r="O1003" s="120">
        <v>81400</v>
      </c>
      <c r="Q1003" s="125">
        <v>42853</v>
      </c>
      <c r="R1003" s="120">
        <v>176400</v>
      </c>
    </row>
    <row r="1004" spans="2:18">
      <c r="B1004" s="115">
        <v>42852</v>
      </c>
      <c r="C1004" s="119">
        <v>36050</v>
      </c>
      <c r="E1004" s="125">
        <v>42852</v>
      </c>
      <c r="F1004" s="120">
        <v>0</v>
      </c>
      <c r="H1004" s="125">
        <v>42852</v>
      </c>
      <c r="I1004" s="120">
        <v>17200</v>
      </c>
      <c r="K1004" s="125">
        <v>42852</v>
      </c>
      <c r="L1004" s="120">
        <v>63500</v>
      </c>
      <c r="N1004" s="125">
        <v>42852</v>
      </c>
      <c r="O1004" s="120">
        <v>80600</v>
      </c>
      <c r="Q1004" s="125">
        <v>42852</v>
      </c>
      <c r="R1004" s="120">
        <v>175200</v>
      </c>
    </row>
    <row r="1005" spans="2:18">
      <c r="B1005" s="115">
        <v>42851</v>
      </c>
      <c r="C1005" s="119">
        <v>36750</v>
      </c>
      <c r="E1005" s="125">
        <v>42851</v>
      </c>
      <c r="F1005" s="120">
        <v>0</v>
      </c>
      <c r="H1005" s="125">
        <v>42851</v>
      </c>
      <c r="I1005" s="120">
        <v>17300</v>
      </c>
      <c r="K1005" s="125">
        <v>42851</v>
      </c>
      <c r="L1005" s="120">
        <v>63500</v>
      </c>
      <c r="N1005" s="125">
        <v>42851</v>
      </c>
      <c r="O1005" s="120">
        <v>81200</v>
      </c>
      <c r="Q1005" s="125">
        <v>42851</v>
      </c>
      <c r="R1005" s="120">
        <v>181900</v>
      </c>
    </row>
    <row r="1006" spans="2:18">
      <c r="B1006" s="115">
        <v>42850</v>
      </c>
      <c r="C1006" s="119">
        <v>35200</v>
      </c>
      <c r="E1006" s="125">
        <v>42850</v>
      </c>
      <c r="F1006" s="120">
        <v>0</v>
      </c>
      <c r="H1006" s="125">
        <v>42850</v>
      </c>
      <c r="I1006" s="120">
        <v>16900</v>
      </c>
      <c r="K1006" s="125">
        <v>42850</v>
      </c>
      <c r="L1006" s="120">
        <v>62800</v>
      </c>
      <c r="N1006" s="125">
        <v>42850</v>
      </c>
      <c r="O1006" s="120">
        <v>81300</v>
      </c>
      <c r="Q1006" s="125">
        <v>42850</v>
      </c>
      <c r="R1006" s="120">
        <v>182800</v>
      </c>
    </row>
    <row r="1007" spans="2:18">
      <c r="B1007" s="115">
        <v>42849</v>
      </c>
      <c r="C1007" s="119">
        <v>34950</v>
      </c>
      <c r="E1007" s="125">
        <v>42849</v>
      </c>
      <c r="F1007" s="120">
        <v>0</v>
      </c>
      <c r="H1007" s="125">
        <v>42849</v>
      </c>
      <c r="I1007" s="120">
        <v>16400</v>
      </c>
      <c r="K1007" s="125">
        <v>42849</v>
      </c>
      <c r="L1007" s="120">
        <v>62000</v>
      </c>
      <c r="N1007" s="125">
        <v>42849</v>
      </c>
      <c r="O1007" s="120">
        <v>81200</v>
      </c>
      <c r="Q1007" s="125">
        <v>42849</v>
      </c>
      <c r="R1007" s="120">
        <v>177000</v>
      </c>
    </row>
    <row r="1008" spans="2:18">
      <c r="B1008" s="115">
        <v>42846</v>
      </c>
      <c r="C1008" s="119">
        <v>34850</v>
      </c>
      <c r="E1008" s="125">
        <v>42846</v>
      </c>
      <c r="F1008" s="120">
        <v>0</v>
      </c>
      <c r="H1008" s="125">
        <v>42846</v>
      </c>
      <c r="I1008" s="120">
        <v>16250</v>
      </c>
      <c r="K1008" s="125">
        <v>42846</v>
      </c>
      <c r="L1008" s="120">
        <v>63400</v>
      </c>
      <c r="N1008" s="125">
        <v>42846</v>
      </c>
      <c r="O1008" s="120">
        <v>81800</v>
      </c>
      <c r="Q1008" s="125">
        <v>42846</v>
      </c>
      <c r="R1008" s="120">
        <v>179400</v>
      </c>
    </row>
    <row r="1009" spans="2:18">
      <c r="B1009" s="115">
        <v>42845</v>
      </c>
      <c r="C1009" s="119">
        <v>35950</v>
      </c>
      <c r="E1009" s="125">
        <v>42845</v>
      </c>
      <c r="F1009" s="120">
        <v>0</v>
      </c>
      <c r="H1009" s="125">
        <v>42845</v>
      </c>
      <c r="I1009" s="120">
        <v>15900</v>
      </c>
      <c r="K1009" s="125">
        <v>42845</v>
      </c>
      <c r="L1009" s="120">
        <v>62500</v>
      </c>
      <c r="N1009" s="125">
        <v>42845</v>
      </c>
      <c r="O1009" s="120">
        <v>81400</v>
      </c>
      <c r="Q1009" s="125">
        <v>42845</v>
      </c>
      <c r="R1009" s="120">
        <v>180000</v>
      </c>
    </row>
    <row r="1010" spans="2:18">
      <c r="B1010" s="115">
        <v>42844</v>
      </c>
      <c r="C1010" s="119">
        <v>35200</v>
      </c>
      <c r="E1010" s="125">
        <v>42844</v>
      </c>
      <c r="F1010" s="120">
        <v>0</v>
      </c>
      <c r="H1010" s="125">
        <v>42844</v>
      </c>
      <c r="I1010" s="120">
        <v>16150</v>
      </c>
      <c r="K1010" s="125">
        <v>42844</v>
      </c>
      <c r="L1010" s="120">
        <v>62900</v>
      </c>
      <c r="N1010" s="125">
        <v>42844</v>
      </c>
      <c r="O1010" s="120">
        <v>80600</v>
      </c>
      <c r="Q1010" s="125">
        <v>42844</v>
      </c>
      <c r="R1010" s="120">
        <v>175500</v>
      </c>
    </row>
    <row r="1011" spans="2:18">
      <c r="B1011" s="115">
        <v>42843</v>
      </c>
      <c r="C1011" s="119">
        <v>33150</v>
      </c>
      <c r="E1011" s="125">
        <v>42843</v>
      </c>
      <c r="F1011" s="120">
        <v>0</v>
      </c>
      <c r="H1011" s="125">
        <v>42843</v>
      </c>
      <c r="I1011" s="120">
        <v>16050</v>
      </c>
      <c r="K1011" s="125">
        <v>42843</v>
      </c>
      <c r="L1011" s="120">
        <v>62900</v>
      </c>
      <c r="N1011" s="125">
        <v>42843</v>
      </c>
      <c r="O1011" s="120">
        <v>80800</v>
      </c>
      <c r="Q1011" s="125">
        <v>42843</v>
      </c>
      <c r="R1011" s="120">
        <v>170000</v>
      </c>
    </row>
    <row r="1012" spans="2:18">
      <c r="B1012" s="115">
        <v>42842</v>
      </c>
      <c r="C1012" s="119">
        <v>28700</v>
      </c>
      <c r="E1012" s="125">
        <v>42842</v>
      </c>
      <c r="F1012" s="120">
        <v>0</v>
      </c>
      <c r="H1012" s="125">
        <v>42842</v>
      </c>
      <c r="I1012" s="120">
        <v>16400</v>
      </c>
      <c r="K1012" s="125">
        <v>42842</v>
      </c>
      <c r="L1012" s="120">
        <v>63300</v>
      </c>
      <c r="N1012" s="125">
        <v>42842</v>
      </c>
      <c r="O1012" s="120">
        <v>81300</v>
      </c>
      <c r="Q1012" s="125">
        <v>42842</v>
      </c>
      <c r="R1012" s="120">
        <v>170400</v>
      </c>
    </row>
    <row r="1013" spans="2:18">
      <c r="B1013" s="115">
        <v>42839</v>
      </c>
      <c r="C1013" s="119">
        <v>29150</v>
      </c>
      <c r="E1013" s="125">
        <v>42839</v>
      </c>
      <c r="F1013" s="120">
        <v>0</v>
      </c>
      <c r="H1013" s="125">
        <v>42839</v>
      </c>
      <c r="I1013" s="120">
        <v>16450</v>
      </c>
      <c r="K1013" s="125">
        <v>42839</v>
      </c>
      <c r="L1013" s="120">
        <v>60600</v>
      </c>
      <c r="N1013" s="125">
        <v>42839</v>
      </c>
      <c r="O1013" s="120">
        <v>80900</v>
      </c>
      <c r="Q1013" s="125">
        <v>42839</v>
      </c>
      <c r="R1013" s="120">
        <v>169800</v>
      </c>
    </row>
    <row r="1014" spans="2:18">
      <c r="B1014" s="115">
        <v>42838</v>
      </c>
      <c r="C1014" s="119">
        <v>29300</v>
      </c>
      <c r="E1014" s="125">
        <v>42838</v>
      </c>
      <c r="F1014" s="120">
        <v>0</v>
      </c>
      <c r="H1014" s="125">
        <v>42838</v>
      </c>
      <c r="I1014" s="120">
        <v>16200</v>
      </c>
      <c r="K1014" s="125">
        <v>42838</v>
      </c>
      <c r="L1014" s="120">
        <v>62000</v>
      </c>
      <c r="N1014" s="125">
        <v>42838</v>
      </c>
      <c r="O1014" s="120">
        <v>81100</v>
      </c>
      <c r="Q1014" s="125">
        <v>42838</v>
      </c>
      <c r="R1014" s="120">
        <v>169900</v>
      </c>
    </row>
    <row r="1015" spans="2:18">
      <c r="B1015" s="115">
        <v>42837</v>
      </c>
      <c r="C1015" s="119">
        <v>29500</v>
      </c>
      <c r="E1015" s="125">
        <v>42837</v>
      </c>
      <c r="F1015" s="120">
        <v>0</v>
      </c>
      <c r="H1015" s="125">
        <v>42837</v>
      </c>
      <c r="I1015" s="120">
        <v>16200</v>
      </c>
      <c r="K1015" s="125">
        <v>42837</v>
      </c>
      <c r="L1015" s="120">
        <v>60900</v>
      </c>
      <c r="N1015" s="125">
        <v>42837</v>
      </c>
      <c r="O1015" s="120">
        <v>80300</v>
      </c>
      <c r="Q1015" s="125">
        <v>42837</v>
      </c>
      <c r="R1015" s="120">
        <v>172000</v>
      </c>
    </row>
    <row r="1016" spans="2:18">
      <c r="B1016" s="115">
        <v>42836</v>
      </c>
      <c r="C1016" s="119">
        <v>28450</v>
      </c>
      <c r="E1016" s="125">
        <v>42836</v>
      </c>
      <c r="F1016" s="120">
        <v>0</v>
      </c>
      <c r="H1016" s="125">
        <v>42836</v>
      </c>
      <c r="I1016" s="120">
        <v>16500</v>
      </c>
      <c r="K1016" s="125">
        <v>42836</v>
      </c>
      <c r="L1016" s="120">
        <v>61900</v>
      </c>
      <c r="N1016" s="125">
        <v>42836</v>
      </c>
      <c r="O1016" s="120">
        <v>78700</v>
      </c>
      <c r="Q1016" s="125">
        <v>42836</v>
      </c>
      <c r="R1016" s="120">
        <v>170200</v>
      </c>
    </row>
    <row r="1017" spans="2:18">
      <c r="B1017" s="115">
        <v>42835</v>
      </c>
      <c r="C1017" s="119">
        <v>29250</v>
      </c>
      <c r="E1017" s="125">
        <v>42835</v>
      </c>
      <c r="F1017" s="120">
        <v>0</v>
      </c>
      <c r="H1017" s="125">
        <v>42835</v>
      </c>
      <c r="I1017" s="120">
        <v>15950</v>
      </c>
      <c r="K1017" s="125">
        <v>42835</v>
      </c>
      <c r="L1017" s="120">
        <v>60800</v>
      </c>
      <c r="N1017" s="125">
        <v>42835</v>
      </c>
      <c r="O1017" s="120">
        <v>77300</v>
      </c>
      <c r="Q1017" s="125">
        <v>42835</v>
      </c>
      <c r="R1017" s="120">
        <v>167600</v>
      </c>
    </row>
    <row r="1018" spans="2:18">
      <c r="B1018" s="115">
        <v>42832</v>
      </c>
      <c r="C1018" s="119">
        <v>29100</v>
      </c>
      <c r="E1018" s="125">
        <v>42832</v>
      </c>
      <c r="F1018" s="120">
        <v>0</v>
      </c>
      <c r="H1018" s="125">
        <v>42832</v>
      </c>
      <c r="I1018" s="120">
        <v>16150</v>
      </c>
      <c r="K1018" s="125">
        <v>42832</v>
      </c>
      <c r="L1018" s="120">
        <v>62400</v>
      </c>
      <c r="N1018" s="125">
        <v>42832</v>
      </c>
      <c r="O1018" s="120">
        <v>78600</v>
      </c>
      <c r="Q1018" s="125">
        <v>42832</v>
      </c>
      <c r="R1018" s="120">
        <v>171400</v>
      </c>
    </row>
    <row r="1019" spans="2:18">
      <c r="B1019" s="115">
        <v>42831</v>
      </c>
      <c r="C1019" s="119">
        <v>29000</v>
      </c>
      <c r="E1019" s="125">
        <v>42831</v>
      </c>
      <c r="F1019" s="120">
        <v>0</v>
      </c>
      <c r="H1019" s="125">
        <v>42831</v>
      </c>
      <c r="I1019" s="120">
        <v>16400</v>
      </c>
      <c r="K1019" s="125">
        <v>42831</v>
      </c>
      <c r="L1019" s="120">
        <v>61300</v>
      </c>
      <c r="N1019" s="125">
        <v>42831</v>
      </c>
      <c r="O1019" s="120">
        <v>78700</v>
      </c>
      <c r="Q1019" s="125">
        <v>42831</v>
      </c>
      <c r="R1019" s="120">
        <v>172400</v>
      </c>
    </row>
    <row r="1020" spans="2:18">
      <c r="B1020" s="115">
        <v>42830</v>
      </c>
      <c r="C1020" s="119">
        <v>29050</v>
      </c>
      <c r="E1020" s="125">
        <v>42830</v>
      </c>
      <c r="F1020" s="120">
        <v>0</v>
      </c>
      <c r="H1020" s="125">
        <v>42830</v>
      </c>
      <c r="I1020" s="120">
        <v>16600</v>
      </c>
      <c r="K1020" s="125">
        <v>42830</v>
      </c>
      <c r="L1020" s="120">
        <v>61800</v>
      </c>
      <c r="N1020" s="125">
        <v>42830</v>
      </c>
      <c r="O1020" s="120">
        <v>79800</v>
      </c>
      <c r="Q1020" s="125">
        <v>42830</v>
      </c>
      <c r="R1020" s="120">
        <v>169300</v>
      </c>
    </row>
    <row r="1021" spans="2:18">
      <c r="B1021" s="115">
        <v>42829</v>
      </c>
      <c r="C1021" s="119">
        <v>28700</v>
      </c>
      <c r="E1021" s="125">
        <v>42829</v>
      </c>
      <c r="F1021" s="120">
        <v>0</v>
      </c>
      <c r="H1021" s="125">
        <v>42829</v>
      </c>
      <c r="I1021" s="120">
        <v>16450</v>
      </c>
      <c r="K1021" s="125">
        <v>42829</v>
      </c>
      <c r="L1021" s="120">
        <v>60900</v>
      </c>
      <c r="N1021" s="125">
        <v>42829</v>
      </c>
      <c r="O1021" s="120">
        <v>76500</v>
      </c>
      <c r="Q1021" s="125">
        <v>42829</v>
      </c>
      <c r="R1021" s="120">
        <v>170500</v>
      </c>
    </row>
    <row r="1022" spans="2:18">
      <c r="B1022" s="115">
        <v>42828</v>
      </c>
      <c r="C1022" s="119">
        <v>27200</v>
      </c>
      <c r="E1022" s="125">
        <v>42828</v>
      </c>
      <c r="F1022" s="120">
        <v>0</v>
      </c>
      <c r="H1022" s="125">
        <v>42828</v>
      </c>
      <c r="I1022" s="120">
        <v>16300</v>
      </c>
      <c r="K1022" s="125">
        <v>42828</v>
      </c>
      <c r="L1022" s="120">
        <v>60000</v>
      </c>
      <c r="N1022" s="125">
        <v>42828</v>
      </c>
      <c r="O1022" s="120">
        <v>76300</v>
      </c>
      <c r="Q1022" s="125">
        <v>42828</v>
      </c>
      <c r="R1022" s="120">
        <v>167900</v>
      </c>
    </row>
    <row r="1023" spans="2:18">
      <c r="B1023" s="115">
        <v>42825</v>
      </c>
      <c r="C1023" s="119">
        <v>26700</v>
      </c>
      <c r="E1023" s="125">
        <v>42825</v>
      </c>
      <c r="F1023" s="120">
        <v>0</v>
      </c>
      <c r="H1023" s="125">
        <v>42825</v>
      </c>
      <c r="I1023" s="120">
        <v>15350</v>
      </c>
      <c r="K1023" s="125">
        <v>42825</v>
      </c>
      <c r="L1023" s="120">
        <v>58500</v>
      </c>
      <c r="N1023" s="125">
        <v>42825</v>
      </c>
      <c r="O1023" s="120">
        <v>76400</v>
      </c>
      <c r="Q1023" s="125">
        <v>42825</v>
      </c>
      <c r="R1023" s="120">
        <v>162500</v>
      </c>
    </row>
    <row r="1024" spans="2:18">
      <c r="B1024" s="115">
        <v>42824</v>
      </c>
      <c r="C1024" s="119">
        <v>26800</v>
      </c>
      <c r="E1024" s="125">
        <v>42824</v>
      </c>
      <c r="F1024" s="120">
        <v>0</v>
      </c>
      <c r="H1024" s="125">
        <v>42824</v>
      </c>
      <c r="I1024" s="120">
        <v>15350</v>
      </c>
      <c r="K1024" s="125">
        <v>42824</v>
      </c>
      <c r="L1024" s="120">
        <v>58500</v>
      </c>
      <c r="N1024" s="125">
        <v>42824</v>
      </c>
      <c r="O1024" s="120">
        <v>75600</v>
      </c>
      <c r="Q1024" s="125">
        <v>42824</v>
      </c>
      <c r="R1024" s="120">
        <v>164300</v>
      </c>
    </row>
    <row r="1025" spans="2:18">
      <c r="B1025" s="115">
        <v>42823</v>
      </c>
      <c r="C1025" s="119">
        <v>26650</v>
      </c>
      <c r="E1025" s="125">
        <v>42823</v>
      </c>
      <c r="F1025" s="120">
        <v>0</v>
      </c>
      <c r="H1025" s="125">
        <v>42823</v>
      </c>
      <c r="I1025" s="120">
        <v>15350</v>
      </c>
      <c r="K1025" s="125">
        <v>42823</v>
      </c>
      <c r="L1025" s="120">
        <v>59300</v>
      </c>
      <c r="N1025" s="125">
        <v>42823</v>
      </c>
      <c r="O1025" s="120">
        <v>75500</v>
      </c>
      <c r="Q1025" s="125">
        <v>42823</v>
      </c>
      <c r="R1025" s="120">
        <v>163500</v>
      </c>
    </row>
    <row r="1026" spans="2:18">
      <c r="B1026" s="115">
        <v>42822</v>
      </c>
      <c r="C1026" s="119">
        <v>26600</v>
      </c>
      <c r="E1026" s="125">
        <v>42822</v>
      </c>
      <c r="F1026" s="120">
        <v>0</v>
      </c>
      <c r="H1026" s="125">
        <v>42822</v>
      </c>
      <c r="I1026" s="120">
        <v>15300</v>
      </c>
      <c r="K1026" s="125">
        <v>42822</v>
      </c>
      <c r="L1026" s="120">
        <v>60000</v>
      </c>
      <c r="N1026" s="125">
        <v>42822</v>
      </c>
      <c r="O1026" s="120">
        <v>76400</v>
      </c>
      <c r="Q1026" s="125">
        <v>42822</v>
      </c>
      <c r="R1026" s="120">
        <v>166600</v>
      </c>
    </row>
    <row r="1027" spans="2:18">
      <c r="B1027" s="115">
        <v>42821</v>
      </c>
      <c r="C1027" s="119">
        <v>26500</v>
      </c>
      <c r="E1027" s="125">
        <v>42821</v>
      </c>
      <c r="F1027" s="120">
        <v>0</v>
      </c>
      <c r="H1027" s="125">
        <v>42821</v>
      </c>
      <c r="I1027" s="120">
        <v>15150</v>
      </c>
      <c r="K1027" s="125">
        <v>42821</v>
      </c>
      <c r="L1027" s="120">
        <v>60200</v>
      </c>
      <c r="N1027" s="125">
        <v>42821</v>
      </c>
      <c r="O1027" s="120">
        <v>74800</v>
      </c>
      <c r="Q1027" s="125">
        <v>42821</v>
      </c>
      <c r="R1027" s="120">
        <v>160000</v>
      </c>
    </row>
    <row r="1028" spans="2:18">
      <c r="B1028" s="115">
        <v>42818</v>
      </c>
      <c r="C1028" s="119">
        <v>26550</v>
      </c>
      <c r="E1028" s="125">
        <v>42818</v>
      </c>
      <c r="F1028" s="120">
        <v>0</v>
      </c>
      <c r="H1028" s="125">
        <v>42818</v>
      </c>
      <c r="I1028" s="120">
        <v>15000</v>
      </c>
      <c r="K1028" s="125">
        <v>42818</v>
      </c>
      <c r="L1028" s="120">
        <v>59700</v>
      </c>
      <c r="N1028" s="125">
        <v>42818</v>
      </c>
      <c r="O1028" s="120">
        <v>74100</v>
      </c>
      <c r="Q1028" s="125">
        <v>42818</v>
      </c>
      <c r="R1028" s="120">
        <v>157000</v>
      </c>
    </row>
    <row r="1029" spans="2:18">
      <c r="B1029" s="115">
        <v>42817</v>
      </c>
      <c r="C1029" s="119">
        <v>26400</v>
      </c>
      <c r="E1029" s="125">
        <v>42817</v>
      </c>
      <c r="F1029" s="120">
        <v>0</v>
      </c>
      <c r="H1029" s="125">
        <v>42817</v>
      </c>
      <c r="I1029" s="120">
        <v>14900</v>
      </c>
      <c r="K1029" s="125">
        <v>42817</v>
      </c>
      <c r="L1029" s="120">
        <v>59400</v>
      </c>
      <c r="N1029" s="125">
        <v>42817</v>
      </c>
      <c r="O1029" s="120">
        <v>74000</v>
      </c>
      <c r="Q1029" s="125">
        <v>42817</v>
      </c>
      <c r="R1029" s="120">
        <v>156900</v>
      </c>
    </row>
    <row r="1030" spans="2:18">
      <c r="B1030" s="115">
        <v>42816</v>
      </c>
      <c r="C1030" s="119">
        <v>26700</v>
      </c>
      <c r="E1030" s="125">
        <v>42816</v>
      </c>
      <c r="F1030" s="120">
        <v>0</v>
      </c>
      <c r="H1030" s="125">
        <v>42816</v>
      </c>
      <c r="I1030" s="120">
        <v>15150</v>
      </c>
      <c r="K1030" s="125">
        <v>42816</v>
      </c>
      <c r="L1030" s="120">
        <v>60400</v>
      </c>
      <c r="N1030" s="125">
        <v>42816</v>
      </c>
      <c r="O1030" s="120">
        <v>75400</v>
      </c>
      <c r="Q1030" s="125">
        <v>42816</v>
      </c>
      <c r="R1030" s="120">
        <v>160800</v>
      </c>
    </row>
    <row r="1031" spans="2:18">
      <c r="B1031" s="115">
        <v>42815</v>
      </c>
      <c r="C1031" s="119">
        <v>26700</v>
      </c>
      <c r="E1031" s="125">
        <v>42815</v>
      </c>
      <c r="F1031" s="120">
        <v>0</v>
      </c>
      <c r="H1031" s="125">
        <v>42815</v>
      </c>
      <c r="I1031" s="120">
        <v>15500</v>
      </c>
      <c r="K1031" s="125">
        <v>42815</v>
      </c>
      <c r="L1031" s="120">
        <v>59800</v>
      </c>
      <c r="N1031" s="125">
        <v>42815</v>
      </c>
      <c r="O1031" s="120">
        <v>75500</v>
      </c>
      <c r="Q1031" s="125">
        <v>42815</v>
      </c>
      <c r="R1031" s="120">
        <v>171200</v>
      </c>
    </row>
    <row r="1032" spans="2:18">
      <c r="B1032" s="115">
        <v>42814</v>
      </c>
      <c r="C1032" s="119">
        <v>25950</v>
      </c>
      <c r="E1032" s="125">
        <v>42814</v>
      </c>
      <c r="F1032" s="120">
        <v>0</v>
      </c>
      <c r="H1032" s="125">
        <v>42814</v>
      </c>
      <c r="I1032" s="120">
        <v>15500</v>
      </c>
      <c r="K1032" s="125">
        <v>42814</v>
      </c>
      <c r="L1032" s="120">
        <v>60400</v>
      </c>
      <c r="N1032" s="125">
        <v>42814</v>
      </c>
      <c r="O1032" s="120">
        <v>75600</v>
      </c>
      <c r="Q1032" s="125">
        <v>42814</v>
      </c>
      <c r="R1032" s="120">
        <v>170800</v>
      </c>
    </row>
    <row r="1033" spans="2:18">
      <c r="B1033" s="115">
        <v>42811</v>
      </c>
      <c r="C1033" s="119">
        <v>26100</v>
      </c>
      <c r="E1033" s="125">
        <v>42811</v>
      </c>
      <c r="F1033" s="120">
        <v>0</v>
      </c>
      <c r="H1033" s="125">
        <v>42811</v>
      </c>
      <c r="I1033" s="120">
        <v>15100</v>
      </c>
      <c r="K1033" s="125">
        <v>42811</v>
      </c>
      <c r="L1033" s="120">
        <v>61800</v>
      </c>
      <c r="N1033" s="125">
        <v>42811</v>
      </c>
      <c r="O1033" s="120">
        <v>76500</v>
      </c>
      <c r="Q1033" s="125">
        <v>42811</v>
      </c>
      <c r="R1033" s="120">
        <v>171000</v>
      </c>
    </row>
    <row r="1034" spans="2:18">
      <c r="B1034" s="115">
        <v>42810</v>
      </c>
      <c r="C1034" s="119">
        <v>25750</v>
      </c>
      <c r="E1034" s="125">
        <v>42810</v>
      </c>
      <c r="F1034" s="120">
        <v>0</v>
      </c>
      <c r="H1034" s="125">
        <v>42810</v>
      </c>
      <c r="I1034" s="120">
        <v>14900</v>
      </c>
      <c r="K1034" s="125">
        <v>42810</v>
      </c>
      <c r="L1034" s="120">
        <v>61800</v>
      </c>
      <c r="N1034" s="125">
        <v>42810</v>
      </c>
      <c r="O1034" s="120">
        <v>75600</v>
      </c>
      <c r="Q1034" s="125">
        <v>42810</v>
      </c>
      <c r="R1034" s="120">
        <v>172700</v>
      </c>
    </row>
    <row r="1035" spans="2:18">
      <c r="B1035" s="115">
        <v>42809</v>
      </c>
      <c r="C1035" s="119">
        <v>26350</v>
      </c>
      <c r="E1035" s="125">
        <v>42809</v>
      </c>
      <c r="F1035" s="120">
        <v>0</v>
      </c>
      <c r="H1035" s="125">
        <v>42809</v>
      </c>
      <c r="I1035" s="120">
        <v>14750</v>
      </c>
      <c r="K1035" s="125">
        <v>42809</v>
      </c>
      <c r="L1035" s="120">
        <v>63800</v>
      </c>
      <c r="N1035" s="125">
        <v>42809</v>
      </c>
      <c r="O1035" s="120">
        <v>75100</v>
      </c>
      <c r="Q1035" s="125">
        <v>42809</v>
      </c>
      <c r="R1035" s="120">
        <v>173400</v>
      </c>
    </row>
    <row r="1036" spans="2:18">
      <c r="B1036" s="115">
        <v>42808</v>
      </c>
      <c r="C1036" s="119">
        <v>26450</v>
      </c>
      <c r="E1036" s="125">
        <v>42808</v>
      </c>
      <c r="F1036" s="120">
        <v>0</v>
      </c>
      <c r="H1036" s="125">
        <v>42808</v>
      </c>
      <c r="I1036" s="120">
        <v>14950</v>
      </c>
      <c r="K1036" s="125">
        <v>42808</v>
      </c>
      <c r="L1036" s="120">
        <v>64000</v>
      </c>
      <c r="N1036" s="125">
        <v>42808</v>
      </c>
      <c r="O1036" s="120">
        <v>73600</v>
      </c>
      <c r="Q1036" s="125">
        <v>42808</v>
      </c>
      <c r="R1036" s="120">
        <v>177700</v>
      </c>
    </row>
    <row r="1037" spans="2:18">
      <c r="B1037" s="115">
        <v>42807</v>
      </c>
      <c r="C1037" s="119">
        <v>27100</v>
      </c>
      <c r="E1037" s="125">
        <v>42807</v>
      </c>
      <c r="F1037" s="120">
        <v>0</v>
      </c>
      <c r="H1037" s="125">
        <v>42807</v>
      </c>
      <c r="I1037" s="120">
        <v>14900</v>
      </c>
      <c r="K1037" s="125">
        <v>42807</v>
      </c>
      <c r="L1037" s="120">
        <v>63900</v>
      </c>
      <c r="N1037" s="125">
        <v>42807</v>
      </c>
      <c r="O1037" s="120">
        <v>76200</v>
      </c>
      <c r="Q1037" s="125">
        <v>42807</v>
      </c>
      <c r="R1037" s="120">
        <v>177700</v>
      </c>
    </row>
    <row r="1038" spans="2:18">
      <c r="B1038" s="115">
        <v>42804</v>
      </c>
      <c r="C1038" s="119">
        <v>27150</v>
      </c>
      <c r="E1038" s="125">
        <v>42804</v>
      </c>
      <c r="F1038" s="120">
        <v>0</v>
      </c>
      <c r="H1038" s="125">
        <v>42804</v>
      </c>
      <c r="I1038" s="120">
        <v>14950</v>
      </c>
      <c r="K1038" s="125">
        <v>42804</v>
      </c>
      <c r="L1038" s="120">
        <v>63500</v>
      </c>
      <c r="N1038" s="125">
        <v>42804</v>
      </c>
      <c r="O1038" s="120">
        <v>75100</v>
      </c>
      <c r="Q1038" s="125">
        <v>42804</v>
      </c>
      <c r="R1038" s="120">
        <v>177700</v>
      </c>
    </row>
    <row r="1039" spans="2:18">
      <c r="B1039" s="115">
        <v>42803</v>
      </c>
      <c r="C1039" s="119">
        <v>26100</v>
      </c>
      <c r="E1039" s="125">
        <v>42803</v>
      </c>
      <c r="F1039" s="120">
        <v>0</v>
      </c>
      <c r="H1039" s="125">
        <v>42803</v>
      </c>
      <c r="I1039" s="120">
        <v>14700</v>
      </c>
      <c r="K1039" s="125">
        <v>42803</v>
      </c>
      <c r="L1039" s="120">
        <v>63000</v>
      </c>
      <c r="N1039" s="125">
        <v>42803</v>
      </c>
      <c r="O1039" s="120">
        <v>75400</v>
      </c>
      <c r="Q1039" s="125">
        <v>42803</v>
      </c>
      <c r="R1039" s="120">
        <v>173300</v>
      </c>
    </row>
    <row r="1040" spans="2:18">
      <c r="B1040" s="115">
        <v>42802</v>
      </c>
      <c r="C1040" s="119">
        <v>27000</v>
      </c>
      <c r="E1040" s="125">
        <v>42802</v>
      </c>
      <c r="F1040" s="120">
        <v>0</v>
      </c>
      <c r="H1040" s="125">
        <v>42802</v>
      </c>
      <c r="I1040" s="120">
        <v>15100</v>
      </c>
      <c r="K1040" s="125">
        <v>42802</v>
      </c>
      <c r="L1040" s="120">
        <v>62400</v>
      </c>
      <c r="N1040" s="125">
        <v>42802</v>
      </c>
      <c r="O1040" s="120">
        <v>75600</v>
      </c>
      <c r="Q1040" s="125">
        <v>42802</v>
      </c>
      <c r="R1040" s="120">
        <v>175700</v>
      </c>
    </row>
    <row r="1041" spans="2:18">
      <c r="B1041" s="115">
        <v>42801</v>
      </c>
      <c r="C1041" s="119">
        <v>26200</v>
      </c>
      <c r="E1041" s="125">
        <v>42801</v>
      </c>
      <c r="F1041" s="120">
        <v>0</v>
      </c>
      <c r="H1041" s="125">
        <v>42801</v>
      </c>
      <c r="I1041" s="120">
        <v>14800</v>
      </c>
      <c r="K1041" s="125">
        <v>42801</v>
      </c>
      <c r="L1041" s="120">
        <v>62100</v>
      </c>
      <c r="N1041" s="125">
        <v>42801</v>
      </c>
      <c r="O1041" s="120">
        <v>75800</v>
      </c>
      <c r="Q1041" s="125">
        <v>42801</v>
      </c>
      <c r="R1041" s="120">
        <v>178000</v>
      </c>
    </row>
    <row r="1042" spans="2:18">
      <c r="B1042" s="115">
        <v>42800</v>
      </c>
      <c r="C1042" s="119">
        <v>25500</v>
      </c>
      <c r="E1042" s="125">
        <v>42800</v>
      </c>
      <c r="F1042" s="120">
        <v>0</v>
      </c>
      <c r="H1042" s="125">
        <v>42800</v>
      </c>
      <c r="I1042" s="120">
        <v>14650</v>
      </c>
      <c r="K1042" s="125">
        <v>42800</v>
      </c>
      <c r="L1042" s="120">
        <v>61900</v>
      </c>
      <c r="N1042" s="125">
        <v>42800</v>
      </c>
      <c r="O1042" s="120">
        <v>74500</v>
      </c>
      <c r="Q1042" s="125">
        <v>42800</v>
      </c>
      <c r="R1042" s="120">
        <v>178300</v>
      </c>
    </row>
    <row r="1043" spans="2:18">
      <c r="B1043" s="115">
        <v>42797</v>
      </c>
      <c r="C1043" s="119">
        <v>24750</v>
      </c>
      <c r="E1043" s="125">
        <v>42797</v>
      </c>
      <c r="F1043" s="120">
        <v>0</v>
      </c>
      <c r="H1043" s="125">
        <v>42797</v>
      </c>
      <c r="I1043" s="120">
        <v>14000</v>
      </c>
      <c r="K1043" s="125">
        <v>42797</v>
      </c>
      <c r="L1043" s="120">
        <v>59600</v>
      </c>
      <c r="N1043" s="125">
        <v>42797</v>
      </c>
      <c r="O1043" s="120">
        <v>74400</v>
      </c>
      <c r="Q1043" s="125">
        <v>42797</v>
      </c>
      <c r="R1043" s="120">
        <v>168900</v>
      </c>
    </row>
    <row r="1044" spans="2:18">
      <c r="B1044" s="115">
        <v>42796</v>
      </c>
      <c r="C1044" s="119">
        <v>24850</v>
      </c>
      <c r="E1044" s="125">
        <v>42796</v>
      </c>
      <c r="F1044" s="120">
        <v>0</v>
      </c>
      <c r="H1044" s="125">
        <v>42796</v>
      </c>
      <c r="I1044" s="120">
        <v>14200</v>
      </c>
      <c r="K1044" s="125">
        <v>42796</v>
      </c>
      <c r="L1044" s="120">
        <v>60000</v>
      </c>
      <c r="N1044" s="125">
        <v>42796</v>
      </c>
      <c r="O1044" s="120">
        <v>75500</v>
      </c>
      <c r="Q1044" s="125">
        <v>42796</v>
      </c>
      <c r="R1044" s="120">
        <v>168400</v>
      </c>
    </row>
    <row r="1045" spans="2:18">
      <c r="B1045" s="115">
        <v>42794</v>
      </c>
      <c r="C1045" s="119">
        <v>24600</v>
      </c>
      <c r="E1045" s="125">
        <v>42794</v>
      </c>
      <c r="F1045" s="120">
        <v>0</v>
      </c>
      <c r="H1045" s="125">
        <v>42794</v>
      </c>
      <c r="I1045" s="120">
        <v>14050</v>
      </c>
      <c r="K1045" s="125">
        <v>42794</v>
      </c>
      <c r="L1045" s="120">
        <v>59100</v>
      </c>
      <c r="N1045" s="125">
        <v>42794</v>
      </c>
      <c r="O1045" s="120">
        <v>76700</v>
      </c>
      <c r="Q1045" s="125">
        <v>42794</v>
      </c>
      <c r="R1045" s="120">
        <v>170400</v>
      </c>
    </row>
    <row r="1046" spans="2:18">
      <c r="B1046" s="115">
        <v>42793</v>
      </c>
      <c r="C1046" s="119">
        <v>24150</v>
      </c>
      <c r="E1046" s="125">
        <v>42793</v>
      </c>
      <c r="F1046" s="120">
        <v>0</v>
      </c>
      <c r="H1046" s="125">
        <v>42793</v>
      </c>
      <c r="I1046" s="120">
        <v>14550</v>
      </c>
      <c r="K1046" s="125">
        <v>42793</v>
      </c>
      <c r="L1046" s="120">
        <v>58300</v>
      </c>
      <c r="N1046" s="125">
        <v>42793</v>
      </c>
      <c r="O1046" s="120">
        <v>76300</v>
      </c>
      <c r="Q1046" s="125">
        <v>42793</v>
      </c>
      <c r="R1046" s="120">
        <v>171000</v>
      </c>
    </row>
    <row r="1047" spans="2:18">
      <c r="B1047" s="115">
        <v>42790</v>
      </c>
      <c r="C1047" s="119">
        <v>24350</v>
      </c>
      <c r="E1047" s="125">
        <v>42790</v>
      </c>
      <c r="F1047" s="120">
        <v>0</v>
      </c>
      <c r="H1047" s="125">
        <v>42790</v>
      </c>
      <c r="I1047" s="120">
        <v>14150</v>
      </c>
      <c r="K1047" s="125">
        <v>42790</v>
      </c>
      <c r="L1047" s="120">
        <v>59300</v>
      </c>
      <c r="N1047" s="125">
        <v>42790</v>
      </c>
      <c r="O1047" s="120">
        <v>77500</v>
      </c>
      <c r="Q1047" s="125">
        <v>42790</v>
      </c>
      <c r="R1047" s="120">
        <v>167400</v>
      </c>
    </row>
    <row r="1048" spans="2:18">
      <c r="B1048" s="115">
        <v>42789</v>
      </c>
      <c r="C1048" s="119">
        <v>25000</v>
      </c>
      <c r="E1048" s="125">
        <v>42789</v>
      </c>
      <c r="F1048" s="120">
        <v>0</v>
      </c>
      <c r="H1048" s="125">
        <v>42789</v>
      </c>
      <c r="I1048" s="120">
        <v>14400</v>
      </c>
      <c r="K1048" s="125">
        <v>42789</v>
      </c>
      <c r="L1048" s="120">
        <v>60100</v>
      </c>
      <c r="N1048" s="125">
        <v>42789</v>
      </c>
      <c r="O1048" s="120">
        <v>79700</v>
      </c>
      <c r="Q1048" s="125">
        <v>42789</v>
      </c>
      <c r="R1048" s="120">
        <v>174700</v>
      </c>
    </row>
    <row r="1049" spans="2:18">
      <c r="B1049" s="115">
        <v>42788</v>
      </c>
      <c r="C1049" s="119">
        <v>24550</v>
      </c>
      <c r="E1049" s="125">
        <v>42788</v>
      </c>
      <c r="F1049" s="120">
        <v>0</v>
      </c>
      <c r="H1049" s="125">
        <v>42788</v>
      </c>
      <c r="I1049" s="120">
        <v>14650</v>
      </c>
      <c r="K1049" s="125">
        <v>42788</v>
      </c>
      <c r="L1049" s="120">
        <v>59900</v>
      </c>
      <c r="N1049" s="125">
        <v>42788</v>
      </c>
      <c r="O1049" s="120">
        <v>79500</v>
      </c>
      <c r="Q1049" s="125">
        <v>42788</v>
      </c>
      <c r="R1049" s="120">
        <v>177000</v>
      </c>
    </row>
    <row r="1050" spans="2:18">
      <c r="B1050" s="115">
        <v>42787</v>
      </c>
      <c r="C1050" s="119">
        <v>24500</v>
      </c>
      <c r="E1050" s="125">
        <v>42787</v>
      </c>
      <c r="F1050" s="120">
        <v>0</v>
      </c>
      <c r="H1050" s="125">
        <v>42787</v>
      </c>
      <c r="I1050" s="120">
        <v>14900</v>
      </c>
      <c r="K1050" s="125">
        <v>42787</v>
      </c>
      <c r="L1050" s="120">
        <v>60800</v>
      </c>
      <c r="N1050" s="125">
        <v>42787</v>
      </c>
      <c r="O1050" s="120">
        <v>78400</v>
      </c>
      <c r="Q1050" s="125">
        <v>42787</v>
      </c>
      <c r="R1050" s="120">
        <v>182900</v>
      </c>
    </row>
    <row r="1051" spans="2:18">
      <c r="B1051" s="115">
        <v>42786</v>
      </c>
      <c r="C1051" s="119">
        <v>25150</v>
      </c>
      <c r="E1051" s="125">
        <v>42786</v>
      </c>
      <c r="F1051" s="120">
        <v>0</v>
      </c>
      <c r="H1051" s="125">
        <v>42786</v>
      </c>
      <c r="I1051" s="120">
        <v>15050</v>
      </c>
      <c r="K1051" s="125">
        <v>42786</v>
      </c>
      <c r="L1051" s="120">
        <v>62000</v>
      </c>
      <c r="N1051" s="125">
        <v>42786</v>
      </c>
      <c r="O1051" s="120">
        <v>78500</v>
      </c>
      <c r="Q1051" s="125">
        <v>42786</v>
      </c>
      <c r="R1051" s="120">
        <v>181400</v>
      </c>
    </row>
    <row r="1052" spans="2:18">
      <c r="B1052" s="115">
        <v>42783</v>
      </c>
      <c r="C1052" s="119">
        <v>24150</v>
      </c>
      <c r="E1052" s="125">
        <v>42783</v>
      </c>
      <c r="F1052" s="120">
        <v>0</v>
      </c>
      <c r="H1052" s="125">
        <v>42783</v>
      </c>
      <c r="I1052" s="120">
        <v>15250</v>
      </c>
      <c r="K1052" s="125">
        <v>42783</v>
      </c>
      <c r="L1052" s="120">
        <v>61500</v>
      </c>
      <c r="N1052" s="125">
        <v>42783</v>
      </c>
      <c r="O1052" s="120">
        <v>78800</v>
      </c>
      <c r="Q1052" s="125">
        <v>42783</v>
      </c>
      <c r="R1052" s="120">
        <v>182000</v>
      </c>
    </row>
    <row r="1053" spans="2:18">
      <c r="B1053" s="115">
        <v>42782</v>
      </c>
      <c r="C1053" s="119">
        <v>23950</v>
      </c>
      <c r="E1053" s="125">
        <v>42782</v>
      </c>
      <c r="F1053" s="120">
        <v>0</v>
      </c>
      <c r="H1053" s="125">
        <v>42782</v>
      </c>
      <c r="I1053" s="120">
        <v>15150</v>
      </c>
      <c r="K1053" s="125">
        <v>42782</v>
      </c>
      <c r="L1053" s="120">
        <v>61200</v>
      </c>
      <c r="N1053" s="125">
        <v>42782</v>
      </c>
      <c r="O1053" s="120">
        <v>79500</v>
      </c>
      <c r="Q1053" s="125">
        <v>42782</v>
      </c>
      <c r="R1053" s="120">
        <v>174900</v>
      </c>
    </row>
    <row r="1054" spans="2:18">
      <c r="B1054" s="115">
        <v>42781</v>
      </c>
      <c r="C1054" s="119">
        <v>23200</v>
      </c>
      <c r="E1054" s="125">
        <v>42781</v>
      </c>
      <c r="F1054" s="120">
        <v>0</v>
      </c>
      <c r="H1054" s="125">
        <v>42781</v>
      </c>
      <c r="I1054" s="120">
        <v>14550</v>
      </c>
      <c r="K1054" s="125">
        <v>42781</v>
      </c>
      <c r="L1054" s="120">
        <v>60700</v>
      </c>
      <c r="N1054" s="125">
        <v>42781</v>
      </c>
      <c r="O1054" s="120">
        <v>79800</v>
      </c>
      <c r="Q1054" s="125">
        <v>42781</v>
      </c>
      <c r="R1054" s="120">
        <v>171500</v>
      </c>
    </row>
    <row r="1055" spans="2:18">
      <c r="B1055" s="115">
        <v>42780</v>
      </c>
      <c r="C1055" s="119">
        <v>22800</v>
      </c>
      <c r="E1055" s="125">
        <v>42780</v>
      </c>
      <c r="F1055" s="120">
        <v>0</v>
      </c>
      <c r="H1055" s="125">
        <v>42780</v>
      </c>
      <c r="I1055" s="120">
        <v>14500</v>
      </c>
      <c r="K1055" s="125">
        <v>42780</v>
      </c>
      <c r="L1055" s="120">
        <v>60300</v>
      </c>
      <c r="N1055" s="125">
        <v>42780</v>
      </c>
      <c r="O1055" s="120">
        <v>79100</v>
      </c>
      <c r="Q1055" s="125">
        <v>42780</v>
      </c>
      <c r="R1055" s="120">
        <v>176100</v>
      </c>
    </row>
    <row r="1056" spans="2:18">
      <c r="B1056" s="115">
        <v>42779</v>
      </c>
      <c r="C1056" s="119">
        <v>23050</v>
      </c>
      <c r="E1056" s="125">
        <v>42779</v>
      </c>
      <c r="F1056" s="120">
        <v>0</v>
      </c>
      <c r="H1056" s="125">
        <v>42779</v>
      </c>
      <c r="I1056" s="120">
        <v>14500</v>
      </c>
      <c r="K1056" s="125">
        <v>42779</v>
      </c>
      <c r="L1056" s="120">
        <v>60800</v>
      </c>
      <c r="N1056" s="125">
        <v>42779</v>
      </c>
      <c r="O1056" s="120">
        <v>76600</v>
      </c>
      <c r="Q1056" s="125">
        <v>42779</v>
      </c>
      <c r="R1056" s="120">
        <v>174900</v>
      </c>
    </row>
    <row r="1057" spans="2:18">
      <c r="B1057" s="115">
        <v>42776</v>
      </c>
      <c r="C1057" s="119">
        <v>22800</v>
      </c>
      <c r="E1057" s="125">
        <v>42776</v>
      </c>
      <c r="F1057" s="120">
        <v>0</v>
      </c>
      <c r="H1057" s="125">
        <v>42776</v>
      </c>
      <c r="I1057" s="120">
        <v>14750</v>
      </c>
      <c r="K1057" s="125">
        <v>42776</v>
      </c>
      <c r="L1057" s="120">
        <v>60900</v>
      </c>
      <c r="N1057" s="125">
        <v>42776</v>
      </c>
      <c r="O1057" s="120">
        <v>76600</v>
      </c>
      <c r="Q1057" s="125">
        <v>42776</v>
      </c>
      <c r="R1057" s="120">
        <v>172300</v>
      </c>
    </row>
    <row r="1058" spans="2:18">
      <c r="B1058" s="115">
        <v>42775</v>
      </c>
      <c r="C1058" s="119">
        <v>23550</v>
      </c>
      <c r="E1058" s="125">
        <v>42775</v>
      </c>
      <c r="F1058" s="120">
        <v>0</v>
      </c>
      <c r="H1058" s="125">
        <v>42775</v>
      </c>
      <c r="I1058" s="120">
        <v>14900</v>
      </c>
      <c r="K1058" s="125">
        <v>42775</v>
      </c>
      <c r="L1058" s="120">
        <v>62300</v>
      </c>
      <c r="N1058" s="125">
        <v>42775</v>
      </c>
      <c r="O1058" s="120">
        <v>75700</v>
      </c>
      <c r="Q1058" s="125">
        <v>42775</v>
      </c>
      <c r="R1058" s="120">
        <v>176500</v>
      </c>
    </row>
    <row r="1059" spans="2:18">
      <c r="B1059" s="115">
        <v>42774</v>
      </c>
      <c r="C1059" s="119">
        <v>22450</v>
      </c>
      <c r="E1059" s="125">
        <v>42774</v>
      </c>
      <c r="F1059" s="120">
        <v>0</v>
      </c>
      <c r="H1059" s="125">
        <v>42774</v>
      </c>
      <c r="I1059" s="120">
        <v>15250</v>
      </c>
      <c r="K1059" s="125">
        <v>42774</v>
      </c>
      <c r="L1059" s="120">
        <v>62600</v>
      </c>
      <c r="N1059" s="125">
        <v>42774</v>
      </c>
      <c r="O1059" s="120">
        <v>76600</v>
      </c>
      <c r="Q1059" s="125">
        <v>42774</v>
      </c>
      <c r="R1059" s="120">
        <v>180000</v>
      </c>
    </row>
    <row r="1060" spans="2:18">
      <c r="B1060" s="115">
        <v>42773</v>
      </c>
      <c r="C1060" s="119">
        <v>22550</v>
      </c>
      <c r="E1060" s="125">
        <v>42773</v>
      </c>
      <c r="F1060" s="120">
        <v>0</v>
      </c>
      <c r="H1060" s="125">
        <v>42773</v>
      </c>
      <c r="I1060" s="120">
        <v>14900</v>
      </c>
      <c r="K1060" s="125">
        <v>42773</v>
      </c>
      <c r="L1060" s="120">
        <v>61200</v>
      </c>
      <c r="N1060" s="125">
        <v>42773</v>
      </c>
      <c r="O1060" s="120">
        <v>74200</v>
      </c>
      <c r="Q1060" s="125">
        <v>42773</v>
      </c>
      <c r="R1060" s="120">
        <v>176400</v>
      </c>
    </row>
    <row r="1061" spans="2:18">
      <c r="B1061" s="115">
        <v>42772</v>
      </c>
      <c r="C1061" s="119">
        <v>24150</v>
      </c>
      <c r="E1061" s="125">
        <v>42772</v>
      </c>
      <c r="F1061" s="120">
        <v>0</v>
      </c>
      <c r="H1061" s="125">
        <v>42772</v>
      </c>
      <c r="I1061" s="120">
        <v>14950</v>
      </c>
      <c r="K1061" s="125">
        <v>42772</v>
      </c>
      <c r="L1061" s="120">
        <v>62300</v>
      </c>
      <c r="N1061" s="125">
        <v>42772</v>
      </c>
      <c r="O1061" s="120">
        <v>77000</v>
      </c>
      <c r="Q1061" s="125">
        <v>42772</v>
      </c>
      <c r="R1061" s="120">
        <v>188500</v>
      </c>
    </row>
    <row r="1062" spans="2:18">
      <c r="B1062" s="115">
        <v>42769</v>
      </c>
      <c r="C1062" s="119">
        <v>25750</v>
      </c>
      <c r="E1062" s="125">
        <v>42769</v>
      </c>
      <c r="F1062" s="120">
        <v>0</v>
      </c>
      <c r="H1062" s="125">
        <v>42769</v>
      </c>
      <c r="I1062" s="120">
        <v>15500</v>
      </c>
      <c r="K1062" s="125">
        <v>42769</v>
      </c>
      <c r="L1062" s="120">
        <v>62300</v>
      </c>
      <c r="N1062" s="125">
        <v>42769</v>
      </c>
      <c r="O1062" s="120">
        <v>76900</v>
      </c>
      <c r="Q1062" s="125">
        <v>42769</v>
      </c>
      <c r="R1062" s="120">
        <v>189100</v>
      </c>
    </row>
    <row r="1063" spans="2:18">
      <c r="B1063" s="115">
        <v>42768</v>
      </c>
      <c r="C1063" s="119">
        <v>26000</v>
      </c>
      <c r="E1063" s="125">
        <v>42768</v>
      </c>
      <c r="F1063" s="120">
        <v>0</v>
      </c>
      <c r="H1063" s="125">
        <v>42768</v>
      </c>
      <c r="I1063" s="120">
        <v>15100</v>
      </c>
      <c r="K1063" s="125">
        <v>42768</v>
      </c>
      <c r="L1063" s="120">
        <v>62900</v>
      </c>
      <c r="N1063" s="125">
        <v>42768</v>
      </c>
      <c r="O1063" s="120">
        <v>77300</v>
      </c>
      <c r="Q1063" s="125">
        <v>42768</v>
      </c>
      <c r="R1063" s="120">
        <v>195600</v>
      </c>
    </row>
    <row r="1064" spans="2:18">
      <c r="B1064" s="115">
        <v>42767</v>
      </c>
      <c r="C1064" s="119">
        <v>26850</v>
      </c>
      <c r="E1064" s="125">
        <v>42767</v>
      </c>
      <c r="F1064" s="120">
        <v>0</v>
      </c>
      <c r="H1064" s="125">
        <v>42767</v>
      </c>
      <c r="I1064" s="120">
        <v>15800</v>
      </c>
      <c r="K1064" s="125">
        <v>42767</v>
      </c>
      <c r="L1064" s="120">
        <v>64200</v>
      </c>
      <c r="N1064" s="125">
        <v>42767</v>
      </c>
      <c r="O1064" s="120">
        <v>75100</v>
      </c>
      <c r="Q1064" s="125">
        <v>42767</v>
      </c>
      <c r="R1064" s="120">
        <v>197200</v>
      </c>
    </row>
    <row r="1065" spans="2:18">
      <c r="B1065" s="115">
        <v>42766</v>
      </c>
      <c r="C1065" s="119">
        <v>26500</v>
      </c>
      <c r="E1065" s="125">
        <v>42766</v>
      </c>
      <c r="F1065" s="120">
        <v>0</v>
      </c>
      <c r="H1065" s="125">
        <v>42766</v>
      </c>
      <c r="I1065" s="120">
        <v>15400</v>
      </c>
      <c r="K1065" s="125">
        <v>42766</v>
      </c>
      <c r="L1065" s="120">
        <v>64200</v>
      </c>
      <c r="N1065" s="125">
        <v>42766</v>
      </c>
      <c r="O1065" s="120">
        <v>75700</v>
      </c>
      <c r="Q1065" s="125">
        <v>42766</v>
      </c>
      <c r="R1065" s="120">
        <v>199400</v>
      </c>
    </row>
    <row r="1066" spans="2:18">
      <c r="B1066" s="115">
        <v>42761</v>
      </c>
      <c r="C1066" s="119">
        <v>26150</v>
      </c>
      <c r="E1066" s="125">
        <v>42761</v>
      </c>
      <c r="F1066" s="120">
        <v>0</v>
      </c>
      <c r="H1066" s="125">
        <v>42761</v>
      </c>
      <c r="I1066" s="120">
        <v>15550</v>
      </c>
      <c r="K1066" s="125">
        <v>42761</v>
      </c>
      <c r="L1066" s="120">
        <v>64800</v>
      </c>
      <c r="N1066" s="125">
        <v>42761</v>
      </c>
      <c r="O1066" s="120">
        <v>75700</v>
      </c>
      <c r="Q1066" s="125">
        <v>42761</v>
      </c>
      <c r="R1066" s="120">
        <v>196200</v>
      </c>
    </row>
    <row r="1067" spans="2:18">
      <c r="B1067" s="115">
        <v>42760</v>
      </c>
      <c r="C1067" s="119">
        <v>25950</v>
      </c>
      <c r="E1067" s="125">
        <v>42760</v>
      </c>
      <c r="F1067" s="120">
        <v>0</v>
      </c>
      <c r="H1067" s="125">
        <v>42760</v>
      </c>
      <c r="I1067" s="120">
        <v>15400</v>
      </c>
      <c r="K1067" s="125">
        <v>42760</v>
      </c>
      <c r="L1067" s="120">
        <v>63400</v>
      </c>
      <c r="N1067" s="125">
        <v>42760</v>
      </c>
      <c r="O1067" s="120">
        <v>75100</v>
      </c>
      <c r="Q1067" s="125">
        <v>42760</v>
      </c>
      <c r="R1067" s="120">
        <v>189200</v>
      </c>
    </row>
    <row r="1068" spans="2:18">
      <c r="B1068" s="115">
        <v>42759</v>
      </c>
      <c r="C1068" s="119">
        <v>25800</v>
      </c>
      <c r="E1068" s="125">
        <v>42759</v>
      </c>
      <c r="F1068" s="120">
        <v>0</v>
      </c>
      <c r="H1068" s="125">
        <v>42759</v>
      </c>
      <c r="I1068" s="120">
        <v>14850</v>
      </c>
      <c r="K1068" s="125">
        <v>42759</v>
      </c>
      <c r="L1068" s="120">
        <v>61300</v>
      </c>
      <c r="N1068" s="125">
        <v>42759</v>
      </c>
      <c r="O1068" s="120">
        <v>76500</v>
      </c>
      <c r="Q1068" s="125">
        <v>42759</v>
      </c>
      <c r="R1068" s="120">
        <v>187800</v>
      </c>
    </row>
    <row r="1069" spans="2:18">
      <c r="B1069" s="115">
        <v>42758</v>
      </c>
      <c r="C1069" s="119">
        <v>26050</v>
      </c>
      <c r="E1069" s="125">
        <v>42758</v>
      </c>
      <c r="F1069" s="120">
        <v>0</v>
      </c>
      <c r="H1069" s="125">
        <v>42758</v>
      </c>
      <c r="I1069" s="120">
        <v>14700</v>
      </c>
      <c r="K1069" s="125">
        <v>42758</v>
      </c>
      <c r="L1069" s="120">
        <v>61700</v>
      </c>
      <c r="N1069" s="125">
        <v>42758</v>
      </c>
      <c r="O1069" s="120">
        <v>77000</v>
      </c>
      <c r="Q1069" s="125">
        <v>42758</v>
      </c>
      <c r="R1069" s="120">
        <v>187800</v>
      </c>
    </row>
    <row r="1070" spans="2:18">
      <c r="B1070" s="115">
        <v>42755</v>
      </c>
      <c r="C1070" s="119">
        <v>25650</v>
      </c>
      <c r="E1070" s="125">
        <v>42755</v>
      </c>
      <c r="F1070" s="120">
        <v>0</v>
      </c>
      <c r="H1070" s="125">
        <v>42755</v>
      </c>
      <c r="I1070" s="120">
        <v>14150</v>
      </c>
      <c r="K1070" s="125">
        <v>42755</v>
      </c>
      <c r="L1070" s="120">
        <v>61000</v>
      </c>
      <c r="N1070" s="125">
        <v>42755</v>
      </c>
      <c r="O1070" s="120">
        <v>77800</v>
      </c>
      <c r="Q1070" s="125">
        <v>42755</v>
      </c>
      <c r="R1070" s="120">
        <v>190100</v>
      </c>
    </row>
    <row r="1071" spans="2:18">
      <c r="B1071" s="115">
        <v>42754</v>
      </c>
      <c r="C1071" s="119">
        <v>26250</v>
      </c>
      <c r="E1071" s="125">
        <v>42754</v>
      </c>
      <c r="F1071" s="120">
        <v>0</v>
      </c>
      <c r="H1071" s="125">
        <v>42754</v>
      </c>
      <c r="I1071" s="120">
        <v>14250</v>
      </c>
      <c r="K1071" s="125">
        <v>42754</v>
      </c>
      <c r="L1071" s="120">
        <v>61900</v>
      </c>
      <c r="N1071" s="125">
        <v>42754</v>
      </c>
      <c r="O1071" s="120">
        <v>78100</v>
      </c>
      <c r="Q1071" s="125">
        <v>42754</v>
      </c>
      <c r="R1071" s="120">
        <v>187400</v>
      </c>
    </row>
    <row r="1072" spans="2:18">
      <c r="B1072" s="115">
        <v>42753</v>
      </c>
      <c r="C1072" s="119">
        <v>26650</v>
      </c>
      <c r="E1072" s="125">
        <v>42753</v>
      </c>
      <c r="F1072" s="120">
        <v>0</v>
      </c>
      <c r="H1072" s="125">
        <v>42753</v>
      </c>
      <c r="I1072" s="120">
        <v>13900</v>
      </c>
      <c r="K1072" s="125">
        <v>42753</v>
      </c>
      <c r="L1072" s="120">
        <v>61900</v>
      </c>
      <c r="N1072" s="125">
        <v>42753</v>
      </c>
      <c r="O1072" s="120">
        <v>78100</v>
      </c>
      <c r="Q1072" s="125">
        <v>42753</v>
      </c>
      <c r="R1072" s="120">
        <v>181100</v>
      </c>
    </row>
    <row r="1073" spans="2:18">
      <c r="B1073" s="115">
        <v>42752</v>
      </c>
      <c r="C1073" s="119">
        <v>26300</v>
      </c>
      <c r="E1073" s="125">
        <v>42752</v>
      </c>
      <c r="F1073" s="120">
        <v>0</v>
      </c>
      <c r="H1073" s="125">
        <v>42752</v>
      </c>
      <c r="I1073" s="120">
        <v>13600</v>
      </c>
      <c r="K1073" s="125">
        <v>42752</v>
      </c>
      <c r="L1073" s="120">
        <v>62000</v>
      </c>
      <c r="N1073" s="125">
        <v>42752</v>
      </c>
      <c r="O1073" s="120">
        <v>78900</v>
      </c>
      <c r="Q1073" s="125">
        <v>42752</v>
      </c>
      <c r="R1073" s="120">
        <v>179900</v>
      </c>
    </row>
    <row r="1074" spans="2:18">
      <c r="B1074" s="115">
        <v>42751</v>
      </c>
      <c r="C1074" s="119">
        <v>26200</v>
      </c>
      <c r="E1074" s="125">
        <v>42751</v>
      </c>
      <c r="F1074" s="120">
        <v>0</v>
      </c>
      <c r="H1074" s="125">
        <v>42751</v>
      </c>
      <c r="I1074" s="120">
        <v>13450</v>
      </c>
      <c r="K1074" s="125">
        <v>42751</v>
      </c>
      <c r="L1074" s="120">
        <v>62000</v>
      </c>
      <c r="N1074" s="125">
        <v>42751</v>
      </c>
      <c r="O1074" s="120">
        <v>80300</v>
      </c>
      <c r="Q1074" s="125">
        <v>42751</v>
      </c>
      <c r="R1074" s="120">
        <v>181300</v>
      </c>
    </row>
    <row r="1075" spans="2:18">
      <c r="B1075" s="115">
        <v>42748</v>
      </c>
      <c r="C1075" s="119">
        <v>28750</v>
      </c>
      <c r="E1075" s="125">
        <v>42748</v>
      </c>
      <c r="F1075" s="120">
        <v>0</v>
      </c>
      <c r="H1075" s="125">
        <v>42748</v>
      </c>
      <c r="I1075" s="120">
        <v>13750</v>
      </c>
      <c r="K1075" s="125">
        <v>42748</v>
      </c>
      <c r="L1075" s="120">
        <v>63800</v>
      </c>
      <c r="N1075" s="125">
        <v>42748</v>
      </c>
      <c r="O1075" s="120">
        <v>80300</v>
      </c>
      <c r="Q1075" s="125">
        <v>42748</v>
      </c>
      <c r="R1075" s="120">
        <v>183100</v>
      </c>
    </row>
    <row r="1076" spans="2:18">
      <c r="B1076" s="115">
        <v>42747</v>
      </c>
      <c r="C1076" s="119">
        <v>28600</v>
      </c>
      <c r="E1076" s="125">
        <v>42747</v>
      </c>
      <c r="F1076" s="120">
        <v>0</v>
      </c>
      <c r="H1076" s="125">
        <v>42747</v>
      </c>
      <c r="I1076" s="120">
        <v>14000</v>
      </c>
      <c r="K1076" s="125">
        <v>42747</v>
      </c>
      <c r="L1076" s="120">
        <v>63800</v>
      </c>
      <c r="N1076" s="125">
        <v>42747</v>
      </c>
      <c r="O1076" s="120">
        <v>80400</v>
      </c>
      <c r="Q1076" s="125">
        <v>42747</v>
      </c>
      <c r="R1076" s="120">
        <v>187000</v>
      </c>
    </row>
    <row r="1077" spans="2:18">
      <c r="B1077" s="115">
        <v>42746</v>
      </c>
      <c r="C1077" s="119">
        <v>28400</v>
      </c>
      <c r="E1077" s="125">
        <v>42746</v>
      </c>
      <c r="F1077" s="120">
        <v>0</v>
      </c>
      <c r="H1077" s="125">
        <v>42746</v>
      </c>
      <c r="I1077" s="120">
        <v>13500</v>
      </c>
      <c r="K1077" s="125">
        <v>42746</v>
      </c>
      <c r="L1077" s="120">
        <v>63500</v>
      </c>
      <c r="N1077" s="125">
        <v>42746</v>
      </c>
      <c r="O1077" s="120">
        <v>79800</v>
      </c>
      <c r="Q1077" s="125">
        <v>42746</v>
      </c>
      <c r="R1077" s="120">
        <v>184800</v>
      </c>
    </row>
    <row r="1078" spans="2:18">
      <c r="B1078" s="115">
        <v>42745</v>
      </c>
      <c r="C1078" s="119">
        <v>27800</v>
      </c>
      <c r="E1078" s="125">
        <v>42745</v>
      </c>
      <c r="F1078" s="120">
        <v>0</v>
      </c>
      <c r="H1078" s="125">
        <v>42745</v>
      </c>
      <c r="I1078" s="120">
        <v>13400</v>
      </c>
      <c r="K1078" s="125">
        <v>42745</v>
      </c>
      <c r="L1078" s="120">
        <v>64600</v>
      </c>
      <c r="N1078" s="125">
        <v>42745</v>
      </c>
      <c r="O1078" s="120">
        <v>79500</v>
      </c>
      <c r="Q1078" s="125">
        <v>42745</v>
      </c>
      <c r="R1078" s="120">
        <v>179700</v>
      </c>
    </row>
    <row r="1079" spans="2:18">
      <c r="B1079" s="115">
        <v>42744</v>
      </c>
      <c r="C1079" s="119">
        <v>28900</v>
      </c>
      <c r="E1079" s="125">
        <v>42744</v>
      </c>
      <c r="F1079" s="120">
        <v>0</v>
      </c>
      <c r="H1079" s="125">
        <v>42744</v>
      </c>
      <c r="I1079" s="120">
        <v>13750</v>
      </c>
      <c r="K1079" s="125">
        <v>42744</v>
      </c>
      <c r="L1079" s="120">
        <v>65900</v>
      </c>
      <c r="N1079" s="125">
        <v>42744</v>
      </c>
      <c r="O1079" s="120">
        <v>81500</v>
      </c>
      <c r="Q1079" s="125">
        <v>42744</v>
      </c>
      <c r="R1079" s="120">
        <v>183000</v>
      </c>
    </row>
    <row r="1080" spans="2:18">
      <c r="B1080" s="115">
        <v>42741</v>
      </c>
      <c r="C1080" s="119">
        <v>29200</v>
      </c>
      <c r="E1080" s="125">
        <v>42741</v>
      </c>
      <c r="F1080" s="120">
        <v>0</v>
      </c>
      <c r="H1080" s="125">
        <v>42741</v>
      </c>
      <c r="I1080" s="120">
        <v>13700</v>
      </c>
      <c r="K1080" s="125">
        <v>42741</v>
      </c>
      <c r="L1080" s="120">
        <v>66100</v>
      </c>
      <c r="N1080" s="125">
        <v>42741</v>
      </c>
      <c r="O1080" s="120">
        <v>82800</v>
      </c>
      <c r="Q1080" s="125">
        <v>42741</v>
      </c>
      <c r="R1080" s="120">
        <v>180900</v>
      </c>
    </row>
    <row r="1081" spans="2:18">
      <c r="B1081" s="115">
        <v>42740</v>
      </c>
      <c r="C1081" s="119">
        <v>29450</v>
      </c>
      <c r="E1081" s="125">
        <v>42740</v>
      </c>
      <c r="F1081" s="120">
        <v>0</v>
      </c>
      <c r="H1081" s="125">
        <v>42740</v>
      </c>
      <c r="I1081" s="120">
        <v>13750</v>
      </c>
      <c r="K1081" s="125">
        <v>42740</v>
      </c>
      <c r="L1081" s="120">
        <v>66900</v>
      </c>
      <c r="N1081" s="125">
        <v>42740</v>
      </c>
      <c r="O1081" s="120">
        <v>83100</v>
      </c>
      <c r="Q1081" s="125">
        <v>42740</v>
      </c>
      <c r="R1081" s="120">
        <v>177300</v>
      </c>
    </row>
    <row r="1082" spans="2:18">
      <c r="B1082" s="115">
        <v>42739</v>
      </c>
      <c r="C1082" s="119">
        <v>29650</v>
      </c>
      <c r="E1082" s="125">
        <v>42739</v>
      </c>
      <c r="F1082" s="120">
        <v>0</v>
      </c>
      <c r="H1082" s="125">
        <v>42739</v>
      </c>
      <c r="I1082" s="120">
        <v>14050</v>
      </c>
      <c r="K1082" s="125">
        <v>42739</v>
      </c>
      <c r="L1082" s="120">
        <v>66900</v>
      </c>
      <c r="N1082" s="125">
        <v>42739</v>
      </c>
      <c r="O1082" s="120">
        <v>83200</v>
      </c>
      <c r="Q1082" s="125">
        <v>42739</v>
      </c>
      <c r="R1082" s="120">
        <v>180800</v>
      </c>
    </row>
    <row r="1083" spans="2:18">
      <c r="B1083" s="115">
        <v>42738</v>
      </c>
      <c r="C1083" s="119">
        <v>30600</v>
      </c>
      <c r="E1083" s="125">
        <v>42738</v>
      </c>
      <c r="F1083" s="120">
        <v>0</v>
      </c>
      <c r="H1083" s="125">
        <v>42738</v>
      </c>
      <c r="I1083" s="120">
        <v>14450</v>
      </c>
      <c r="K1083" s="125">
        <v>42738</v>
      </c>
      <c r="L1083" s="120">
        <v>67400</v>
      </c>
      <c r="N1083" s="125">
        <v>42738</v>
      </c>
      <c r="O1083" s="120">
        <v>86400</v>
      </c>
      <c r="Q1083" s="125">
        <v>42738</v>
      </c>
      <c r="R1083" s="120">
        <v>184500</v>
      </c>
    </row>
    <row r="1084" spans="2:18">
      <c r="B1084" s="115">
        <v>42737</v>
      </c>
      <c r="C1084" s="119">
        <v>31000</v>
      </c>
      <c r="E1084" s="125">
        <v>42737</v>
      </c>
      <c r="F1084" s="120">
        <v>0</v>
      </c>
      <c r="H1084" s="125">
        <v>42737</v>
      </c>
      <c r="I1084" s="120">
        <v>14850</v>
      </c>
      <c r="K1084" s="125">
        <v>42737</v>
      </c>
      <c r="L1084" s="120">
        <v>67700</v>
      </c>
      <c r="N1084" s="125">
        <v>42737</v>
      </c>
      <c r="O1084" s="120">
        <v>86700</v>
      </c>
      <c r="Q1084" s="125">
        <v>42737</v>
      </c>
      <c r="R1084" s="120">
        <v>180000</v>
      </c>
    </row>
    <row r="1085" spans="2:18">
      <c r="B1085" s="115">
        <v>42733</v>
      </c>
      <c r="C1085" s="119">
        <v>31800</v>
      </c>
      <c r="E1085" s="125">
        <v>42733</v>
      </c>
      <c r="F1085" s="120">
        <v>0</v>
      </c>
      <c r="H1085" s="125">
        <v>42733</v>
      </c>
      <c r="I1085" s="120">
        <v>14000</v>
      </c>
      <c r="K1085" s="125">
        <v>42733</v>
      </c>
      <c r="L1085" s="120">
        <v>67300</v>
      </c>
      <c r="N1085" s="125">
        <v>42733</v>
      </c>
      <c r="O1085" s="120">
        <v>83300</v>
      </c>
      <c r="Q1085" s="125">
        <v>42733</v>
      </c>
      <c r="R1085" s="120">
        <v>179400</v>
      </c>
    </row>
    <row r="1086" spans="2:18">
      <c r="B1086" s="115">
        <v>42732</v>
      </c>
      <c r="C1086" s="119">
        <v>31000</v>
      </c>
      <c r="E1086" s="125">
        <v>42732</v>
      </c>
      <c r="F1086" s="120">
        <v>0</v>
      </c>
      <c r="H1086" s="125">
        <v>42732</v>
      </c>
      <c r="I1086" s="120">
        <v>13950</v>
      </c>
      <c r="K1086" s="125">
        <v>42732</v>
      </c>
      <c r="L1086" s="120">
        <v>66500</v>
      </c>
      <c r="N1086" s="125">
        <v>42732</v>
      </c>
      <c r="O1086" s="120">
        <v>78600</v>
      </c>
      <c r="Q1086" s="125">
        <v>42732</v>
      </c>
      <c r="R1086" s="120">
        <v>182000</v>
      </c>
    </row>
    <row r="1087" spans="2:18">
      <c r="B1087" s="115">
        <v>42731</v>
      </c>
      <c r="C1087" s="119">
        <v>31450</v>
      </c>
      <c r="E1087" s="125">
        <v>42731</v>
      </c>
      <c r="F1087" s="120">
        <v>0</v>
      </c>
      <c r="H1087" s="125">
        <v>42731</v>
      </c>
      <c r="I1087" s="120">
        <v>14300</v>
      </c>
      <c r="K1087" s="125">
        <v>42731</v>
      </c>
      <c r="L1087" s="120">
        <v>66300</v>
      </c>
      <c r="N1087" s="125">
        <v>42731</v>
      </c>
      <c r="O1087" s="120">
        <v>78900</v>
      </c>
      <c r="Q1087" s="125">
        <v>42731</v>
      </c>
      <c r="R1087" s="120">
        <v>178900</v>
      </c>
    </row>
    <row r="1088" spans="2:18">
      <c r="B1088" s="115">
        <v>42730</v>
      </c>
      <c r="C1088" s="119">
        <v>30700</v>
      </c>
      <c r="E1088" s="125">
        <v>42730</v>
      </c>
      <c r="F1088" s="120">
        <v>0</v>
      </c>
      <c r="H1088" s="125">
        <v>42730</v>
      </c>
      <c r="I1088" s="120">
        <v>14500</v>
      </c>
      <c r="K1088" s="125">
        <v>42730</v>
      </c>
      <c r="L1088" s="120">
        <v>65900</v>
      </c>
      <c r="N1088" s="125">
        <v>42730</v>
      </c>
      <c r="O1088" s="120">
        <v>81500</v>
      </c>
      <c r="Q1088" s="125">
        <v>42730</v>
      </c>
      <c r="R1088" s="120">
        <v>177000</v>
      </c>
    </row>
    <row r="1089" spans="2:18">
      <c r="B1089" s="115">
        <v>42727</v>
      </c>
      <c r="C1089" s="119">
        <v>31300</v>
      </c>
      <c r="E1089" s="125">
        <v>42727</v>
      </c>
      <c r="F1089" s="120">
        <v>0</v>
      </c>
      <c r="H1089" s="125">
        <v>42727</v>
      </c>
      <c r="I1089" s="120">
        <v>14500</v>
      </c>
      <c r="K1089" s="125">
        <v>42727</v>
      </c>
      <c r="L1089" s="120">
        <v>67300</v>
      </c>
      <c r="N1089" s="125">
        <v>42727</v>
      </c>
      <c r="O1089" s="120">
        <v>84300</v>
      </c>
      <c r="Q1089" s="125">
        <v>42727</v>
      </c>
      <c r="R1089" s="120">
        <v>186900</v>
      </c>
    </row>
    <row r="1090" spans="2:18">
      <c r="B1090" s="115">
        <v>42726</v>
      </c>
      <c r="C1090" s="119">
        <v>30800</v>
      </c>
      <c r="E1090" s="125">
        <v>42726</v>
      </c>
      <c r="F1090" s="120">
        <v>0</v>
      </c>
      <c r="H1090" s="125">
        <v>42726</v>
      </c>
      <c r="I1090" s="120">
        <v>14300</v>
      </c>
      <c r="K1090" s="125">
        <v>42726</v>
      </c>
      <c r="L1090" s="120">
        <v>67400</v>
      </c>
      <c r="N1090" s="125">
        <v>42726</v>
      </c>
      <c r="O1090" s="120">
        <v>84400</v>
      </c>
      <c r="Q1090" s="125">
        <v>42726</v>
      </c>
      <c r="R1090" s="120">
        <v>181300</v>
      </c>
    </row>
    <row r="1091" spans="2:18">
      <c r="B1091" s="115">
        <v>42725</v>
      </c>
      <c r="C1091" s="119">
        <v>31400</v>
      </c>
      <c r="E1091" s="125">
        <v>42725</v>
      </c>
      <c r="F1091" s="120">
        <v>0</v>
      </c>
      <c r="H1091" s="125">
        <v>42725</v>
      </c>
      <c r="I1091" s="120">
        <v>14300</v>
      </c>
      <c r="K1091" s="125">
        <v>42725</v>
      </c>
      <c r="L1091" s="120">
        <v>67400</v>
      </c>
      <c r="N1091" s="125">
        <v>42725</v>
      </c>
      <c r="O1091" s="120">
        <v>83700</v>
      </c>
      <c r="Q1091" s="125">
        <v>42725</v>
      </c>
      <c r="R1091" s="120">
        <v>174200</v>
      </c>
    </row>
    <row r="1092" spans="2:18">
      <c r="B1092" s="115">
        <v>42724</v>
      </c>
      <c r="C1092" s="119">
        <v>31600</v>
      </c>
      <c r="E1092" s="125">
        <v>42724</v>
      </c>
      <c r="F1092" s="120">
        <v>0</v>
      </c>
      <c r="H1092" s="125">
        <v>42724</v>
      </c>
      <c r="I1092" s="120">
        <v>13650</v>
      </c>
      <c r="K1092" s="125">
        <v>42724</v>
      </c>
      <c r="L1092" s="120">
        <v>66600</v>
      </c>
      <c r="N1092" s="125">
        <v>42724</v>
      </c>
      <c r="O1092" s="120">
        <v>84000</v>
      </c>
      <c r="Q1092" s="125">
        <v>42724</v>
      </c>
      <c r="R1092" s="120">
        <v>168700</v>
      </c>
    </row>
    <row r="1093" spans="2:18">
      <c r="B1093" s="115">
        <v>42723</v>
      </c>
      <c r="C1093" s="119">
        <v>32300</v>
      </c>
      <c r="E1093" s="125">
        <v>42723</v>
      </c>
      <c r="F1093" s="120">
        <v>0</v>
      </c>
      <c r="H1093" s="125">
        <v>42723</v>
      </c>
      <c r="I1093" s="120">
        <v>13650</v>
      </c>
      <c r="K1093" s="125">
        <v>42723</v>
      </c>
      <c r="L1093" s="120">
        <v>66100</v>
      </c>
      <c r="N1093" s="125">
        <v>42723</v>
      </c>
      <c r="O1093" s="120">
        <v>83800</v>
      </c>
      <c r="Q1093" s="125">
        <v>42723</v>
      </c>
      <c r="R1093" s="120">
        <v>171000</v>
      </c>
    </row>
    <row r="1094" spans="2:18">
      <c r="B1094" s="115">
        <v>42720</v>
      </c>
      <c r="C1094" s="119">
        <v>31900</v>
      </c>
      <c r="E1094" s="125">
        <v>42720</v>
      </c>
      <c r="F1094" s="120">
        <v>0</v>
      </c>
      <c r="H1094" s="125">
        <v>42720</v>
      </c>
      <c r="I1094" s="120">
        <v>13700</v>
      </c>
      <c r="K1094" s="125">
        <v>42720</v>
      </c>
      <c r="L1094" s="120">
        <v>65800</v>
      </c>
      <c r="N1094" s="125">
        <v>42720</v>
      </c>
      <c r="O1094" s="120">
        <v>85000</v>
      </c>
      <c r="Q1094" s="125">
        <v>42720</v>
      </c>
      <c r="R1094" s="120">
        <v>169700</v>
      </c>
    </row>
    <row r="1095" spans="2:18">
      <c r="B1095" s="115">
        <v>42719</v>
      </c>
      <c r="C1095" s="119">
        <v>32000</v>
      </c>
      <c r="E1095" s="125">
        <v>42719</v>
      </c>
      <c r="F1095" s="120">
        <v>0</v>
      </c>
      <c r="H1095" s="125">
        <v>42719</v>
      </c>
      <c r="I1095" s="120">
        <v>13600</v>
      </c>
      <c r="K1095" s="125">
        <v>42719</v>
      </c>
      <c r="L1095" s="120">
        <v>65500</v>
      </c>
      <c r="N1095" s="125">
        <v>42719</v>
      </c>
      <c r="O1095" s="120">
        <v>85000</v>
      </c>
      <c r="Q1095" s="125">
        <v>42719</v>
      </c>
      <c r="R1095" s="120">
        <v>168800</v>
      </c>
    </row>
    <row r="1096" spans="2:18">
      <c r="B1096" s="115">
        <v>42718</v>
      </c>
      <c r="C1096" s="119">
        <v>30700</v>
      </c>
      <c r="E1096" s="125">
        <v>42718</v>
      </c>
      <c r="F1096" s="120">
        <v>0</v>
      </c>
      <c r="H1096" s="125">
        <v>42718</v>
      </c>
      <c r="I1096" s="120">
        <v>13650</v>
      </c>
      <c r="K1096" s="125">
        <v>42718</v>
      </c>
      <c r="L1096" s="120">
        <v>63000</v>
      </c>
      <c r="N1096" s="125">
        <v>42718</v>
      </c>
      <c r="O1096" s="120">
        <v>84500</v>
      </c>
      <c r="Q1096" s="125">
        <v>42718</v>
      </c>
      <c r="R1096" s="120">
        <v>166000</v>
      </c>
    </row>
    <row r="1097" spans="2:18">
      <c r="B1097" s="115">
        <v>42717</v>
      </c>
      <c r="C1097" s="119">
        <v>30700</v>
      </c>
      <c r="E1097" s="125">
        <v>42717</v>
      </c>
      <c r="F1097" s="120">
        <v>0</v>
      </c>
      <c r="H1097" s="125">
        <v>42717</v>
      </c>
      <c r="I1097" s="120">
        <v>13650</v>
      </c>
      <c r="K1097" s="125">
        <v>42717</v>
      </c>
      <c r="L1097" s="120">
        <v>63900</v>
      </c>
      <c r="N1097" s="125">
        <v>42717</v>
      </c>
      <c r="O1097" s="120">
        <v>86200</v>
      </c>
      <c r="Q1097" s="125">
        <v>42717</v>
      </c>
      <c r="R1097" s="120">
        <v>164000</v>
      </c>
    </row>
    <row r="1098" spans="2:18">
      <c r="B1098" s="115">
        <v>42716</v>
      </c>
      <c r="C1098" s="119">
        <v>30300</v>
      </c>
      <c r="E1098" s="125">
        <v>42716</v>
      </c>
      <c r="F1098" s="120">
        <v>0</v>
      </c>
      <c r="H1098" s="125">
        <v>42716</v>
      </c>
      <c r="I1098" s="120">
        <v>12950</v>
      </c>
      <c r="K1098" s="125">
        <v>42716</v>
      </c>
      <c r="L1098" s="120">
        <v>62400</v>
      </c>
      <c r="N1098" s="125">
        <v>42716</v>
      </c>
      <c r="O1098" s="120">
        <v>87100</v>
      </c>
      <c r="Q1098" s="125">
        <v>42716</v>
      </c>
      <c r="R1098" s="120">
        <v>155700</v>
      </c>
    </row>
    <row r="1099" spans="2:18">
      <c r="B1099" s="115">
        <v>42713</v>
      </c>
      <c r="C1099" s="119">
        <v>29850</v>
      </c>
      <c r="E1099" s="125">
        <v>42713</v>
      </c>
      <c r="F1099" s="120">
        <v>0</v>
      </c>
      <c r="H1099" s="125">
        <v>42713</v>
      </c>
      <c r="I1099" s="120">
        <v>13000</v>
      </c>
      <c r="K1099" s="125">
        <v>42713</v>
      </c>
      <c r="L1099" s="120">
        <v>62400</v>
      </c>
      <c r="N1099" s="125">
        <v>42713</v>
      </c>
      <c r="O1099" s="120">
        <v>86700</v>
      </c>
      <c r="Q1099" s="125">
        <v>42713</v>
      </c>
      <c r="R1099" s="120">
        <v>152700</v>
      </c>
    </row>
    <row r="1100" spans="2:18">
      <c r="B1100" s="115">
        <v>42712</v>
      </c>
      <c r="C1100" s="119">
        <v>29000</v>
      </c>
      <c r="E1100" s="125">
        <v>42712</v>
      </c>
      <c r="F1100" s="120">
        <v>0</v>
      </c>
      <c r="H1100" s="125">
        <v>42712</v>
      </c>
      <c r="I1100" s="120">
        <v>12900</v>
      </c>
      <c r="K1100" s="125">
        <v>42712</v>
      </c>
      <c r="L1100" s="120">
        <v>61100</v>
      </c>
      <c r="N1100" s="125">
        <v>42712</v>
      </c>
      <c r="O1100" s="120">
        <v>86400</v>
      </c>
      <c r="Q1100" s="125">
        <v>42712</v>
      </c>
      <c r="R1100" s="120">
        <v>152400</v>
      </c>
    </row>
    <row r="1101" spans="2:18">
      <c r="B1101" s="115">
        <v>42711</v>
      </c>
      <c r="C1101" s="119">
        <v>29900</v>
      </c>
      <c r="E1101" s="125">
        <v>42711</v>
      </c>
      <c r="F1101" s="120">
        <v>0</v>
      </c>
      <c r="H1101" s="125">
        <v>42711</v>
      </c>
      <c r="I1101" s="120">
        <v>12600</v>
      </c>
      <c r="K1101" s="125">
        <v>42711</v>
      </c>
      <c r="L1101" s="120">
        <v>61000</v>
      </c>
      <c r="N1101" s="125">
        <v>42711</v>
      </c>
      <c r="O1101" s="120">
        <v>84000</v>
      </c>
      <c r="Q1101" s="125">
        <v>42711</v>
      </c>
      <c r="R1101" s="120">
        <v>152600</v>
      </c>
    </row>
    <row r="1102" spans="2:18">
      <c r="B1102" s="115">
        <v>42710</v>
      </c>
      <c r="C1102" s="119">
        <v>30550</v>
      </c>
      <c r="E1102" s="125">
        <v>42710</v>
      </c>
      <c r="F1102" s="120">
        <v>0</v>
      </c>
      <c r="H1102" s="125">
        <v>42710</v>
      </c>
      <c r="I1102" s="120">
        <v>12250</v>
      </c>
      <c r="K1102" s="125">
        <v>42710</v>
      </c>
      <c r="L1102" s="120">
        <v>61500</v>
      </c>
      <c r="N1102" s="125">
        <v>42710</v>
      </c>
      <c r="O1102" s="120">
        <v>85400</v>
      </c>
      <c r="Q1102" s="125">
        <v>42710</v>
      </c>
      <c r="R1102" s="120">
        <v>150500</v>
      </c>
    </row>
    <row r="1103" spans="2:18">
      <c r="B1103" s="115">
        <v>42709</v>
      </c>
      <c r="C1103" s="119">
        <v>30800</v>
      </c>
      <c r="E1103" s="125">
        <v>42709</v>
      </c>
      <c r="F1103" s="120">
        <v>0</v>
      </c>
      <c r="H1103" s="125">
        <v>42709</v>
      </c>
      <c r="I1103" s="120">
        <v>11900</v>
      </c>
      <c r="K1103" s="125">
        <v>42709</v>
      </c>
      <c r="L1103" s="120">
        <v>59900</v>
      </c>
      <c r="N1103" s="125">
        <v>42709</v>
      </c>
      <c r="O1103" s="120">
        <v>85400</v>
      </c>
      <c r="Q1103" s="125">
        <v>42709</v>
      </c>
      <c r="R1103" s="120">
        <v>148200</v>
      </c>
    </row>
    <row r="1104" spans="2:18">
      <c r="B1104" s="115">
        <v>42706</v>
      </c>
      <c r="C1104" s="119">
        <v>30600</v>
      </c>
      <c r="E1104" s="125">
        <v>42706</v>
      </c>
      <c r="F1104" s="120">
        <v>0</v>
      </c>
      <c r="H1104" s="125">
        <v>42706</v>
      </c>
      <c r="I1104" s="120">
        <v>12250</v>
      </c>
      <c r="K1104" s="125">
        <v>42706</v>
      </c>
      <c r="L1104" s="120">
        <v>60600</v>
      </c>
      <c r="N1104" s="125">
        <v>42706</v>
      </c>
      <c r="O1104" s="120">
        <v>86000</v>
      </c>
      <c r="Q1104" s="125">
        <v>42706</v>
      </c>
      <c r="R1104" s="120">
        <v>152500</v>
      </c>
    </row>
    <row r="1105" spans="2:18">
      <c r="B1105" s="115">
        <v>42705</v>
      </c>
      <c r="C1105" s="119">
        <v>30100</v>
      </c>
      <c r="E1105" s="125">
        <v>42705</v>
      </c>
      <c r="F1105" s="120">
        <v>0</v>
      </c>
      <c r="H1105" s="125">
        <v>42705</v>
      </c>
      <c r="I1105" s="120">
        <v>12350</v>
      </c>
      <c r="K1105" s="125">
        <v>42705</v>
      </c>
      <c r="L1105" s="120">
        <v>62400</v>
      </c>
      <c r="N1105" s="125">
        <v>42705</v>
      </c>
      <c r="O1105" s="120">
        <v>87800</v>
      </c>
      <c r="Q1105" s="125">
        <v>42705</v>
      </c>
      <c r="R1105" s="120">
        <v>154900</v>
      </c>
    </row>
    <row r="1106" spans="2:18">
      <c r="B1106" s="115">
        <v>42704</v>
      </c>
      <c r="C1106" s="119">
        <v>29700</v>
      </c>
      <c r="E1106" s="125">
        <v>42704</v>
      </c>
      <c r="F1106" s="120">
        <v>0</v>
      </c>
      <c r="H1106" s="125">
        <v>42704</v>
      </c>
      <c r="I1106" s="120">
        <v>12250</v>
      </c>
      <c r="K1106" s="125">
        <v>42704</v>
      </c>
      <c r="L1106" s="120">
        <v>65200</v>
      </c>
      <c r="N1106" s="125">
        <v>42704</v>
      </c>
      <c r="O1106" s="120">
        <v>87200</v>
      </c>
      <c r="Q1106" s="125">
        <v>42704</v>
      </c>
      <c r="R1106" s="120">
        <v>153000</v>
      </c>
    </row>
    <row r="1107" spans="2:18">
      <c r="B1107" s="115">
        <v>42703</v>
      </c>
      <c r="C1107" s="119">
        <v>27450</v>
      </c>
      <c r="E1107" s="125">
        <v>42703</v>
      </c>
      <c r="F1107" s="120">
        <v>0</v>
      </c>
      <c r="H1107" s="125">
        <v>42703</v>
      </c>
      <c r="I1107" s="120">
        <v>12200</v>
      </c>
      <c r="K1107" s="125">
        <v>42703</v>
      </c>
      <c r="L1107" s="120">
        <v>69000</v>
      </c>
      <c r="N1107" s="125">
        <v>42703</v>
      </c>
      <c r="O1107" s="120">
        <v>87400</v>
      </c>
      <c r="Q1107" s="125">
        <v>42703</v>
      </c>
      <c r="R1107" s="120">
        <v>153600</v>
      </c>
    </row>
    <row r="1108" spans="2:18">
      <c r="B1108" s="115">
        <v>42702</v>
      </c>
      <c r="C1108" s="119">
        <v>25700</v>
      </c>
      <c r="E1108" s="125">
        <v>42702</v>
      </c>
      <c r="F1108" s="120">
        <v>0</v>
      </c>
      <c r="H1108" s="125">
        <v>42702</v>
      </c>
      <c r="I1108" s="120">
        <v>12000</v>
      </c>
      <c r="K1108" s="125">
        <v>42702</v>
      </c>
      <c r="L1108" s="120">
        <v>68700</v>
      </c>
      <c r="N1108" s="125">
        <v>42702</v>
      </c>
      <c r="O1108" s="120">
        <v>86400</v>
      </c>
      <c r="Q1108" s="125">
        <v>42702</v>
      </c>
      <c r="R1108" s="120">
        <v>155600</v>
      </c>
    </row>
    <row r="1109" spans="2:18">
      <c r="B1109" s="115">
        <v>42699</v>
      </c>
      <c r="C1109" s="119">
        <v>25550</v>
      </c>
      <c r="E1109" s="125">
        <v>42699</v>
      </c>
      <c r="F1109" s="120">
        <v>0</v>
      </c>
      <c r="H1109" s="125">
        <v>42699</v>
      </c>
      <c r="I1109" s="120">
        <v>12050</v>
      </c>
      <c r="K1109" s="125">
        <v>42699</v>
      </c>
      <c r="L1109" s="120">
        <v>68500</v>
      </c>
      <c r="N1109" s="125">
        <v>42699</v>
      </c>
      <c r="O1109" s="120">
        <v>86400</v>
      </c>
      <c r="Q1109" s="125">
        <v>42699</v>
      </c>
      <c r="R1109" s="120">
        <v>157100</v>
      </c>
    </row>
    <row r="1110" spans="2:18">
      <c r="B1110" s="115">
        <v>42698</v>
      </c>
      <c r="C1110" s="119">
        <v>26300</v>
      </c>
      <c r="E1110" s="125">
        <v>42698</v>
      </c>
      <c r="F1110" s="120">
        <v>0</v>
      </c>
      <c r="H1110" s="125">
        <v>42698</v>
      </c>
      <c r="I1110" s="120">
        <v>12000</v>
      </c>
      <c r="K1110" s="125">
        <v>42698</v>
      </c>
      <c r="L1110" s="120">
        <v>68700</v>
      </c>
      <c r="N1110" s="125">
        <v>42698</v>
      </c>
      <c r="O1110" s="120">
        <v>87200</v>
      </c>
      <c r="Q1110" s="125">
        <v>42698</v>
      </c>
      <c r="R1110" s="120">
        <v>152500</v>
      </c>
    </row>
    <row r="1111" spans="2:18">
      <c r="B1111" s="115">
        <v>42697</v>
      </c>
      <c r="C1111" s="119">
        <v>27250</v>
      </c>
      <c r="E1111" s="125">
        <v>42697</v>
      </c>
      <c r="F1111" s="120">
        <v>0</v>
      </c>
      <c r="H1111" s="125">
        <v>42697</v>
      </c>
      <c r="I1111" s="120">
        <v>12100</v>
      </c>
      <c r="K1111" s="125">
        <v>42697</v>
      </c>
      <c r="L1111" s="120">
        <v>68800</v>
      </c>
      <c r="N1111" s="125">
        <v>42697</v>
      </c>
      <c r="O1111" s="120">
        <v>87600</v>
      </c>
      <c r="Q1111" s="125">
        <v>42697</v>
      </c>
      <c r="R1111" s="120">
        <v>155000</v>
      </c>
    </row>
    <row r="1112" spans="2:18">
      <c r="B1112" s="115">
        <v>42696</v>
      </c>
      <c r="C1112" s="119">
        <v>28450</v>
      </c>
      <c r="E1112" s="125">
        <v>42696</v>
      </c>
      <c r="F1112" s="120">
        <v>0</v>
      </c>
      <c r="H1112" s="125">
        <v>42696</v>
      </c>
      <c r="I1112" s="120">
        <v>12300</v>
      </c>
      <c r="K1112" s="125">
        <v>42696</v>
      </c>
      <c r="L1112" s="120">
        <v>69500</v>
      </c>
      <c r="N1112" s="125">
        <v>42696</v>
      </c>
      <c r="O1112" s="120">
        <v>86000</v>
      </c>
      <c r="Q1112" s="125">
        <v>42696</v>
      </c>
      <c r="R1112" s="120">
        <v>155600</v>
      </c>
    </row>
    <row r="1113" spans="2:18">
      <c r="B1113" s="115">
        <v>42695</v>
      </c>
      <c r="C1113" s="119">
        <v>29550</v>
      </c>
      <c r="E1113" s="125">
        <v>42695</v>
      </c>
      <c r="F1113" s="120">
        <v>0</v>
      </c>
      <c r="H1113" s="125">
        <v>42695</v>
      </c>
      <c r="I1113" s="120">
        <v>12350</v>
      </c>
      <c r="K1113" s="125">
        <v>42695</v>
      </c>
      <c r="L1113" s="120">
        <v>69300</v>
      </c>
      <c r="N1113" s="125">
        <v>42695</v>
      </c>
      <c r="O1113" s="120">
        <v>87100</v>
      </c>
      <c r="Q1113" s="125">
        <v>42695</v>
      </c>
      <c r="R1113" s="120">
        <v>156500</v>
      </c>
    </row>
    <row r="1114" spans="2:18">
      <c r="B1114" s="115">
        <v>42692</v>
      </c>
      <c r="C1114" s="119">
        <v>30350</v>
      </c>
      <c r="E1114" s="125">
        <v>42692</v>
      </c>
      <c r="F1114" s="120">
        <v>0</v>
      </c>
      <c r="H1114" s="125">
        <v>42692</v>
      </c>
      <c r="I1114" s="120">
        <v>12600</v>
      </c>
      <c r="K1114" s="125">
        <v>42692</v>
      </c>
      <c r="L1114" s="120">
        <v>69800</v>
      </c>
      <c r="N1114" s="125">
        <v>42692</v>
      </c>
      <c r="O1114" s="120">
        <v>86900</v>
      </c>
      <c r="Q1114" s="125">
        <v>42692</v>
      </c>
      <c r="R1114" s="120">
        <v>157400</v>
      </c>
    </row>
    <row r="1115" spans="2:18">
      <c r="B1115" s="115">
        <v>42691</v>
      </c>
      <c r="C1115" s="119">
        <v>30850</v>
      </c>
      <c r="E1115" s="125">
        <v>42691</v>
      </c>
      <c r="F1115" s="120">
        <v>0</v>
      </c>
      <c r="H1115" s="125">
        <v>42691</v>
      </c>
      <c r="I1115" s="120">
        <v>12850</v>
      </c>
      <c r="K1115" s="125">
        <v>42691</v>
      </c>
      <c r="L1115" s="120">
        <v>70900</v>
      </c>
      <c r="N1115" s="125">
        <v>42691</v>
      </c>
      <c r="O1115" s="120">
        <v>87700</v>
      </c>
      <c r="Q1115" s="125">
        <v>42691</v>
      </c>
      <c r="R1115" s="120">
        <v>158600</v>
      </c>
    </row>
    <row r="1116" spans="2:18">
      <c r="B1116" s="115">
        <v>42690</v>
      </c>
      <c r="C1116" s="119">
        <v>31000</v>
      </c>
      <c r="E1116" s="125">
        <v>42690</v>
      </c>
      <c r="F1116" s="120">
        <v>0</v>
      </c>
      <c r="H1116" s="125">
        <v>42690</v>
      </c>
      <c r="I1116" s="120">
        <v>12850</v>
      </c>
      <c r="K1116" s="125">
        <v>42690</v>
      </c>
      <c r="L1116" s="120">
        <v>71400</v>
      </c>
      <c r="N1116" s="125">
        <v>42690</v>
      </c>
      <c r="O1116" s="120">
        <v>88500</v>
      </c>
      <c r="Q1116" s="125">
        <v>42690</v>
      </c>
      <c r="R1116" s="120">
        <v>160000</v>
      </c>
    </row>
    <row r="1117" spans="2:18">
      <c r="B1117" s="115">
        <v>42689</v>
      </c>
      <c r="C1117" s="119">
        <v>30250</v>
      </c>
      <c r="E1117" s="125">
        <v>42689</v>
      </c>
      <c r="F1117" s="120">
        <v>0</v>
      </c>
      <c r="H1117" s="125">
        <v>42689</v>
      </c>
      <c r="I1117" s="120">
        <v>12700</v>
      </c>
      <c r="K1117" s="125">
        <v>42689</v>
      </c>
      <c r="L1117" s="120">
        <v>69600</v>
      </c>
      <c r="N1117" s="125">
        <v>42689</v>
      </c>
      <c r="O1117" s="120">
        <v>87200</v>
      </c>
      <c r="Q1117" s="125">
        <v>42689</v>
      </c>
      <c r="R1117" s="120">
        <v>159800</v>
      </c>
    </row>
    <row r="1118" spans="2:18">
      <c r="B1118" s="115">
        <v>42688</v>
      </c>
      <c r="C1118" s="119">
        <v>30500</v>
      </c>
      <c r="E1118" s="125">
        <v>42688</v>
      </c>
      <c r="F1118" s="120">
        <v>0</v>
      </c>
      <c r="H1118" s="125">
        <v>42688</v>
      </c>
      <c r="I1118" s="120">
        <v>13050</v>
      </c>
      <c r="K1118" s="125">
        <v>42688</v>
      </c>
      <c r="L1118" s="120">
        <v>68700</v>
      </c>
      <c r="N1118" s="125">
        <v>42688</v>
      </c>
      <c r="O1118" s="120">
        <v>85300</v>
      </c>
      <c r="Q1118" s="125">
        <v>42688</v>
      </c>
      <c r="R1118" s="120">
        <v>156900</v>
      </c>
    </row>
    <row r="1119" spans="2:18">
      <c r="B1119" s="115">
        <v>42685</v>
      </c>
      <c r="C1119" s="119">
        <v>29700</v>
      </c>
      <c r="E1119" s="125">
        <v>42685</v>
      </c>
      <c r="F1119" s="120">
        <v>0</v>
      </c>
      <c r="H1119" s="125">
        <v>42685</v>
      </c>
      <c r="I1119" s="120">
        <v>12700</v>
      </c>
      <c r="K1119" s="125">
        <v>42685</v>
      </c>
      <c r="L1119" s="120">
        <v>70300</v>
      </c>
      <c r="N1119" s="125">
        <v>42685</v>
      </c>
      <c r="O1119" s="120">
        <v>85200</v>
      </c>
      <c r="Q1119" s="125">
        <v>42685</v>
      </c>
      <c r="R1119" s="120">
        <v>163800</v>
      </c>
    </row>
    <row r="1120" spans="2:18">
      <c r="B1120" s="115">
        <v>42684</v>
      </c>
      <c r="C1120" s="119">
        <v>29600</v>
      </c>
      <c r="E1120" s="125">
        <v>42684</v>
      </c>
      <c r="F1120" s="120">
        <v>0</v>
      </c>
      <c r="H1120" s="125">
        <v>42684</v>
      </c>
      <c r="I1120" s="120">
        <v>12850</v>
      </c>
      <c r="K1120" s="125">
        <v>42684</v>
      </c>
      <c r="L1120" s="120">
        <v>70100</v>
      </c>
      <c r="N1120" s="125">
        <v>42684</v>
      </c>
      <c r="O1120" s="120">
        <v>88000</v>
      </c>
      <c r="Q1120" s="125">
        <v>42684</v>
      </c>
      <c r="R1120" s="120">
        <v>165000</v>
      </c>
    </row>
    <row r="1121" spans="2:18">
      <c r="B1121" s="115">
        <v>42683</v>
      </c>
      <c r="C1121" s="119">
        <v>28950</v>
      </c>
      <c r="E1121" s="125">
        <v>42683</v>
      </c>
      <c r="F1121" s="120">
        <v>0</v>
      </c>
      <c r="H1121" s="125">
        <v>42683</v>
      </c>
      <c r="I1121" s="120">
        <v>12900</v>
      </c>
      <c r="K1121" s="125">
        <v>42683</v>
      </c>
      <c r="L1121" s="120">
        <v>68800</v>
      </c>
      <c r="N1121" s="125">
        <v>42683</v>
      </c>
      <c r="O1121" s="120">
        <v>86400</v>
      </c>
      <c r="Q1121" s="125">
        <v>42683</v>
      </c>
      <c r="R1121" s="120">
        <v>159000</v>
      </c>
    </row>
    <row r="1122" spans="2:18">
      <c r="B1122" s="115">
        <v>42682</v>
      </c>
      <c r="C1122" s="119">
        <v>30200</v>
      </c>
      <c r="E1122" s="125">
        <v>42682</v>
      </c>
      <c r="F1122" s="120">
        <v>0</v>
      </c>
      <c r="H1122" s="125">
        <v>42682</v>
      </c>
      <c r="I1122" s="120">
        <v>13100</v>
      </c>
      <c r="K1122" s="125">
        <v>42682</v>
      </c>
      <c r="L1122" s="120">
        <v>69000</v>
      </c>
      <c r="N1122" s="125">
        <v>42682</v>
      </c>
      <c r="O1122" s="120">
        <v>87600</v>
      </c>
      <c r="Q1122" s="125">
        <v>42682</v>
      </c>
      <c r="R1122" s="120">
        <v>160000</v>
      </c>
    </row>
    <row r="1123" spans="2:18">
      <c r="B1123" s="115">
        <v>42681</v>
      </c>
      <c r="C1123" s="119">
        <v>30150</v>
      </c>
      <c r="E1123" s="125">
        <v>42681</v>
      </c>
      <c r="F1123" s="120">
        <v>0</v>
      </c>
      <c r="H1123" s="125">
        <v>42681</v>
      </c>
      <c r="I1123" s="120">
        <v>13100</v>
      </c>
      <c r="K1123" s="125">
        <v>42681</v>
      </c>
      <c r="L1123" s="120">
        <v>69700</v>
      </c>
      <c r="N1123" s="125">
        <v>42681</v>
      </c>
      <c r="O1123" s="120">
        <v>86900</v>
      </c>
      <c r="Q1123" s="125">
        <v>42681</v>
      </c>
      <c r="R1123" s="120">
        <v>156900</v>
      </c>
    </row>
    <row r="1124" spans="2:18">
      <c r="B1124" s="115">
        <v>42678</v>
      </c>
      <c r="C1124" s="119">
        <v>29000</v>
      </c>
      <c r="E1124" s="125">
        <v>42678</v>
      </c>
      <c r="F1124" s="120">
        <v>0</v>
      </c>
      <c r="H1124" s="125">
        <v>42678</v>
      </c>
      <c r="I1124" s="120">
        <v>12750</v>
      </c>
      <c r="K1124" s="125">
        <v>42678</v>
      </c>
      <c r="L1124" s="120">
        <v>68700</v>
      </c>
      <c r="N1124" s="125">
        <v>42678</v>
      </c>
      <c r="O1124" s="120">
        <v>85800</v>
      </c>
      <c r="Q1124" s="125">
        <v>42678</v>
      </c>
      <c r="R1124" s="120">
        <v>152600</v>
      </c>
    </row>
    <row r="1125" spans="2:18">
      <c r="B1125" s="115">
        <v>42677</v>
      </c>
      <c r="C1125" s="119">
        <v>28650</v>
      </c>
      <c r="E1125" s="125">
        <v>42677</v>
      </c>
      <c r="F1125" s="120">
        <v>0</v>
      </c>
      <c r="H1125" s="125">
        <v>42677</v>
      </c>
      <c r="I1125" s="120">
        <v>12400</v>
      </c>
      <c r="K1125" s="125">
        <v>42677</v>
      </c>
      <c r="L1125" s="120">
        <v>69400</v>
      </c>
      <c r="N1125" s="125">
        <v>42677</v>
      </c>
      <c r="O1125" s="120">
        <v>82200</v>
      </c>
      <c r="Q1125" s="125">
        <v>42677</v>
      </c>
      <c r="R1125" s="120">
        <v>151500</v>
      </c>
    </row>
    <row r="1126" spans="2:18">
      <c r="B1126" s="115">
        <v>42676</v>
      </c>
      <c r="C1126" s="119">
        <v>28400</v>
      </c>
      <c r="E1126" s="125">
        <v>42676</v>
      </c>
      <c r="F1126" s="120">
        <v>0</v>
      </c>
      <c r="H1126" s="125">
        <v>42676</v>
      </c>
      <c r="I1126" s="120">
        <v>11950</v>
      </c>
      <c r="K1126" s="125">
        <v>42676</v>
      </c>
      <c r="L1126" s="120">
        <v>69000</v>
      </c>
      <c r="N1126" s="125">
        <v>42676</v>
      </c>
      <c r="O1126" s="120">
        <v>82100</v>
      </c>
      <c r="Q1126" s="125">
        <v>42676</v>
      </c>
      <c r="R1126" s="120">
        <v>151000</v>
      </c>
    </row>
    <row r="1127" spans="2:18">
      <c r="B1127" s="115">
        <v>42675</v>
      </c>
      <c r="C1127" s="119">
        <v>30100</v>
      </c>
      <c r="E1127" s="125">
        <v>42675</v>
      </c>
      <c r="F1127" s="120">
        <v>0</v>
      </c>
      <c r="H1127" s="125">
        <v>42675</v>
      </c>
      <c r="I1127" s="120">
        <v>12650</v>
      </c>
      <c r="K1127" s="125">
        <v>42675</v>
      </c>
      <c r="L1127" s="120">
        <v>69300</v>
      </c>
      <c r="N1127" s="125">
        <v>42675</v>
      </c>
      <c r="O1127" s="120">
        <v>83300</v>
      </c>
      <c r="Q1127" s="125">
        <v>42675</v>
      </c>
      <c r="R1127" s="120">
        <v>155400</v>
      </c>
    </row>
    <row r="1128" spans="2:18">
      <c r="B1128" s="115">
        <v>42674</v>
      </c>
      <c r="C1128" s="119">
        <v>29500</v>
      </c>
      <c r="E1128" s="125">
        <v>42674</v>
      </c>
      <c r="F1128" s="120">
        <v>0</v>
      </c>
      <c r="H1128" s="125">
        <v>42674</v>
      </c>
      <c r="I1128" s="120">
        <v>12400</v>
      </c>
      <c r="K1128" s="125">
        <v>42674</v>
      </c>
      <c r="L1128" s="120">
        <v>71100</v>
      </c>
      <c r="N1128" s="125">
        <v>42674</v>
      </c>
      <c r="O1128" s="120">
        <v>82800</v>
      </c>
      <c r="Q1128" s="125">
        <v>42674</v>
      </c>
      <c r="R1128" s="120">
        <v>156000</v>
      </c>
    </row>
    <row r="1129" spans="2:18">
      <c r="B1129" s="115">
        <v>42671</v>
      </c>
      <c r="C1129" s="119">
        <v>30750</v>
      </c>
      <c r="E1129" s="125">
        <v>42671</v>
      </c>
      <c r="F1129" s="120">
        <v>0</v>
      </c>
      <c r="H1129" s="125">
        <v>42671</v>
      </c>
      <c r="I1129" s="120">
        <v>12600</v>
      </c>
      <c r="K1129" s="125">
        <v>42671</v>
      </c>
      <c r="L1129" s="120">
        <v>71000</v>
      </c>
      <c r="N1129" s="125">
        <v>42671</v>
      </c>
      <c r="O1129" s="120">
        <v>83800</v>
      </c>
      <c r="Q1129" s="125">
        <v>42671</v>
      </c>
      <c r="R1129" s="120">
        <v>156300</v>
      </c>
    </row>
    <row r="1130" spans="2:18">
      <c r="B1130" s="115">
        <v>42670</v>
      </c>
      <c r="C1130" s="119">
        <v>30650</v>
      </c>
      <c r="E1130" s="125">
        <v>42670</v>
      </c>
      <c r="F1130" s="120">
        <v>0</v>
      </c>
      <c r="H1130" s="125">
        <v>42670</v>
      </c>
      <c r="I1130" s="120">
        <v>12600</v>
      </c>
      <c r="K1130" s="125">
        <v>42670</v>
      </c>
      <c r="L1130" s="120">
        <v>71000</v>
      </c>
      <c r="N1130" s="125">
        <v>42670</v>
      </c>
      <c r="O1130" s="120">
        <v>80700</v>
      </c>
      <c r="Q1130" s="125">
        <v>42670</v>
      </c>
      <c r="R1130" s="120">
        <v>155800</v>
      </c>
    </row>
    <row r="1131" spans="2:18">
      <c r="B1131" s="115">
        <v>42669</v>
      </c>
      <c r="C1131" s="119">
        <v>30550</v>
      </c>
      <c r="E1131" s="125">
        <v>42669</v>
      </c>
      <c r="F1131" s="120">
        <v>0</v>
      </c>
      <c r="H1131" s="125">
        <v>42669</v>
      </c>
      <c r="I1131" s="120">
        <v>12000</v>
      </c>
      <c r="K1131" s="125">
        <v>42669</v>
      </c>
      <c r="L1131" s="120">
        <v>68500</v>
      </c>
      <c r="N1131" s="125">
        <v>42669</v>
      </c>
      <c r="O1131" s="120">
        <v>78700</v>
      </c>
      <c r="Q1131" s="125">
        <v>42669</v>
      </c>
      <c r="R1131" s="120">
        <v>149700</v>
      </c>
    </row>
    <row r="1132" spans="2:18">
      <c r="B1132" s="115">
        <v>42668</v>
      </c>
      <c r="C1132" s="119">
        <v>30450</v>
      </c>
      <c r="E1132" s="125">
        <v>42668</v>
      </c>
      <c r="F1132" s="120">
        <v>0</v>
      </c>
      <c r="H1132" s="125">
        <v>42668</v>
      </c>
      <c r="I1132" s="120">
        <v>12000</v>
      </c>
      <c r="K1132" s="125">
        <v>42668</v>
      </c>
      <c r="L1132" s="120">
        <v>68500</v>
      </c>
      <c r="N1132" s="125">
        <v>42668</v>
      </c>
      <c r="O1132" s="120">
        <v>79800</v>
      </c>
      <c r="Q1132" s="125">
        <v>42668</v>
      </c>
      <c r="R1132" s="120">
        <v>150400</v>
      </c>
    </row>
    <row r="1133" spans="2:18">
      <c r="B1133" s="115">
        <v>42667</v>
      </c>
      <c r="C1133" s="119">
        <v>29150</v>
      </c>
      <c r="E1133" s="125">
        <v>42667</v>
      </c>
      <c r="F1133" s="120">
        <v>0</v>
      </c>
      <c r="H1133" s="125">
        <v>42667</v>
      </c>
      <c r="I1133" s="120">
        <v>11600</v>
      </c>
      <c r="K1133" s="125">
        <v>42667</v>
      </c>
      <c r="L1133" s="120">
        <v>66700</v>
      </c>
      <c r="N1133" s="125">
        <v>42667</v>
      </c>
      <c r="O1133" s="120">
        <v>77000</v>
      </c>
      <c r="Q1133" s="125">
        <v>42667</v>
      </c>
      <c r="R1133" s="120">
        <v>144900</v>
      </c>
    </row>
    <row r="1134" spans="2:18">
      <c r="B1134" s="115">
        <v>42664</v>
      </c>
      <c r="C1134" s="119">
        <v>30200</v>
      </c>
      <c r="E1134" s="125">
        <v>42664</v>
      </c>
      <c r="F1134" s="120">
        <v>0</v>
      </c>
      <c r="H1134" s="125">
        <v>42664</v>
      </c>
      <c r="I1134" s="120">
        <v>11700</v>
      </c>
      <c r="K1134" s="125">
        <v>42664</v>
      </c>
      <c r="L1134" s="120">
        <v>67800</v>
      </c>
      <c r="N1134" s="125">
        <v>42664</v>
      </c>
      <c r="O1134" s="120">
        <v>79100</v>
      </c>
      <c r="Q1134" s="125">
        <v>42664</v>
      </c>
      <c r="R1134" s="120">
        <v>148600</v>
      </c>
    </row>
    <row r="1135" spans="2:18">
      <c r="B1135" s="115">
        <v>42663</v>
      </c>
      <c r="C1135" s="119">
        <v>30650</v>
      </c>
      <c r="E1135" s="125">
        <v>42663</v>
      </c>
      <c r="F1135" s="120">
        <v>0</v>
      </c>
      <c r="H1135" s="125">
        <v>42663</v>
      </c>
      <c r="I1135" s="120">
        <v>12300</v>
      </c>
      <c r="K1135" s="125">
        <v>42663</v>
      </c>
      <c r="L1135" s="120">
        <v>67800</v>
      </c>
      <c r="N1135" s="125">
        <v>42663</v>
      </c>
      <c r="O1135" s="120">
        <v>81100</v>
      </c>
      <c r="Q1135" s="125">
        <v>42663</v>
      </c>
      <c r="R1135" s="120">
        <v>147500</v>
      </c>
    </row>
    <row r="1136" spans="2:18">
      <c r="B1136" s="115">
        <v>42662</v>
      </c>
      <c r="C1136" s="119">
        <v>30650</v>
      </c>
      <c r="E1136" s="125">
        <v>42662</v>
      </c>
      <c r="F1136" s="120">
        <v>0</v>
      </c>
      <c r="H1136" s="125">
        <v>42662</v>
      </c>
      <c r="I1136" s="120">
        <v>12400</v>
      </c>
      <c r="K1136" s="125">
        <v>42662</v>
      </c>
      <c r="L1136" s="120">
        <v>68500</v>
      </c>
      <c r="N1136" s="125">
        <v>42662</v>
      </c>
      <c r="O1136" s="120">
        <v>81400</v>
      </c>
      <c r="Q1136" s="125">
        <v>42662</v>
      </c>
      <c r="R1136" s="120">
        <v>153500</v>
      </c>
    </row>
    <row r="1137" spans="2:18">
      <c r="B1137" s="115">
        <v>42661</v>
      </c>
      <c r="C1137" s="119">
        <v>30700</v>
      </c>
      <c r="E1137" s="125">
        <v>42661</v>
      </c>
      <c r="F1137" s="120">
        <v>0</v>
      </c>
      <c r="H1137" s="125">
        <v>42661</v>
      </c>
      <c r="I1137" s="120">
        <v>12400</v>
      </c>
      <c r="K1137" s="125">
        <v>42661</v>
      </c>
      <c r="L1137" s="120">
        <v>69900</v>
      </c>
      <c r="N1137" s="125">
        <v>42661</v>
      </c>
      <c r="O1137" s="120">
        <v>81200</v>
      </c>
      <c r="Q1137" s="125">
        <v>42661</v>
      </c>
      <c r="R1137" s="120">
        <v>153500</v>
      </c>
    </row>
    <row r="1138" spans="2:18">
      <c r="B1138" s="115">
        <v>42660</v>
      </c>
      <c r="C1138" s="119">
        <v>29850</v>
      </c>
      <c r="E1138" s="125">
        <v>42660</v>
      </c>
      <c r="F1138" s="120">
        <v>0</v>
      </c>
      <c r="H1138" s="125">
        <v>42660</v>
      </c>
      <c r="I1138" s="120">
        <v>12600</v>
      </c>
      <c r="K1138" s="125">
        <v>42660</v>
      </c>
      <c r="L1138" s="120">
        <v>69000</v>
      </c>
      <c r="N1138" s="125">
        <v>42660</v>
      </c>
      <c r="O1138" s="120">
        <v>82100</v>
      </c>
      <c r="Q1138" s="125">
        <v>42660</v>
      </c>
      <c r="R1138" s="120">
        <v>150500</v>
      </c>
    </row>
    <row r="1139" spans="2:18">
      <c r="B1139" s="115">
        <v>42657</v>
      </c>
      <c r="C1139" s="119">
        <v>30450</v>
      </c>
      <c r="E1139" s="125">
        <v>42657</v>
      </c>
      <c r="F1139" s="120">
        <v>0</v>
      </c>
      <c r="H1139" s="125">
        <v>42657</v>
      </c>
      <c r="I1139" s="120">
        <v>12750</v>
      </c>
      <c r="K1139" s="125">
        <v>42657</v>
      </c>
      <c r="L1139" s="120">
        <v>69600</v>
      </c>
      <c r="N1139" s="125">
        <v>42657</v>
      </c>
      <c r="O1139" s="120">
        <v>81100</v>
      </c>
      <c r="Q1139" s="125">
        <v>42657</v>
      </c>
      <c r="R1139" s="120">
        <v>152200</v>
      </c>
    </row>
    <row r="1140" spans="2:18">
      <c r="B1140" s="115">
        <v>42656</v>
      </c>
      <c r="C1140" s="119">
        <v>30100</v>
      </c>
      <c r="E1140" s="125">
        <v>42656</v>
      </c>
      <c r="F1140" s="120">
        <v>0</v>
      </c>
      <c r="H1140" s="125">
        <v>42656</v>
      </c>
      <c r="I1140" s="120">
        <v>12150</v>
      </c>
      <c r="K1140" s="125">
        <v>42656</v>
      </c>
      <c r="L1140" s="120">
        <v>69000</v>
      </c>
      <c r="N1140" s="125">
        <v>42656</v>
      </c>
      <c r="O1140" s="120">
        <v>80800</v>
      </c>
      <c r="Q1140" s="125">
        <v>42656</v>
      </c>
      <c r="R1140" s="120">
        <v>148000</v>
      </c>
    </row>
    <row r="1141" spans="2:18">
      <c r="B1141" s="115">
        <v>42655</v>
      </c>
      <c r="C1141" s="119">
        <v>29500</v>
      </c>
      <c r="E1141" s="125">
        <v>42655</v>
      </c>
      <c r="F1141" s="120">
        <v>0</v>
      </c>
      <c r="H1141" s="125">
        <v>42655</v>
      </c>
      <c r="I1141" s="120">
        <v>12450</v>
      </c>
      <c r="K1141" s="125">
        <v>42655</v>
      </c>
      <c r="L1141" s="120">
        <v>69500</v>
      </c>
      <c r="N1141" s="125">
        <v>42655</v>
      </c>
      <c r="O1141" s="120">
        <v>85000</v>
      </c>
      <c r="Q1141" s="125">
        <v>42655</v>
      </c>
      <c r="R1141" s="120">
        <v>149800</v>
      </c>
    </row>
    <row r="1142" spans="2:18">
      <c r="B1142" s="115">
        <v>42654</v>
      </c>
      <c r="C1142" s="119">
        <v>30900</v>
      </c>
      <c r="E1142" s="125">
        <v>42654</v>
      </c>
      <c r="F1142" s="120">
        <v>0</v>
      </c>
      <c r="H1142" s="125">
        <v>42654</v>
      </c>
      <c r="I1142" s="120">
        <v>12600</v>
      </c>
      <c r="K1142" s="125">
        <v>42654</v>
      </c>
      <c r="L1142" s="120">
        <v>70000</v>
      </c>
      <c r="N1142" s="125">
        <v>42654</v>
      </c>
      <c r="O1142" s="120">
        <v>85300</v>
      </c>
      <c r="Q1142" s="125">
        <v>42654</v>
      </c>
      <c r="R1142" s="120">
        <v>152600</v>
      </c>
    </row>
    <row r="1143" spans="2:18">
      <c r="B1143" s="115">
        <v>42653</v>
      </c>
      <c r="C1143" s="119">
        <v>31450</v>
      </c>
      <c r="E1143" s="125">
        <v>42653</v>
      </c>
      <c r="F1143" s="120">
        <v>0</v>
      </c>
      <c r="H1143" s="125">
        <v>42653</v>
      </c>
      <c r="I1143" s="120">
        <v>13100</v>
      </c>
      <c r="K1143" s="125">
        <v>42653</v>
      </c>
      <c r="L1143" s="120">
        <v>69900</v>
      </c>
      <c r="N1143" s="125">
        <v>42653</v>
      </c>
      <c r="O1143" s="120">
        <v>84300</v>
      </c>
      <c r="Q1143" s="125">
        <v>42653</v>
      </c>
      <c r="R1143" s="120">
        <v>151400</v>
      </c>
    </row>
    <row r="1144" spans="2:18">
      <c r="B1144" s="115">
        <v>42650</v>
      </c>
      <c r="C1144" s="119">
        <v>31850</v>
      </c>
      <c r="E1144" s="125">
        <v>42650</v>
      </c>
      <c r="F1144" s="120">
        <v>0</v>
      </c>
      <c r="H1144" s="125">
        <v>42650</v>
      </c>
      <c r="I1144" s="120">
        <v>13100</v>
      </c>
      <c r="K1144" s="125">
        <v>42650</v>
      </c>
      <c r="L1144" s="120">
        <v>71200</v>
      </c>
      <c r="N1144" s="125">
        <v>42650</v>
      </c>
      <c r="O1144" s="120">
        <v>83900</v>
      </c>
      <c r="Q1144" s="125">
        <v>42650</v>
      </c>
      <c r="R1144" s="120">
        <v>152100</v>
      </c>
    </row>
    <row r="1145" spans="2:18">
      <c r="B1145" s="115">
        <v>42649</v>
      </c>
      <c r="C1145" s="119">
        <v>31900</v>
      </c>
      <c r="E1145" s="125">
        <v>42649</v>
      </c>
      <c r="F1145" s="120">
        <v>0</v>
      </c>
      <c r="H1145" s="125">
        <v>42649</v>
      </c>
      <c r="I1145" s="120">
        <v>12950</v>
      </c>
      <c r="K1145" s="125">
        <v>42649</v>
      </c>
      <c r="L1145" s="120">
        <v>71800</v>
      </c>
      <c r="N1145" s="125">
        <v>42649</v>
      </c>
      <c r="O1145" s="120">
        <v>85000</v>
      </c>
      <c r="Q1145" s="125">
        <v>42649</v>
      </c>
      <c r="R1145" s="120">
        <v>152500</v>
      </c>
    </row>
    <row r="1146" spans="2:18">
      <c r="B1146" s="115">
        <v>42648</v>
      </c>
      <c r="C1146" s="119">
        <v>31250</v>
      </c>
      <c r="E1146" s="125">
        <v>42648</v>
      </c>
      <c r="F1146" s="120">
        <v>0</v>
      </c>
      <c r="H1146" s="125">
        <v>42648</v>
      </c>
      <c r="I1146" s="120">
        <v>12950</v>
      </c>
      <c r="K1146" s="125">
        <v>42648</v>
      </c>
      <c r="L1146" s="120">
        <v>71300</v>
      </c>
      <c r="N1146" s="125">
        <v>42648</v>
      </c>
      <c r="O1146" s="120">
        <v>84700</v>
      </c>
      <c r="Q1146" s="125">
        <v>42648</v>
      </c>
      <c r="R1146" s="120">
        <v>154000</v>
      </c>
    </row>
    <row r="1147" spans="2:18">
      <c r="B1147" s="115">
        <v>42647</v>
      </c>
      <c r="C1147" s="119">
        <v>32450</v>
      </c>
      <c r="E1147" s="125">
        <v>42647</v>
      </c>
      <c r="F1147" s="120">
        <v>0</v>
      </c>
      <c r="H1147" s="125">
        <v>42647</v>
      </c>
      <c r="I1147" s="120">
        <v>12900</v>
      </c>
      <c r="K1147" s="125">
        <v>42647</v>
      </c>
      <c r="L1147" s="120">
        <v>71400</v>
      </c>
      <c r="N1147" s="125">
        <v>42647</v>
      </c>
      <c r="O1147" s="120">
        <v>87000</v>
      </c>
      <c r="Q1147" s="125">
        <v>42647</v>
      </c>
      <c r="R1147" s="120">
        <v>156500</v>
      </c>
    </row>
    <row r="1148" spans="2:18">
      <c r="B1148" s="115">
        <v>42643</v>
      </c>
      <c r="C1148" s="119">
        <v>31050</v>
      </c>
      <c r="E1148" s="125">
        <v>42643</v>
      </c>
      <c r="F1148" s="120">
        <v>0</v>
      </c>
      <c r="H1148" s="125">
        <v>42643</v>
      </c>
      <c r="I1148" s="120">
        <v>13200</v>
      </c>
      <c r="K1148" s="125">
        <v>42643</v>
      </c>
      <c r="L1148" s="120">
        <v>70000</v>
      </c>
      <c r="N1148" s="125">
        <v>42643</v>
      </c>
      <c r="O1148" s="120">
        <v>87300</v>
      </c>
      <c r="Q1148" s="125">
        <v>42643</v>
      </c>
      <c r="R1148" s="120">
        <v>157600</v>
      </c>
    </row>
    <row r="1149" spans="2:18">
      <c r="B1149" s="115">
        <v>42642</v>
      </c>
      <c r="C1149" s="119">
        <v>31900</v>
      </c>
      <c r="E1149" s="125">
        <v>42642</v>
      </c>
      <c r="F1149" s="120">
        <v>0</v>
      </c>
      <c r="H1149" s="125">
        <v>42642</v>
      </c>
      <c r="I1149" s="120">
        <v>13200</v>
      </c>
      <c r="K1149" s="125">
        <v>42642</v>
      </c>
      <c r="L1149" s="120">
        <v>70100</v>
      </c>
      <c r="N1149" s="125">
        <v>42642</v>
      </c>
      <c r="O1149" s="120">
        <v>86900</v>
      </c>
      <c r="Q1149" s="125">
        <v>42642</v>
      </c>
      <c r="R1149" s="120">
        <v>156400</v>
      </c>
    </row>
    <row r="1150" spans="2:18">
      <c r="B1150" s="115">
        <v>42641</v>
      </c>
      <c r="C1150" s="119">
        <v>31000</v>
      </c>
      <c r="E1150" s="125">
        <v>42641</v>
      </c>
      <c r="F1150" s="120">
        <v>0</v>
      </c>
      <c r="H1150" s="125">
        <v>42641</v>
      </c>
      <c r="I1150" s="120">
        <v>12950</v>
      </c>
      <c r="K1150" s="125">
        <v>42641</v>
      </c>
      <c r="L1150" s="120">
        <v>71100</v>
      </c>
      <c r="N1150" s="125">
        <v>42641</v>
      </c>
      <c r="O1150" s="120">
        <v>86500</v>
      </c>
      <c r="Q1150" s="125">
        <v>42641</v>
      </c>
      <c r="R1150" s="120">
        <v>156300</v>
      </c>
    </row>
    <row r="1151" spans="2:18">
      <c r="B1151" s="115">
        <v>42640</v>
      </c>
      <c r="C1151" s="119">
        <v>32300</v>
      </c>
      <c r="E1151" s="125">
        <v>42640</v>
      </c>
      <c r="F1151" s="120">
        <v>0</v>
      </c>
      <c r="H1151" s="125">
        <v>42640</v>
      </c>
      <c r="I1151" s="120">
        <v>13100</v>
      </c>
      <c r="K1151" s="125">
        <v>42640</v>
      </c>
      <c r="L1151" s="120">
        <v>71100</v>
      </c>
      <c r="N1151" s="125">
        <v>42640</v>
      </c>
      <c r="O1151" s="120">
        <v>83900</v>
      </c>
      <c r="Q1151" s="125">
        <v>42640</v>
      </c>
      <c r="R1151" s="120">
        <v>156900</v>
      </c>
    </row>
    <row r="1152" spans="2:18">
      <c r="B1152" s="115">
        <v>42639</v>
      </c>
      <c r="C1152" s="119">
        <v>32000</v>
      </c>
      <c r="E1152" s="125">
        <v>42639</v>
      </c>
      <c r="F1152" s="120">
        <v>0</v>
      </c>
      <c r="H1152" s="125">
        <v>42639</v>
      </c>
      <c r="I1152" s="120">
        <v>12800</v>
      </c>
      <c r="K1152" s="125">
        <v>42639</v>
      </c>
      <c r="L1152" s="120">
        <v>71100</v>
      </c>
      <c r="N1152" s="125">
        <v>42639</v>
      </c>
      <c r="O1152" s="120">
        <v>83600</v>
      </c>
      <c r="Q1152" s="125">
        <v>42639</v>
      </c>
      <c r="R1152" s="120">
        <v>152600</v>
      </c>
    </row>
    <row r="1153" spans="2:18">
      <c r="B1153" s="115">
        <v>42636</v>
      </c>
      <c r="C1153" s="119">
        <v>32950</v>
      </c>
      <c r="E1153" s="125">
        <v>42636</v>
      </c>
      <c r="F1153" s="120">
        <v>0</v>
      </c>
      <c r="H1153" s="125">
        <v>42636</v>
      </c>
      <c r="I1153" s="120">
        <v>12400</v>
      </c>
      <c r="K1153" s="125">
        <v>42636</v>
      </c>
      <c r="L1153" s="120">
        <v>67800</v>
      </c>
      <c r="N1153" s="125">
        <v>42636</v>
      </c>
      <c r="O1153" s="120">
        <v>82800</v>
      </c>
      <c r="Q1153" s="125">
        <v>42636</v>
      </c>
      <c r="R1153" s="120">
        <v>152100</v>
      </c>
    </row>
    <row r="1154" spans="2:18">
      <c r="B1154" s="115">
        <v>42635</v>
      </c>
      <c r="C1154" s="119">
        <v>32950</v>
      </c>
      <c r="E1154" s="125">
        <v>42635</v>
      </c>
      <c r="F1154" s="120">
        <v>0</v>
      </c>
      <c r="H1154" s="125">
        <v>42635</v>
      </c>
      <c r="I1154" s="120">
        <v>12350</v>
      </c>
      <c r="K1154" s="125">
        <v>42635</v>
      </c>
      <c r="L1154" s="120">
        <v>69500</v>
      </c>
      <c r="N1154" s="125">
        <v>42635</v>
      </c>
      <c r="O1154" s="120">
        <v>84800</v>
      </c>
      <c r="Q1154" s="125">
        <v>42635</v>
      </c>
      <c r="R1154" s="120">
        <v>149700</v>
      </c>
    </row>
    <row r="1155" spans="2:18">
      <c r="B1155" s="115">
        <v>42634</v>
      </c>
      <c r="C1155" s="119">
        <v>30950</v>
      </c>
      <c r="E1155" s="125">
        <v>42634</v>
      </c>
      <c r="F1155" s="120">
        <v>0</v>
      </c>
      <c r="H1155" s="125">
        <v>42634</v>
      </c>
      <c r="I1155" s="120">
        <v>11850</v>
      </c>
      <c r="K1155" s="125">
        <v>42634</v>
      </c>
      <c r="L1155" s="120">
        <v>65100</v>
      </c>
      <c r="N1155" s="125">
        <v>42634</v>
      </c>
      <c r="O1155" s="120">
        <v>82700</v>
      </c>
      <c r="Q1155" s="125">
        <v>42634</v>
      </c>
      <c r="R1155" s="120">
        <v>145600</v>
      </c>
    </row>
    <row r="1156" spans="2:18">
      <c r="B1156" s="115">
        <v>42633</v>
      </c>
      <c r="C1156" s="119">
        <v>28300</v>
      </c>
      <c r="E1156" s="125">
        <v>42633</v>
      </c>
      <c r="F1156" s="120">
        <v>0</v>
      </c>
      <c r="H1156" s="125">
        <v>42633</v>
      </c>
      <c r="I1156" s="120">
        <v>12000</v>
      </c>
      <c r="K1156" s="125">
        <v>42633</v>
      </c>
      <c r="L1156" s="120">
        <v>65100</v>
      </c>
      <c r="N1156" s="125">
        <v>42633</v>
      </c>
      <c r="O1156" s="120">
        <v>82800</v>
      </c>
      <c r="Q1156" s="125">
        <v>42633</v>
      </c>
      <c r="R1156" s="120">
        <v>145200</v>
      </c>
    </row>
    <row r="1157" spans="2:18">
      <c r="B1157" s="115">
        <v>42632</v>
      </c>
      <c r="C1157" s="119">
        <v>28200</v>
      </c>
      <c r="E1157" s="125">
        <v>42632</v>
      </c>
      <c r="F1157" s="120">
        <v>0</v>
      </c>
      <c r="H1157" s="125">
        <v>42632</v>
      </c>
      <c r="I1157" s="120">
        <v>11900</v>
      </c>
      <c r="K1157" s="125">
        <v>42632</v>
      </c>
      <c r="L1157" s="120">
        <v>65700</v>
      </c>
      <c r="N1157" s="125">
        <v>42632</v>
      </c>
      <c r="O1157" s="120">
        <v>82000</v>
      </c>
      <c r="Q1157" s="125">
        <v>42632</v>
      </c>
      <c r="R1157" s="120">
        <v>148500</v>
      </c>
    </row>
    <row r="1158" spans="2:18">
      <c r="B1158" s="115">
        <v>42626</v>
      </c>
      <c r="C1158" s="119">
        <v>28450</v>
      </c>
      <c r="E1158" s="125">
        <v>42626</v>
      </c>
      <c r="F1158" s="120">
        <v>0</v>
      </c>
      <c r="H1158" s="125">
        <v>42626</v>
      </c>
      <c r="I1158" s="120">
        <v>11850</v>
      </c>
      <c r="K1158" s="125">
        <v>42626</v>
      </c>
      <c r="L1158" s="120">
        <v>63000</v>
      </c>
      <c r="N1158" s="125">
        <v>42626</v>
      </c>
      <c r="O1158" s="120">
        <v>81100</v>
      </c>
      <c r="Q1158" s="125">
        <v>42626</v>
      </c>
      <c r="R1158" s="120">
        <v>144000</v>
      </c>
    </row>
    <row r="1159" spans="2:18">
      <c r="B1159" s="115">
        <v>42625</v>
      </c>
      <c r="C1159" s="119">
        <v>27700</v>
      </c>
      <c r="E1159" s="125">
        <v>42625</v>
      </c>
      <c r="F1159" s="120">
        <v>0</v>
      </c>
      <c r="H1159" s="125">
        <v>42625</v>
      </c>
      <c r="I1159" s="120">
        <v>11550</v>
      </c>
      <c r="K1159" s="125">
        <v>42625</v>
      </c>
      <c r="L1159" s="120">
        <v>62800</v>
      </c>
      <c r="N1159" s="125">
        <v>42625</v>
      </c>
      <c r="O1159" s="120">
        <v>80600</v>
      </c>
      <c r="Q1159" s="125">
        <v>42625</v>
      </c>
      <c r="R1159" s="120">
        <v>138400</v>
      </c>
    </row>
    <row r="1160" spans="2:18">
      <c r="B1160" s="115">
        <v>42622</v>
      </c>
      <c r="C1160" s="119">
        <v>29700</v>
      </c>
      <c r="E1160" s="125">
        <v>42622</v>
      </c>
      <c r="F1160" s="120">
        <v>0</v>
      </c>
      <c r="H1160" s="125">
        <v>42622</v>
      </c>
      <c r="I1160" s="120">
        <v>11650</v>
      </c>
      <c r="K1160" s="125">
        <v>42622</v>
      </c>
      <c r="L1160" s="120">
        <v>66000</v>
      </c>
      <c r="N1160" s="125">
        <v>42622</v>
      </c>
      <c r="O1160" s="120">
        <v>84000</v>
      </c>
      <c r="Q1160" s="125">
        <v>42622</v>
      </c>
      <c r="R1160" s="120">
        <v>141500</v>
      </c>
    </row>
    <row r="1161" spans="2:18">
      <c r="B1161" s="115">
        <v>42621</v>
      </c>
      <c r="C1161" s="119">
        <v>27750</v>
      </c>
      <c r="E1161" s="125">
        <v>42621</v>
      </c>
      <c r="F1161" s="120">
        <v>0</v>
      </c>
      <c r="H1161" s="125">
        <v>42621</v>
      </c>
      <c r="I1161" s="120">
        <v>11650</v>
      </c>
      <c r="K1161" s="125">
        <v>42621</v>
      </c>
      <c r="L1161" s="120">
        <v>65200</v>
      </c>
      <c r="N1161" s="125">
        <v>42621</v>
      </c>
      <c r="O1161" s="120">
        <v>86000</v>
      </c>
      <c r="Q1161" s="125">
        <v>42621</v>
      </c>
      <c r="R1161" s="120">
        <v>141700</v>
      </c>
    </row>
    <row r="1162" spans="2:18">
      <c r="B1162" s="115">
        <v>42620</v>
      </c>
      <c r="C1162" s="119">
        <v>28100</v>
      </c>
      <c r="E1162" s="125">
        <v>42620</v>
      </c>
      <c r="F1162" s="120">
        <v>0</v>
      </c>
      <c r="H1162" s="125">
        <v>42620</v>
      </c>
      <c r="I1162" s="120">
        <v>11800</v>
      </c>
      <c r="K1162" s="125">
        <v>42620</v>
      </c>
      <c r="L1162" s="120">
        <v>65300</v>
      </c>
      <c r="N1162" s="125">
        <v>42620</v>
      </c>
      <c r="O1162" s="120">
        <v>88400</v>
      </c>
      <c r="Q1162" s="125">
        <v>42620</v>
      </c>
      <c r="R1162" s="120">
        <v>143700</v>
      </c>
    </row>
    <row r="1163" spans="2:18">
      <c r="B1163" s="115">
        <v>42619</v>
      </c>
      <c r="C1163" s="119">
        <v>28950</v>
      </c>
      <c r="E1163" s="125">
        <v>42619</v>
      </c>
      <c r="F1163" s="120">
        <v>0</v>
      </c>
      <c r="H1163" s="125">
        <v>42619</v>
      </c>
      <c r="I1163" s="120">
        <v>12450</v>
      </c>
      <c r="K1163" s="125">
        <v>42619</v>
      </c>
      <c r="L1163" s="120">
        <v>66900</v>
      </c>
      <c r="N1163" s="125">
        <v>42619</v>
      </c>
      <c r="O1163" s="120">
        <v>89800</v>
      </c>
      <c r="Q1163" s="125">
        <v>42619</v>
      </c>
      <c r="R1163" s="120">
        <v>145600</v>
      </c>
    </row>
    <row r="1164" spans="2:18">
      <c r="B1164" s="115">
        <v>42618</v>
      </c>
      <c r="C1164" s="119">
        <v>27650</v>
      </c>
      <c r="E1164" s="125">
        <v>42618</v>
      </c>
      <c r="F1164" s="120">
        <v>0</v>
      </c>
      <c r="H1164" s="125">
        <v>42618</v>
      </c>
      <c r="I1164" s="120">
        <v>12350</v>
      </c>
      <c r="K1164" s="125">
        <v>42618</v>
      </c>
      <c r="L1164" s="120">
        <v>67800</v>
      </c>
      <c r="N1164" s="125">
        <v>42618</v>
      </c>
      <c r="O1164" s="120">
        <v>90600</v>
      </c>
      <c r="Q1164" s="125">
        <v>42618</v>
      </c>
      <c r="R1164" s="120">
        <v>146100</v>
      </c>
    </row>
    <row r="1165" spans="2:18">
      <c r="B1165" s="115">
        <v>42615</v>
      </c>
      <c r="C1165" s="119">
        <v>28150</v>
      </c>
      <c r="E1165" s="125">
        <v>42615</v>
      </c>
      <c r="F1165" s="120">
        <v>0</v>
      </c>
      <c r="H1165" s="125">
        <v>42615</v>
      </c>
      <c r="I1165" s="120">
        <v>12700</v>
      </c>
      <c r="K1165" s="125">
        <v>42615</v>
      </c>
      <c r="L1165" s="120">
        <v>70400</v>
      </c>
      <c r="N1165" s="125">
        <v>42615</v>
      </c>
      <c r="O1165" s="120">
        <v>90300</v>
      </c>
      <c r="Q1165" s="125">
        <v>42615</v>
      </c>
      <c r="R1165" s="120">
        <v>144800</v>
      </c>
    </row>
    <row r="1166" spans="2:18">
      <c r="B1166" s="115">
        <v>42614</v>
      </c>
      <c r="C1166" s="119">
        <v>28250</v>
      </c>
      <c r="E1166" s="125">
        <v>42614</v>
      </c>
      <c r="F1166" s="120">
        <v>0</v>
      </c>
      <c r="H1166" s="125">
        <v>42614</v>
      </c>
      <c r="I1166" s="120">
        <v>12750</v>
      </c>
      <c r="K1166" s="125">
        <v>42614</v>
      </c>
      <c r="L1166" s="120">
        <v>70400</v>
      </c>
      <c r="N1166" s="125">
        <v>42614</v>
      </c>
      <c r="O1166" s="120">
        <v>92400</v>
      </c>
      <c r="Q1166" s="125">
        <v>42614</v>
      </c>
      <c r="R1166" s="120">
        <v>143300</v>
      </c>
    </row>
    <row r="1167" spans="2:18">
      <c r="B1167" s="115">
        <v>42613</v>
      </c>
      <c r="C1167" s="119">
        <v>28200</v>
      </c>
      <c r="E1167" s="125">
        <v>42613</v>
      </c>
      <c r="F1167" s="120">
        <v>0</v>
      </c>
      <c r="H1167" s="125">
        <v>42613</v>
      </c>
      <c r="I1167" s="120">
        <v>12750</v>
      </c>
      <c r="K1167" s="125">
        <v>42613</v>
      </c>
      <c r="L1167" s="120">
        <v>67500</v>
      </c>
      <c r="N1167" s="125">
        <v>42613</v>
      </c>
      <c r="O1167" s="120">
        <v>89300</v>
      </c>
      <c r="Q1167" s="125">
        <v>42613</v>
      </c>
      <c r="R1167" s="120">
        <v>145900</v>
      </c>
    </row>
    <row r="1168" spans="2:18">
      <c r="B1168" s="115">
        <v>42612</v>
      </c>
      <c r="C1168" s="119">
        <v>28400</v>
      </c>
      <c r="E1168" s="125">
        <v>42612</v>
      </c>
      <c r="F1168" s="120">
        <v>0</v>
      </c>
      <c r="H1168" s="125">
        <v>42612</v>
      </c>
      <c r="I1168" s="120">
        <v>12800</v>
      </c>
      <c r="K1168" s="125">
        <v>42612</v>
      </c>
      <c r="L1168" s="120">
        <v>68000</v>
      </c>
      <c r="N1168" s="125">
        <v>42612</v>
      </c>
      <c r="O1168" s="120">
        <v>90000</v>
      </c>
      <c r="Q1168" s="125">
        <v>42612</v>
      </c>
      <c r="R1168" s="120">
        <v>147800</v>
      </c>
    </row>
    <row r="1169" spans="2:18">
      <c r="B1169" s="115">
        <v>42611</v>
      </c>
      <c r="C1169" s="119">
        <v>27550</v>
      </c>
      <c r="E1169" s="125">
        <v>42611</v>
      </c>
      <c r="F1169" s="120">
        <v>0</v>
      </c>
      <c r="H1169" s="125">
        <v>42611</v>
      </c>
      <c r="I1169" s="120">
        <v>13150</v>
      </c>
      <c r="K1169" s="125">
        <v>42611</v>
      </c>
      <c r="L1169" s="120">
        <v>68100</v>
      </c>
      <c r="N1169" s="125">
        <v>42611</v>
      </c>
      <c r="O1169" s="120">
        <v>86000</v>
      </c>
      <c r="Q1169" s="125">
        <v>42611</v>
      </c>
      <c r="R1169" s="120">
        <v>147400</v>
      </c>
    </row>
    <row r="1170" spans="2:18">
      <c r="B1170" s="115">
        <v>42608</v>
      </c>
      <c r="C1170" s="119">
        <v>28400</v>
      </c>
      <c r="E1170" s="125">
        <v>42608</v>
      </c>
      <c r="F1170" s="120">
        <v>0</v>
      </c>
      <c r="H1170" s="125">
        <v>42608</v>
      </c>
      <c r="I1170" s="120">
        <v>13400</v>
      </c>
      <c r="K1170" s="125">
        <v>42608</v>
      </c>
      <c r="L1170" s="120">
        <v>70300</v>
      </c>
      <c r="N1170" s="125">
        <v>42608</v>
      </c>
      <c r="O1170" s="120">
        <v>87500</v>
      </c>
      <c r="Q1170" s="125">
        <v>42608</v>
      </c>
      <c r="R1170" s="120">
        <v>148300</v>
      </c>
    </row>
    <row r="1171" spans="2:18">
      <c r="B1171" s="115">
        <v>42607</v>
      </c>
      <c r="C1171" s="119">
        <v>29450</v>
      </c>
      <c r="E1171" s="125">
        <v>42607</v>
      </c>
      <c r="F1171" s="120">
        <v>0</v>
      </c>
      <c r="H1171" s="125">
        <v>42607</v>
      </c>
      <c r="I1171" s="120">
        <v>13000</v>
      </c>
      <c r="K1171" s="125">
        <v>42607</v>
      </c>
      <c r="L1171" s="120">
        <v>71500</v>
      </c>
      <c r="N1171" s="125">
        <v>42607</v>
      </c>
      <c r="O1171" s="120">
        <v>89000</v>
      </c>
      <c r="Q1171" s="125">
        <v>42607</v>
      </c>
      <c r="R1171" s="120">
        <v>152000</v>
      </c>
    </row>
    <row r="1172" spans="2:18">
      <c r="B1172" s="115">
        <v>42606</v>
      </c>
      <c r="C1172" s="119">
        <v>28750</v>
      </c>
      <c r="E1172" s="125">
        <v>42606</v>
      </c>
      <c r="F1172" s="120">
        <v>0</v>
      </c>
      <c r="H1172" s="125">
        <v>42606</v>
      </c>
      <c r="I1172" s="120">
        <v>13150</v>
      </c>
      <c r="K1172" s="125">
        <v>42606</v>
      </c>
      <c r="L1172" s="120">
        <v>69500</v>
      </c>
      <c r="N1172" s="125">
        <v>42606</v>
      </c>
      <c r="O1172" s="120">
        <v>89000</v>
      </c>
      <c r="Q1172" s="125">
        <v>42606</v>
      </c>
      <c r="R1172" s="120">
        <v>153600</v>
      </c>
    </row>
    <row r="1173" spans="2:18">
      <c r="B1173" s="115">
        <v>42605</v>
      </c>
      <c r="C1173" s="119">
        <v>30300</v>
      </c>
      <c r="E1173" s="125">
        <v>42605</v>
      </c>
      <c r="F1173" s="120">
        <v>0</v>
      </c>
      <c r="H1173" s="125">
        <v>42605</v>
      </c>
      <c r="I1173" s="120">
        <v>12550</v>
      </c>
      <c r="K1173" s="125">
        <v>42605</v>
      </c>
      <c r="L1173" s="120">
        <v>69400</v>
      </c>
      <c r="N1173" s="125">
        <v>42605</v>
      </c>
      <c r="O1173" s="120">
        <v>89000</v>
      </c>
      <c r="Q1173" s="125">
        <v>42605</v>
      </c>
      <c r="R1173" s="120">
        <v>153400</v>
      </c>
    </row>
    <row r="1174" spans="2:18">
      <c r="B1174" s="115">
        <v>42604</v>
      </c>
      <c r="C1174" s="119">
        <v>31550</v>
      </c>
      <c r="E1174" s="125">
        <v>42604</v>
      </c>
      <c r="F1174" s="120">
        <v>0</v>
      </c>
      <c r="H1174" s="125">
        <v>42604</v>
      </c>
      <c r="I1174" s="120">
        <v>12500</v>
      </c>
      <c r="K1174" s="125">
        <v>42604</v>
      </c>
      <c r="L1174" s="120">
        <v>70100</v>
      </c>
      <c r="N1174" s="125">
        <v>42604</v>
      </c>
      <c r="O1174" s="120">
        <v>88000</v>
      </c>
      <c r="Q1174" s="125">
        <v>42604</v>
      </c>
      <c r="R1174" s="120">
        <v>154200</v>
      </c>
    </row>
    <row r="1175" spans="2:18">
      <c r="B1175" s="115">
        <v>42601</v>
      </c>
      <c r="C1175" s="119">
        <v>31300</v>
      </c>
      <c r="E1175" s="125">
        <v>42601</v>
      </c>
      <c r="F1175" s="120">
        <v>0</v>
      </c>
      <c r="H1175" s="125">
        <v>42601</v>
      </c>
      <c r="I1175" s="120">
        <v>12600</v>
      </c>
      <c r="K1175" s="125">
        <v>42601</v>
      </c>
      <c r="L1175" s="120">
        <v>70900</v>
      </c>
      <c r="N1175" s="125">
        <v>42601</v>
      </c>
      <c r="O1175" s="120">
        <v>89400</v>
      </c>
      <c r="Q1175" s="125">
        <v>42601</v>
      </c>
      <c r="R1175" s="120">
        <v>159800</v>
      </c>
    </row>
    <row r="1176" spans="2:18">
      <c r="B1176" s="115">
        <v>42600</v>
      </c>
      <c r="C1176" s="119">
        <v>30250</v>
      </c>
      <c r="E1176" s="125">
        <v>42600</v>
      </c>
      <c r="F1176" s="120">
        <v>0</v>
      </c>
      <c r="H1176" s="125">
        <v>42600</v>
      </c>
      <c r="I1176" s="120">
        <v>12350</v>
      </c>
      <c r="K1176" s="125">
        <v>42600</v>
      </c>
      <c r="L1176" s="120">
        <v>69200</v>
      </c>
      <c r="N1176" s="125">
        <v>42600</v>
      </c>
      <c r="O1176" s="120">
        <v>84100</v>
      </c>
      <c r="Q1176" s="125">
        <v>42600</v>
      </c>
      <c r="R1176" s="120">
        <v>150100</v>
      </c>
    </row>
    <row r="1177" spans="2:18">
      <c r="B1177" s="115">
        <v>42599</v>
      </c>
      <c r="C1177" s="119">
        <v>28900</v>
      </c>
      <c r="E1177" s="125">
        <v>42599</v>
      </c>
      <c r="F1177" s="120">
        <v>0</v>
      </c>
      <c r="H1177" s="125">
        <v>42599</v>
      </c>
      <c r="I1177" s="120">
        <v>12150</v>
      </c>
      <c r="K1177" s="125">
        <v>42599</v>
      </c>
      <c r="L1177" s="120">
        <v>69500</v>
      </c>
      <c r="N1177" s="125">
        <v>42599</v>
      </c>
      <c r="O1177" s="120">
        <v>84100</v>
      </c>
      <c r="Q1177" s="125">
        <v>42599</v>
      </c>
      <c r="R1177" s="120">
        <v>148100</v>
      </c>
    </row>
    <row r="1178" spans="2:18">
      <c r="B1178" s="115">
        <v>42598</v>
      </c>
      <c r="C1178" s="119">
        <v>28700</v>
      </c>
      <c r="E1178" s="125">
        <v>42598</v>
      </c>
      <c r="F1178" s="120">
        <v>0</v>
      </c>
      <c r="H1178" s="125">
        <v>42598</v>
      </c>
      <c r="I1178" s="120">
        <v>12450</v>
      </c>
      <c r="K1178" s="125">
        <v>42598</v>
      </c>
      <c r="L1178" s="120">
        <v>69600</v>
      </c>
      <c r="N1178" s="125">
        <v>42598</v>
      </c>
      <c r="O1178" s="120">
        <v>85300</v>
      </c>
      <c r="Q1178" s="125">
        <v>42598</v>
      </c>
      <c r="R1178" s="120">
        <v>145500</v>
      </c>
    </row>
    <row r="1179" spans="2:18">
      <c r="B1179" s="115">
        <v>42594</v>
      </c>
      <c r="C1179" s="119">
        <v>28650</v>
      </c>
      <c r="E1179" s="125">
        <v>42594</v>
      </c>
      <c r="F1179" s="120">
        <v>0</v>
      </c>
      <c r="H1179" s="125">
        <v>42594</v>
      </c>
      <c r="I1179" s="120">
        <v>12700</v>
      </c>
      <c r="K1179" s="125">
        <v>42594</v>
      </c>
      <c r="L1179" s="120">
        <v>71600</v>
      </c>
      <c r="N1179" s="125">
        <v>42594</v>
      </c>
      <c r="O1179" s="120">
        <v>87900</v>
      </c>
      <c r="Q1179" s="125">
        <v>42594</v>
      </c>
      <c r="R1179" s="120">
        <v>154200</v>
      </c>
    </row>
    <row r="1180" spans="2:18">
      <c r="B1180" s="115">
        <v>42593</v>
      </c>
      <c r="C1180" s="119">
        <v>28900</v>
      </c>
      <c r="E1180" s="125">
        <v>42593</v>
      </c>
      <c r="F1180" s="120">
        <v>0</v>
      </c>
      <c r="H1180" s="125">
        <v>42593</v>
      </c>
      <c r="I1180" s="120">
        <v>12750</v>
      </c>
      <c r="K1180" s="125">
        <v>42593</v>
      </c>
      <c r="L1180" s="120">
        <v>70600</v>
      </c>
      <c r="N1180" s="125">
        <v>42593</v>
      </c>
      <c r="O1180" s="120">
        <v>88500</v>
      </c>
      <c r="Q1180" s="125">
        <v>42593</v>
      </c>
      <c r="R1180" s="120">
        <v>152100</v>
      </c>
    </row>
    <row r="1181" spans="2:18">
      <c r="B1181" s="115">
        <v>42592</v>
      </c>
      <c r="C1181" s="119">
        <v>30000</v>
      </c>
      <c r="E1181" s="125">
        <v>42592</v>
      </c>
      <c r="F1181" s="120">
        <v>0</v>
      </c>
      <c r="H1181" s="125">
        <v>42592</v>
      </c>
      <c r="I1181" s="120">
        <v>12850</v>
      </c>
      <c r="K1181" s="125">
        <v>42592</v>
      </c>
      <c r="L1181" s="120">
        <v>71100</v>
      </c>
      <c r="N1181" s="125">
        <v>42592</v>
      </c>
      <c r="O1181" s="120">
        <v>87000</v>
      </c>
      <c r="Q1181" s="125">
        <v>42592</v>
      </c>
      <c r="R1181" s="120">
        <v>155000</v>
      </c>
    </row>
    <row r="1182" spans="2:18">
      <c r="B1182" s="115">
        <v>42591</v>
      </c>
      <c r="C1182" s="119">
        <v>30900</v>
      </c>
      <c r="E1182" s="125">
        <v>42591</v>
      </c>
      <c r="F1182" s="120">
        <v>0</v>
      </c>
      <c r="H1182" s="125">
        <v>42591</v>
      </c>
      <c r="I1182" s="120">
        <v>12700</v>
      </c>
      <c r="K1182" s="125">
        <v>42591</v>
      </c>
      <c r="L1182" s="120">
        <v>73000</v>
      </c>
      <c r="N1182" s="125">
        <v>42591</v>
      </c>
      <c r="O1182" s="120">
        <v>88500</v>
      </c>
      <c r="Q1182" s="125">
        <v>42591</v>
      </c>
      <c r="R1182" s="120">
        <v>155600</v>
      </c>
    </row>
    <row r="1183" spans="2:18">
      <c r="B1183" s="115">
        <v>42590</v>
      </c>
      <c r="C1183" s="119">
        <v>30500</v>
      </c>
      <c r="E1183" s="125">
        <v>42590</v>
      </c>
      <c r="F1183" s="120">
        <v>0</v>
      </c>
      <c r="H1183" s="125">
        <v>42590</v>
      </c>
      <c r="I1183" s="120">
        <v>12250</v>
      </c>
      <c r="K1183" s="125">
        <v>42590</v>
      </c>
      <c r="L1183" s="120">
        <v>73000</v>
      </c>
      <c r="N1183" s="125">
        <v>42590</v>
      </c>
      <c r="O1183" s="120">
        <v>81000</v>
      </c>
      <c r="Q1183" s="125">
        <v>42590</v>
      </c>
      <c r="R1183" s="120">
        <v>155200</v>
      </c>
    </row>
    <row r="1184" spans="2:18">
      <c r="B1184" s="115">
        <v>42587</v>
      </c>
      <c r="C1184" s="119">
        <v>30450</v>
      </c>
      <c r="E1184" s="125">
        <v>42587</v>
      </c>
      <c r="F1184" s="120">
        <v>0</v>
      </c>
      <c r="H1184" s="125">
        <v>42587</v>
      </c>
      <c r="I1184" s="120">
        <v>12450</v>
      </c>
      <c r="K1184" s="125">
        <v>42587</v>
      </c>
      <c r="L1184" s="120">
        <v>74600</v>
      </c>
      <c r="N1184" s="125">
        <v>42587</v>
      </c>
      <c r="O1184" s="120">
        <v>81600</v>
      </c>
      <c r="Q1184" s="125">
        <v>42587</v>
      </c>
      <c r="R1184" s="120">
        <v>159000</v>
      </c>
    </row>
    <row r="1185" spans="2:18">
      <c r="B1185" s="115">
        <v>42586</v>
      </c>
      <c r="C1185" s="119">
        <v>31200</v>
      </c>
      <c r="E1185" s="125">
        <v>42586</v>
      </c>
      <c r="F1185" s="120">
        <v>0</v>
      </c>
      <c r="H1185" s="125">
        <v>42586</v>
      </c>
      <c r="I1185" s="120">
        <v>12150</v>
      </c>
      <c r="K1185" s="125">
        <v>42586</v>
      </c>
      <c r="L1185" s="120">
        <v>75000</v>
      </c>
      <c r="N1185" s="125">
        <v>42586</v>
      </c>
      <c r="O1185" s="120">
        <v>82900</v>
      </c>
      <c r="Q1185" s="125">
        <v>42586</v>
      </c>
      <c r="R1185" s="120">
        <v>159500</v>
      </c>
    </row>
    <row r="1186" spans="2:18">
      <c r="B1186" s="115">
        <v>42585</v>
      </c>
      <c r="C1186" s="119">
        <v>31150</v>
      </c>
      <c r="E1186" s="125">
        <v>42585</v>
      </c>
      <c r="F1186" s="120">
        <v>0</v>
      </c>
      <c r="H1186" s="125">
        <v>42585</v>
      </c>
      <c r="I1186" s="120">
        <v>12350</v>
      </c>
      <c r="K1186" s="125">
        <v>42585</v>
      </c>
      <c r="L1186" s="120">
        <v>73800</v>
      </c>
      <c r="N1186" s="125">
        <v>42585</v>
      </c>
      <c r="O1186" s="120">
        <v>85100</v>
      </c>
      <c r="Q1186" s="125">
        <v>42585</v>
      </c>
      <c r="R1186" s="120">
        <v>160000</v>
      </c>
    </row>
    <row r="1187" spans="2:18">
      <c r="B1187" s="115">
        <v>42584</v>
      </c>
      <c r="C1187" s="119">
        <v>31350</v>
      </c>
      <c r="E1187" s="125">
        <v>42584</v>
      </c>
      <c r="F1187" s="120">
        <v>0</v>
      </c>
      <c r="H1187" s="125">
        <v>42584</v>
      </c>
      <c r="I1187" s="120">
        <v>12550</v>
      </c>
      <c r="K1187" s="125">
        <v>42584</v>
      </c>
      <c r="L1187" s="120">
        <v>72300</v>
      </c>
      <c r="N1187" s="125">
        <v>42584</v>
      </c>
      <c r="O1187" s="120">
        <v>83500</v>
      </c>
      <c r="Q1187" s="125">
        <v>42584</v>
      </c>
      <c r="R1187" s="120">
        <v>151500</v>
      </c>
    </row>
    <row r="1188" spans="2:18">
      <c r="B1188" s="115">
        <v>42583</v>
      </c>
      <c r="C1188" s="119">
        <v>31400</v>
      </c>
      <c r="E1188" s="125">
        <v>42583</v>
      </c>
      <c r="F1188" s="120">
        <v>0</v>
      </c>
      <c r="H1188" s="125">
        <v>42583</v>
      </c>
      <c r="I1188" s="120">
        <v>11950</v>
      </c>
      <c r="K1188" s="125">
        <v>42583</v>
      </c>
      <c r="L1188" s="120">
        <v>72400</v>
      </c>
      <c r="N1188" s="125">
        <v>42583</v>
      </c>
      <c r="O1188" s="120">
        <v>83500</v>
      </c>
      <c r="Q1188" s="125">
        <v>42583</v>
      </c>
      <c r="R1188" s="120">
        <v>152000</v>
      </c>
    </row>
    <row r="1189" spans="2:18">
      <c r="B1189" s="115">
        <v>42580</v>
      </c>
      <c r="C1189" s="119">
        <v>30450</v>
      </c>
      <c r="E1189" s="125">
        <v>42580</v>
      </c>
      <c r="F1189" s="120">
        <v>0</v>
      </c>
      <c r="H1189" s="125">
        <v>42580</v>
      </c>
      <c r="I1189" s="120">
        <v>12000</v>
      </c>
      <c r="K1189" s="125">
        <v>42580</v>
      </c>
      <c r="L1189" s="120">
        <v>70000</v>
      </c>
      <c r="N1189" s="125">
        <v>42580</v>
      </c>
      <c r="O1189" s="120">
        <v>80000</v>
      </c>
      <c r="Q1189" s="125">
        <v>42580</v>
      </c>
      <c r="R1189" s="120">
        <v>147400</v>
      </c>
    </row>
    <row r="1190" spans="2:18">
      <c r="B1190" s="115">
        <v>42579</v>
      </c>
      <c r="C1190" s="119">
        <v>29000</v>
      </c>
      <c r="E1190" s="125">
        <v>42579</v>
      </c>
      <c r="F1190" s="120">
        <v>0</v>
      </c>
      <c r="H1190" s="125">
        <v>42579</v>
      </c>
      <c r="I1190" s="120">
        <v>11750</v>
      </c>
      <c r="K1190" s="125">
        <v>42579</v>
      </c>
      <c r="L1190" s="120">
        <v>69200</v>
      </c>
      <c r="N1190" s="125">
        <v>42579</v>
      </c>
      <c r="O1190" s="120">
        <v>78600</v>
      </c>
      <c r="Q1190" s="125">
        <v>42579</v>
      </c>
      <c r="R1190" s="120">
        <v>147000</v>
      </c>
    </row>
    <row r="1191" spans="2:18">
      <c r="B1191" s="115">
        <v>42578</v>
      </c>
      <c r="C1191" s="119">
        <v>29300</v>
      </c>
      <c r="E1191" s="125">
        <v>42578</v>
      </c>
      <c r="F1191" s="120">
        <v>0</v>
      </c>
      <c r="H1191" s="125">
        <v>42578</v>
      </c>
      <c r="I1191" s="120">
        <v>11700</v>
      </c>
      <c r="K1191" s="125">
        <v>42578</v>
      </c>
      <c r="L1191" s="120">
        <v>66200</v>
      </c>
      <c r="N1191" s="125">
        <v>42578</v>
      </c>
      <c r="O1191" s="120">
        <v>77800</v>
      </c>
      <c r="Q1191" s="125">
        <v>42578</v>
      </c>
      <c r="R1191" s="120">
        <v>140100</v>
      </c>
    </row>
    <row r="1192" spans="2:18">
      <c r="B1192" s="115">
        <v>42577</v>
      </c>
      <c r="C1192" s="119">
        <v>29950</v>
      </c>
      <c r="E1192" s="125">
        <v>42577</v>
      </c>
      <c r="F1192" s="120">
        <v>0</v>
      </c>
      <c r="H1192" s="125">
        <v>42577</v>
      </c>
      <c r="I1192" s="120">
        <v>11200</v>
      </c>
      <c r="K1192" s="125">
        <v>42577</v>
      </c>
      <c r="L1192" s="120">
        <v>65900</v>
      </c>
      <c r="N1192" s="125">
        <v>42577</v>
      </c>
      <c r="O1192" s="120">
        <v>79300</v>
      </c>
      <c r="Q1192" s="125">
        <v>42577</v>
      </c>
      <c r="R1192" s="120">
        <v>139000</v>
      </c>
    </row>
    <row r="1193" spans="2:18">
      <c r="B1193" s="115">
        <v>42576</v>
      </c>
      <c r="C1193" s="119">
        <v>29400</v>
      </c>
      <c r="E1193" s="125">
        <v>42576</v>
      </c>
      <c r="F1193" s="120">
        <v>0</v>
      </c>
      <c r="H1193" s="125">
        <v>42576</v>
      </c>
      <c r="I1193" s="120">
        <v>11350</v>
      </c>
      <c r="K1193" s="125">
        <v>42576</v>
      </c>
      <c r="L1193" s="120">
        <v>66500</v>
      </c>
      <c r="N1193" s="125">
        <v>42576</v>
      </c>
      <c r="O1193" s="120">
        <v>78300</v>
      </c>
      <c r="Q1193" s="125">
        <v>42576</v>
      </c>
      <c r="R1193" s="120">
        <v>140700</v>
      </c>
    </row>
    <row r="1194" spans="2:18">
      <c r="B1194" s="115">
        <v>42573</v>
      </c>
      <c r="C1194" s="119">
        <v>29700</v>
      </c>
      <c r="E1194" s="125">
        <v>42573</v>
      </c>
      <c r="F1194" s="120">
        <v>0</v>
      </c>
      <c r="H1194" s="125">
        <v>42573</v>
      </c>
      <c r="I1194" s="120">
        <v>11450</v>
      </c>
      <c r="K1194" s="125">
        <v>42573</v>
      </c>
      <c r="L1194" s="120">
        <v>67200</v>
      </c>
      <c r="N1194" s="125">
        <v>42573</v>
      </c>
      <c r="O1194" s="120">
        <v>78200</v>
      </c>
      <c r="Q1194" s="125">
        <v>42573</v>
      </c>
      <c r="R1194" s="120">
        <v>142200</v>
      </c>
    </row>
    <row r="1195" spans="2:18">
      <c r="B1195" s="115">
        <v>42572</v>
      </c>
      <c r="C1195" s="119">
        <v>29300</v>
      </c>
      <c r="E1195" s="125">
        <v>42572</v>
      </c>
      <c r="F1195" s="120">
        <v>0</v>
      </c>
      <c r="H1195" s="125">
        <v>42572</v>
      </c>
      <c r="I1195" s="120">
        <v>11650</v>
      </c>
      <c r="K1195" s="125">
        <v>42572</v>
      </c>
      <c r="L1195" s="120">
        <v>68100</v>
      </c>
      <c r="N1195" s="125">
        <v>42572</v>
      </c>
      <c r="O1195" s="120">
        <v>77700</v>
      </c>
      <c r="Q1195" s="125">
        <v>42572</v>
      </c>
      <c r="R1195" s="120">
        <v>142700</v>
      </c>
    </row>
    <row r="1196" spans="2:18">
      <c r="B1196" s="115">
        <v>42571</v>
      </c>
      <c r="C1196" s="119">
        <v>29650</v>
      </c>
      <c r="E1196" s="125">
        <v>42571</v>
      </c>
      <c r="F1196" s="120">
        <v>0</v>
      </c>
      <c r="H1196" s="125">
        <v>42571</v>
      </c>
      <c r="I1196" s="120">
        <v>11650</v>
      </c>
      <c r="K1196" s="125">
        <v>42571</v>
      </c>
      <c r="L1196" s="120">
        <v>63600</v>
      </c>
      <c r="N1196" s="125">
        <v>42571</v>
      </c>
      <c r="O1196" s="120">
        <v>78400</v>
      </c>
      <c r="Q1196" s="125">
        <v>42571</v>
      </c>
      <c r="R1196" s="120">
        <v>137200</v>
      </c>
    </row>
    <row r="1197" spans="2:18">
      <c r="B1197" s="115">
        <v>42570</v>
      </c>
      <c r="C1197" s="119">
        <v>28550</v>
      </c>
      <c r="E1197" s="125">
        <v>42570</v>
      </c>
      <c r="F1197" s="120">
        <v>0</v>
      </c>
      <c r="H1197" s="125">
        <v>42570</v>
      </c>
      <c r="I1197" s="120">
        <v>11300</v>
      </c>
      <c r="K1197" s="125">
        <v>42570</v>
      </c>
      <c r="L1197" s="120">
        <v>63400</v>
      </c>
      <c r="N1197" s="125">
        <v>42570</v>
      </c>
      <c r="O1197" s="120">
        <v>78000</v>
      </c>
      <c r="Q1197" s="125">
        <v>42570</v>
      </c>
      <c r="R1197" s="120">
        <v>130800</v>
      </c>
    </row>
    <row r="1198" spans="2:18">
      <c r="B1198" s="115">
        <v>42569</v>
      </c>
      <c r="C1198" s="119">
        <v>29000</v>
      </c>
      <c r="E1198" s="125">
        <v>42569</v>
      </c>
      <c r="F1198" s="120">
        <v>0</v>
      </c>
      <c r="H1198" s="125">
        <v>42569</v>
      </c>
      <c r="I1198" s="120">
        <v>11250</v>
      </c>
      <c r="K1198" s="125">
        <v>42569</v>
      </c>
      <c r="L1198" s="120">
        <v>64200</v>
      </c>
      <c r="N1198" s="125">
        <v>42569</v>
      </c>
      <c r="O1198" s="120">
        <v>76900</v>
      </c>
      <c r="Q1198" s="125">
        <v>42569</v>
      </c>
      <c r="R1198" s="120">
        <v>131100</v>
      </c>
    </row>
    <row r="1199" spans="2:18">
      <c r="B1199" s="115">
        <v>42566</v>
      </c>
      <c r="C1199" s="119">
        <v>28700</v>
      </c>
      <c r="E1199" s="125">
        <v>42566</v>
      </c>
      <c r="F1199" s="120">
        <v>0</v>
      </c>
      <c r="H1199" s="125">
        <v>42566</v>
      </c>
      <c r="I1199" s="120">
        <v>11200</v>
      </c>
      <c r="K1199" s="125">
        <v>42566</v>
      </c>
      <c r="L1199" s="120">
        <v>63900</v>
      </c>
      <c r="N1199" s="125">
        <v>42566</v>
      </c>
      <c r="O1199" s="120">
        <v>78600</v>
      </c>
      <c r="Q1199" s="125">
        <v>42566</v>
      </c>
      <c r="R1199" s="120">
        <v>130200</v>
      </c>
    </row>
    <row r="1200" spans="2:18">
      <c r="B1200" s="115">
        <v>42565</v>
      </c>
      <c r="C1200" s="119">
        <v>28750</v>
      </c>
      <c r="E1200" s="125">
        <v>42565</v>
      </c>
      <c r="F1200" s="120">
        <v>0</v>
      </c>
      <c r="H1200" s="125">
        <v>42565</v>
      </c>
      <c r="I1200" s="120">
        <v>11250</v>
      </c>
      <c r="K1200" s="125">
        <v>42565</v>
      </c>
      <c r="L1200" s="120">
        <v>65800</v>
      </c>
      <c r="N1200" s="125">
        <v>42565</v>
      </c>
      <c r="O1200" s="120">
        <v>80400</v>
      </c>
      <c r="Q1200" s="125">
        <v>42565</v>
      </c>
      <c r="R1200" s="120">
        <v>134700</v>
      </c>
    </row>
    <row r="1201" spans="2:18">
      <c r="B1201" s="115">
        <v>42564</v>
      </c>
      <c r="C1201" s="119">
        <v>26300</v>
      </c>
      <c r="E1201" s="125">
        <v>42564</v>
      </c>
      <c r="F1201" s="120">
        <v>0</v>
      </c>
      <c r="H1201" s="125">
        <v>42564</v>
      </c>
      <c r="I1201" s="120">
        <v>10900</v>
      </c>
      <c r="K1201" s="125">
        <v>42564</v>
      </c>
      <c r="L1201" s="120">
        <v>65000</v>
      </c>
      <c r="N1201" s="125">
        <v>42564</v>
      </c>
      <c r="O1201" s="120">
        <v>79200</v>
      </c>
      <c r="Q1201" s="125">
        <v>42564</v>
      </c>
      <c r="R1201" s="120">
        <v>134500</v>
      </c>
    </row>
    <row r="1202" spans="2:18">
      <c r="B1202" s="115">
        <v>42563</v>
      </c>
      <c r="C1202" s="119">
        <v>26750</v>
      </c>
      <c r="E1202" s="125">
        <v>42563</v>
      </c>
      <c r="F1202" s="120">
        <v>0</v>
      </c>
      <c r="H1202" s="125">
        <v>42563</v>
      </c>
      <c r="I1202" s="120">
        <v>10750</v>
      </c>
      <c r="K1202" s="125">
        <v>42563</v>
      </c>
      <c r="L1202" s="120">
        <v>64900</v>
      </c>
      <c r="N1202" s="125">
        <v>42563</v>
      </c>
      <c r="O1202" s="120">
        <v>78800</v>
      </c>
      <c r="Q1202" s="125">
        <v>42563</v>
      </c>
      <c r="R1202" s="120">
        <v>135000</v>
      </c>
    </row>
    <row r="1203" spans="2:18">
      <c r="B1203" s="115">
        <v>42562</v>
      </c>
      <c r="C1203" s="119">
        <v>27400</v>
      </c>
      <c r="E1203" s="125">
        <v>42562</v>
      </c>
      <c r="F1203" s="120">
        <v>0</v>
      </c>
      <c r="H1203" s="125">
        <v>42562</v>
      </c>
      <c r="I1203" s="120">
        <v>10550</v>
      </c>
      <c r="K1203" s="125">
        <v>42562</v>
      </c>
      <c r="L1203" s="120">
        <v>65000</v>
      </c>
      <c r="N1203" s="125">
        <v>42562</v>
      </c>
      <c r="O1203" s="120">
        <v>80000</v>
      </c>
      <c r="Q1203" s="125">
        <v>42562</v>
      </c>
      <c r="R1203" s="120">
        <v>133200</v>
      </c>
    </row>
    <row r="1204" spans="2:18">
      <c r="B1204" s="115">
        <v>42559</v>
      </c>
      <c r="C1204" s="119">
        <v>25700</v>
      </c>
      <c r="E1204" s="125">
        <v>42559</v>
      </c>
      <c r="F1204" s="120">
        <v>0</v>
      </c>
      <c r="H1204" s="125">
        <v>42559</v>
      </c>
      <c r="I1204" s="120">
        <v>10550</v>
      </c>
      <c r="K1204" s="125">
        <v>42559</v>
      </c>
      <c r="L1204" s="120">
        <v>60300</v>
      </c>
      <c r="N1204" s="125">
        <v>42559</v>
      </c>
      <c r="O1204" s="120">
        <v>78300</v>
      </c>
      <c r="Q1204" s="125">
        <v>42559</v>
      </c>
      <c r="R1204" s="120">
        <v>132700</v>
      </c>
    </row>
    <row r="1205" spans="2:18">
      <c r="B1205" s="115">
        <v>42558</v>
      </c>
      <c r="C1205" s="119">
        <v>23450</v>
      </c>
      <c r="E1205" s="125">
        <v>42558</v>
      </c>
      <c r="F1205" s="120">
        <v>0</v>
      </c>
      <c r="H1205" s="125">
        <v>42558</v>
      </c>
      <c r="I1205" s="120">
        <v>10250</v>
      </c>
      <c r="K1205" s="125">
        <v>42558</v>
      </c>
      <c r="L1205" s="120">
        <v>58700</v>
      </c>
      <c r="N1205" s="125">
        <v>42558</v>
      </c>
      <c r="O1205" s="120">
        <v>77600</v>
      </c>
      <c r="Q1205" s="125">
        <v>42558</v>
      </c>
      <c r="R1205" s="120">
        <v>131900</v>
      </c>
    </row>
    <row r="1206" spans="2:18">
      <c r="B1206" s="115">
        <v>42557</v>
      </c>
      <c r="C1206" s="119">
        <v>23950</v>
      </c>
      <c r="E1206" s="125">
        <v>42557</v>
      </c>
      <c r="F1206" s="120">
        <v>0</v>
      </c>
      <c r="H1206" s="125">
        <v>42557</v>
      </c>
      <c r="I1206" s="120">
        <v>9860</v>
      </c>
      <c r="K1206" s="125">
        <v>42557</v>
      </c>
      <c r="L1206" s="120">
        <v>58800</v>
      </c>
      <c r="N1206" s="125">
        <v>42557</v>
      </c>
      <c r="O1206" s="120">
        <v>76300</v>
      </c>
      <c r="Q1206" s="125">
        <v>42557</v>
      </c>
      <c r="R1206" s="120">
        <v>125000</v>
      </c>
    </row>
    <row r="1207" spans="2:18">
      <c r="B1207" s="115">
        <v>42556</v>
      </c>
      <c r="C1207" s="119">
        <v>24700</v>
      </c>
      <c r="E1207" s="125">
        <v>42556</v>
      </c>
      <c r="F1207" s="120">
        <v>0</v>
      </c>
      <c r="H1207" s="125">
        <v>42556</v>
      </c>
      <c r="I1207" s="120">
        <v>9930</v>
      </c>
      <c r="K1207" s="125">
        <v>42556</v>
      </c>
      <c r="L1207" s="120">
        <v>59300</v>
      </c>
      <c r="N1207" s="125">
        <v>42556</v>
      </c>
      <c r="O1207" s="120">
        <v>77000</v>
      </c>
      <c r="Q1207" s="125">
        <v>42556</v>
      </c>
      <c r="R1207" s="120">
        <v>127000</v>
      </c>
    </row>
    <row r="1208" spans="2:18">
      <c r="B1208" s="115">
        <v>42555</v>
      </c>
      <c r="C1208" s="119">
        <v>24950</v>
      </c>
      <c r="E1208" s="125">
        <v>42555</v>
      </c>
      <c r="F1208" s="120">
        <v>0</v>
      </c>
      <c r="H1208" s="125">
        <v>42555</v>
      </c>
      <c r="I1208" s="120">
        <v>10050</v>
      </c>
      <c r="K1208" s="125">
        <v>42555</v>
      </c>
      <c r="L1208" s="120">
        <v>60900</v>
      </c>
      <c r="N1208" s="125">
        <v>42555</v>
      </c>
      <c r="O1208" s="120">
        <v>77600</v>
      </c>
      <c r="Q1208" s="125">
        <v>42555</v>
      </c>
      <c r="R1208" s="120">
        <v>127900</v>
      </c>
    </row>
    <row r="1209" spans="2:18">
      <c r="B1209" s="115">
        <v>42552</v>
      </c>
      <c r="C1209" s="119">
        <v>24400</v>
      </c>
      <c r="E1209" s="125">
        <v>42552</v>
      </c>
      <c r="F1209" s="120">
        <v>0</v>
      </c>
      <c r="H1209" s="125">
        <v>42552</v>
      </c>
      <c r="I1209" s="120">
        <v>10000</v>
      </c>
      <c r="K1209" s="125">
        <v>42552</v>
      </c>
      <c r="L1209" s="120">
        <v>60800</v>
      </c>
      <c r="N1209" s="125">
        <v>42552</v>
      </c>
      <c r="O1209" s="120">
        <v>75200</v>
      </c>
      <c r="Q1209" s="125">
        <v>42552</v>
      </c>
      <c r="R1209" s="120">
        <v>125600</v>
      </c>
    </row>
    <row r="1210" spans="2:18">
      <c r="B1210" s="115">
        <v>42551</v>
      </c>
      <c r="C1210" s="119">
        <v>24550</v>
      </c>
      <c r="E1210" s="125">
        <v>42551</v>
      </c>
      <c r="F1210" s="120">
        <v>0</v>
      </c>
      <c r="H1210" s="125">
        <v>42551</v>
      </c>
      <c r="I1210" s="120">
        <v>9860</v>
      </c>
      <c r="K1210" s="125">
        <v>42551</v>
      </c>
      <c r="L1210" s="120">
        <v>58400</v>
      </c>
      <c r="N1210" s="125">
        <v>42551</v>
      </c>
      <c r="O1210" s="120">
        <v>75900</v>
      </c>
      <c r="Q1210" s="125">
        <v>42551</v>
      </c>
      <c r="R1210" s="120">
        <v>122800</v>
      </c>
    </row>
    <row r="1211" spans="2:18">
      <c r="B1211" s="115">
        <v>42550</v>
      </c>
      <c r="C1211" s="119">
        <v>24000</v>
      </c>
      <c r="E1211" s="125">
        <v>42550</v>
      </c>
      <c r="F1211" s="120">
        <v>0</v>
      </c>
      <c r="H1211" s="125">
        <v>42550</v>
      </c>
      <c r="I1211" s="120">
        <v>9780</v>
      </c>
      <c r="K1211" s="125">
        <v>42550</v>
      </c>
      <c r="L1211" s="120">
        <v>57000</v>
      </c>
      <c r="N1211" s="125">
        <v>42550</v>
      </c>
      <c r="O1211" s="120">
        <v>75400</v>
      </c>
      <c r="Q1211" s="125">
        <v>42550</v>
      </c>
      <c r="R1211" s="120">
        <v>119000</v>
      </c>
    </row>
    <row r="1212" spans="2:18">
      <c r="B1212" s="115">
        <v>42549</v>
      </c>
      <c r="C1212" s="119">
        <v>24850</v>
      </c>
      <c r="E1212" s="125">
        <v>42549</v>
      </c>
      <c r="F1212" s="120">
        <v>0</v>
      </c>
      <c r="H1212" s="125">
        <v>42549</v>
      </c>
      <c r="I1212" s="120">
        <v>9660</v>
      </c>
      <c r="K1212" s="125">
        <v>42549</v>
      </c>
      <c r="L1212" s="120">
        <v>56100</v>
      </c>
      <c r="N1212" s="125">
        <v>42549</v>
      </c>
      <c r="O1212" s="120">
        <v>75700</v>
      </c>
      <c r="Q1212" s="125">
        <v>42549</v>
      </c>
      <c r="R1212" s="120">
        <v>119000</v>
      </c>
    </row>
    <row r="1213" spans="2:18">
      <c r="B1213" s="115">
        <v>42548</v>
      </c>
      <c r="C1213" s="119">
        <v>25000</v>
      </c>
      <c r="E1213" s="125">
        <v>42548</v>
      </c>
      <c r="F1213" s="120">
        <v>0</v>
      </c>
      <c r="H1213" s="125">
        <v>42548</v>
      </c>
      <c r="I1213" s="120">
        <v>9600</v>
      </c>
      <c r="K1213" s="125">
        <v>42548</v>
      </c>
      <c r="L1213" s="120">
        <v>56700</v>
      </c>
      <c r="N1213" s="125">
        <v>42548</v>
      </c>
      <c r="O1213" s="120">
        <v>75500</v>
      </c>
      <c r="Q1213" s="125">
        <v>42548</v>
      </c>
      <c r="R1213" s="120">
        <v>118000</v>
      </c>
    </row>
    <row r="1214" spans="2:18">
      <c r="B1214" s="115">
        <v>42545</v>
      </c>
      <c r="C1214" s="119">
        <v>25150</v>
      </c>
      <c r="E1214" s="125">
        <v>42545</v>
      </c>
      <c r="F1214" s="120">
        <v>0</v>
      </c>
      <c r="H1214" s="125">
        <v>42545</v>
      </c>
      <c r="I1214" s="120">
        <v>9600</v>
      </c>
      <c r="K1214" s="125">
        <v>42545</v>
      </c>
      <c r="L1214" s="120">
        <v>58200</v>
      </c>
      <c r="N1214" s="125">
        <v>42545</v>
      </c>
      <c r="O1214" s="120">
        <v>76100</v>
      </c>
      <c r="Q1214" s="125">
        <v>42545</v>
      </c>
      <c r="R1214" s="120">
        <v>114400</v>
      </c>
    </row>
    <row r="1215" spans="2:18">
      <c r="B1215" s="115">
        <v>42544</v>
      </c>
      <c r="C1215" s="119">
        <v>24350</v>
      </c>
      <c r="E1215" s="125">
        <v>42544</v>
      </c>
      <c r="F1215" s="120">
        <v>0</v>
      </c>
      <c r="H1215" s="125">
        <v>42544</v>
      </c>
      <c r="I1215" s="120">
        <v>9680</v>
      </c>
      <c r="K1215" s="125">
        <v>42544</v>
      </c>
      <c r="L1215" s="120">
        <v>59100</v>
      </c>
      <c r="N1215" s="125">
        <v>42544</v>
      </c>
      <c r="O1215" s="120">
        <v>77200</v>
      </c>
      <c r="Q1215" s="125">
        <v>42544</v>
      </c>
      <c r="R1215" s="120">
        <v>119700</v>
      </c>
    </row>
    <row r="1216" spans="2:18">
      <c r="B1216" s="115">
        <v>42543</v>
      </c>
      <c r="C1216" s="119">
        <v>24200</v>
      </c>
      <c r="E1216" s="125">
        <v>42543</v>
      </c>
      <c r="F1216" s="120">
        <v>0</v>
      </c>
      <c r="H1216" s="125">
        <v>42543</v>
      </c>
      <c r="I1216" s="120">
        <v>9740</v>
      </c>
      <c r="K1216" s="125">
        <v>42543</v>
      </c>
      <c r="L1216" s="120">
        <v>58400</v>
      </c>
      <c r="N1216" s="125">
        <v>42543</v>
      </c>
      <c r="O1216" s="120">
        <v>78000</v>
      </c>
      <c r="Q1216" s="125">
        <v>42543</v>
      </c>
      <c r="R1216" s="120">
        <v>119200</v>
      </c>
    </row>
    <row r="1217" spans="2:18">
      <c r="B1217" s="115">
        <v>42542</v>
      </c>
      <c r="C1217" s="119">
        <v>21150</v>
      </c>
      <c r="E1217" s="125">
        <v>42542</v>
      </c>
      <c r="F1217" s="120">
        <v>0</v>
      </c>
      <c r="H1217" s="125">
        <v>42542</v>
      </c>
      <c r="I1217" s="120">
        <v>9850</v>
      </c>
      <c r="K1217" s="125">
        <v>42542</v>
      </c>
      <c r="L1217" s="120">
        <v>60400</v>
      </c>
      <c r="N1217" s="125">
        <v>42542</v>
      </c>
      <c r="O1217" s="120">
        <v>76400</v>
      </c>
      <c r="Q1217" s="125">
        <v>42542</v>
      </c>
      <c r="R1217" s="120">
        <v>119100</v>
      </c>
    </row>
    <row r="1218" spans="2:18">
      <c r="B1218" s="115">
        <v>42541</v>
      </c>
      <c r="C1218" s="119">
        <v>20300</v>
      </c>
      <c r="E1218" s="125">
        <v>42541</v>
      </c>
      <c r="F1218" s="120">
        <v>0</v>
      </c>
      <c r="H1218" s="125">
        <v>42541</v>
      </c>
      <c r="I1218" s="120">
        <v>9800</v>
      </c>
      <c r="K1218" s="125">
        <v>42541</v>
      </c>
      <c r="L1218" s="120">
        <v>61200</v>
      </c>
      <c r="N1218" s="125">
        <v>42541</v>
      </c>
      <c r="O1218" s="120">
        <v>77600</v>
      </c>
      <c r="Q1218" s="125">
        <v>42541</v>
      </c>
      <c r="R1218" s="120">
        <v>123100</v>
      </c>
    </row>
    <row r="1219" spans="2:18">
      <c r="B1219" s="115">
        <v>42541</v>
      </c>
      <c r="C1219" s="119">
        <v>20300</v>
      </c>
      <c r="E1219" s="125">
        <v>42538</v>
      </c>
      <c r="F1219" s="120">
        <v>0</v>
      </c>
      <c r="H1219" s="125">
        <v>42538</v>
      </c>
      <c r="I1219" s="120">
        <v>9700</v>
      </c>
      <c r="K1219" s="125">
        <v>42538</v>
      </c>
      <c r="L1219" s="120">
        <v>63000</v>
      </c>
      <c r="N1219" s="125">
        <v>42538</v>
      </c>
      <c r="O1219" s="120">
        <v>74500</v>
      </c>
      <c r="Q1219" s="125">
        <v>42538</v>
      </c>
      <c r="R1219" s="120">
        <v>121200</v>
      </c>
    </row>
    <row r="1220" spans="2:18">
      <c r="B1220" s="115">
        <v>42538</v>
      </c>
      <c r="C1220" s="119">
        <v>20450</v>
      </c>
      <c r="E1220" s="125">
        <v>42537</v>
      </c>
      <c r="F1220" s="120">
        <v>0</v>
      </c>
      <c r="H1220" s="125">
        <v>42537</v>
      </c>
      <c r="I1220" s="120">
        <v>9640</v>
      </c>
      <c r="K1220" s="125">
        <v>42537</v>
      </c>
      <c r="L1220" s="120">
        <v>62800</v>
      </c>
      <c r="N1220" s="125">
        <v>42537</v>
      </c>
      <c r="O1220" s="120">
        <v>74100</v>
      </c>
      <c r="Q1220" s="125">
        <v>42537</v>
      </c>
      <c r="R1220" s="120">
        <v>120000</v>
      </c>
    </row>
    <row r="1221" spans="2:18">
      <c r="B1221" s="115">
        <v>42537</v>
      </c>
      <c r="C1221" s="119">
        <v>19500</v>
      </c>
      <c r="E1221" s="125">
        <v>42536</v>
      </c>
      <c r="F1221" s="120">
        <v>0</v>
      </c>
      <c r="H1221" s="125">
        <v>42536</v>
      </c>
      <c r="I1221" s="120">
        <v>9800</v>
      </c>
      <c r="K1221" s="125">
        <v>42536</v>
      </c>
      <c r="L1221" s="120">
        <v>62800</v>
      </c>
      <c r="N1221" s="125">
        <v>42536</v>
      </c>
      <c r="O1221" s="120">
        <v>75500</v>
      </c>
      <c r="Q1221" s="125">
        <v>42536</v>
      </c>
      <c r="R1221" s="120">
        <v>118900</v>
      </c>
    </row>
    <row r="1222" spans="2:18">
      <c r="B1222" s="115">
        <v>42536</v>
      </c>
      <c r="C1222" s="119">
        <v>20150</v>
      </c>
      <c r="E1222" s="125">
        <v>42535</v>
      </c>
      <c r="F1222" s="120">
        <v>0</v>
      </c>
      <c r="H1222" s="125">
        <v>42535</v>
      </c>
      <c r="I1222" s="120">
        <v>9870</v>
      </c>
      <c r="K1222" s="125">
        <v>42535</v>
      </c>
      <c r="L1222" s="120">
        <v>61200</v>
      </c>
      <c r="N1222" s="125">
        <v>42535</v>
      </c>
      <c r="O1222" s="120">
        <v>74800</v>
      </c>
      <c r="Q1222" s="125">
        <v>42535</v>
      </c>
      <c r="R1222" s="120">
        <v>113500</v>
      </c>
    </row>
    <row r="1223" spans="2:18">
      <c r="B1223" s="115">
        <v>42535</v>
      </c>
      <c r="C1223" s="119">
        <v>20750</v>
      </c>
      <c r="E1223" s="125">
        <v>42534</v>
      </c>
      <c r="F1223" s="120">
        <v>0</v>
      </c>
      <c r="H1223" s="125">
        <v>42534</v>
      </c>
      <c r="I1223" s="120">
        <v>9950</v>
      </c>
      <c r="K1223" s="125">
        <v>42534</v>
      </c>
      <c r="L1223" s="120">
        <v>61500</v>
      </c>
      <c r="N1223" s="125">
        <v>42534</v>
      </c>
      <c r="O1223" s="120">
        <v>76300</v>
      </c>
      <c r="Q1223" s="125">
        <v>42534</v>
      </c>
      <c r="R1223" s="120">
        <v>111200</v>
      </c>
    </row>
    <row r="1224" spans="2:18">
      <c r="B1224" s="115">
        <v>42534</v>
      </c>
      <c r="C1224" s="119">
        <v>21800</v>
      </c>
      <c r="E1224" s="125">
        <v>42531</v>
      </c>
      <c r="F1224" s="120">
        <v>0</v>
      </c>
      <c r="H1224" s="125">
        <v>42531</v>
      </c>
      <c r="I1224" s="120">
        <v>10100</v>
      </c>
      <c r="K1224" s="125">
        <v>42531</v>
      </c>
      <c r="L1224" s="120">
        <v>63700</v>
      </c>
      <c r="N1224" s="125">
        <v>42531</v>
      </c>
      <c r="O1224" s="120">
        <v>79100</v>
      </c>
      <c r="Q1224" s="125">
        <v>42531</v>
      </c>
      <c r="R1224" s="120">
        <v>111300</v>
      </c>
    </row>
    <row r="1225" spans="2:18">
      <c r="B1225" s="115">
        <v>42531</v>
      </c>
      <c r="C1225" s="119">
        <v>22100</v>
      </c>
      <c r="E1225" s="125">
        <v>42530</v>
      </c>
      <c r="F1225" s="120">
        <v>0</v>
      </c>
      <c r="H1225" s="125">
        <v>42530</v>
      </c>
      <c r="I1225" s="120">
        <v>10100</v>
      </c>
      <c r="K1225" s="125">
        <v>42530</v>
      </c>
      <c r="L1225" s="120">
        <v>64600</v>
      </c>
      <c r="N1225" s="125">
        <v>42530</v>
      </c>
      <c r="O1225" s="120">
        <v>81200</v>
      </c>
      <c r="Q1225" s="125">
        <v>42530</v>
      </c>
      <c r="R1225" s="120">
        <v>113700</v>
      </c>
    </row>
    <row r="1226" spans="2:18">
      <c r="B1226" s="115">
        <v>42530</v>
      </c>
      <c r="C1226" s="119">
        <v>22150</v>
      </c>
      <c r="E1226" s="125">
        <v>42529</v>
      </c>
      <c r="F1226" s="120">
        <v>0</v>
      </c>
      <c r="H1226" s="125">
        <v>42529</v>
      </c>
      <c r="I1226" s="120">
        <v>10100</v>
      </c>
      <c r="K1226" s="125">
        <v>42529</v>
      </c>
      <c r="L1226" s="120">
        <v>64500</v>
      </c>
      <c r="N1226" s="125">
        <v>42529</v>
      </c>
      <c r="O1226" s="120">
        <v>80000</v>
      </c>
      <c r="Q1226" s="125">
        <v>42529</v>
      </c>
      <c r="R1226" s="120">
        <v>115200</v>
      </c>
    </row>
    <row r="1227" spans="2:18">
      <c r="B1227" s="115">
        <v>42529</v>
      </c>
      <c r="C1227" s="119">
        <v>21700</v>
      </c>
      <c r="E1227" s="125">
        <v>42528</v>
      </c>
      <c r="F1227" s="120">
        <v>0</v>
      </c>
      <c r="H1227" s="125">
        <v>42528</v>
      </c>
      <c r="I1227" s="120">
        <v>9710</v>
      </c>
      <c r="K1227" s="125">
        <v>42528</v>
      </c>
      <c r="L1227" s="120">
        <v>63600</v>
      </c>
      <c r="N1227" s="125">
        <v>42528</v>
      </c>
      <c r="O1227" s="120">
        <v>79200</v>
      </c>
      <c r="Q1227" s="125">
        <v>42528</v>
      </c>
      <c r="R1227" s="120">
        <v>116500</v>
      </c>
    </row>
    <row r="1228" spans="2:18">
      <c r="B1228" s="115">
        <v>42528</v>
      </c>
      <c r="C1228" s="119">
        <v>22050</v>
      </c>
      <c r="E1228" s="125">
        <v>42524</v>
      </c>
      <c r="F1228" s="120">
        <v>0</v>
      </c>
      <c r="H1228" s="125">
        <v>42524</v>
      </c>
      <c r="I1228" s="120">
        <v>9680</v>
      </c>
      <c r="K1228" s="125">
        <v>42524</v>
      </c>
      <c r="L1228" s="120">
        <v>65400</v>
      </c>
      <c r="N1228" s="125">
        <v>42524</v>
      </c>
      <c r="O1228" s="120">
        <v>78200</v>
      </c>
      <c r="Q1228" s="125">
        <v>42524</v>
      </c>
      <c r="R1228" s="120">
        <v>119200</v>
      </c>
    </row>
    <row r="1229" spans="2:18">
      <c r="B1229" s="115">
        <v>42524</v>
      </c>
      <c r="C1229" s="119">
        <v>23100</v>
      </c>
      <c r="E1229" s="125">
        <v>42523</v>
      </c>
      <c r="F1229" s="120">
        <v>0</v>
      </c>
      <c r="H1229" s="125">
        <v>42523</v>
      </c>
      <c r="I1229" s="120">
        <v>9750</v>
      </c>
      <c r="K1229" s="125">
        <v>42523</v>
      </c>
      <c r="L1229" s="120">
        <v>61300</v>
      </c>
      <c r="N1229" s="125">
        <v>42523</v>
      </c>
      <c r="O1229" s="120">
        <v>77600</v>
      </c>
      <c r="Q1229" s="125">
        <v>42523</v>
      </c>
      <c r="R1229" s="120">
        <v>119500</v>
      </c>
    </row>
    <row r="1230" spans="2:18">
      <c r="B1230" s="115">
        <v>42523</v>
      </c>
      <c r="C1230" s="119">
        <v>24400</v>
      </c>
      <c r="E1230" s="125">
        <v>42522</v>
      </c>
      <c r="F1230" s="120">
        <v>0</v>
      </c>
      <c r="H1230" s="125">
        <v>42522</v>
      </c>
      <c r="I1230" s="120">
        <v>9680</v>
      </c>
      <c r="K1230" s="125">
        <v>42522</v>
      </c>
      <c r="L1230" s="120">
        <v>60500</v>
      </c>
      <c r="N1230" s="125">
        <v>42522</v>
      </c>
      <c r="O1230" s="120">
        <v>77900</v>
      </c>
      <c r="Q1230" s="125">
        <v>42522</v>
      </c>
      <c r="R1230" s="120">
        <v>118400</v>
      </c>
    </row>
    <row r="1231" spans="2:18">
      <c r="B1231" s="115">
        <v>42522</v>
      </c>
      <c r="C1231" s="119">
        <v>24700</v>
      </c>
      <c r="E1231" s="125">
        <v>42521</v>
      </c>
      <c r="F1231" s="120">
        <v>0</v>
      </c>
      <c r="H1231" s="125">
        <v>42521</v>
      </c>
      <c r="I1231" s="120">
        <v>9520</v>
      </c>
      <c r="K1231" s="125">
        <v>42521</v>
      </c>
      <c r="L1231" s="120">
        <v>60000</v>
      </c>
      <c r="N1231" s="125">
        <v>42521</v>
      </c>
      <c r="O1231" s="120">
        <v>77600</v>
      </c>
      <c r="Q1231" s="125">
        <v>42521</v>
      </c>
      <c r="R1231" s="120">
        <v>118200</v>
      </c>
    </row>
    <row r="1232" spans="2:18">
      <c r="B1232" s="115">
        <v>42521</v>
      </c>
      <c r="C1232" s="119">
        <v>25100</v>
      </c>
      <c r="E1232" s="125">
        <v>42520</v>
      </c>
      <c r="F1232" s="120">
        <v>0</v>
      </c>
      <c r="H1232" s="125">
        <v>42520</v>
      </c>
      <c r="I1232" s="120">
        <v>9520</v>
      </c>
      <c r="K1232" s="125">
        <v>42520</v>
      </c>
      <c r="L1232" s="120">
        <v>58800</v>
      </c>
      <c r="N1232" s="125">
        <v>42520</v>
      </c>
      <c r="O1232" s="120">
        <v>79200</v>
      </c>
      <c r="Q1232" s="125">
        <v>42520</v>
      </c>
      <c r="R1232" s="120">
        <v>118000</v>
      </c>
    </row>
    <row r="1233" spans="2:18">
      <c r="B1233" s="115">
        <v>42520</v>
      </c>
      <c r="C1233" s="119">
        <v>24550</v>
      </c>
      <c r="E1233" s="125">
        <v>42517</v>
      </c>
      <c r="F1233" s="120">
        <v>0</v>
      </c>
      <c r="H1233" s="125">
        <v>42517</v>
      </c>
      <c r="I1233" s="120">
        <v>9540</v>
      </c>
      <c r="K1233" s="125">
        <v>42517</v>
      </c>
      <c r="L1233" s="120">
        <v>57400</v>
      </c>
      <c r="N1233" s="125">
        <v>42517</v>
      </c>
      <c r="O1233" s="120">
        <v>80000</v>
      </c>
      <c r="Q1233" s="125">
        <v>42517</v>
      </c>
      <c r="R1233" s="120">
        <v>118000</v>
      </c>
    </row>
    <row r="1234" spans="2:18">
      <c r="B1234" s="115">
        <v>42517</v>
      </c>
      <c r="C1234" s="119">
        <v>24700</v>
      </c>
      <c r="E1234" s="125">
        <v>42516</v>
      </c>
      <c r="F1234" s="120">
        <v>0</v>
      </c>
      <c r="H1234" s="125">
        <v>42516</v>
      </c>
      <c r="I1234" s="120">
        <v>9740</v>
      </c>
      <c r="K1234" s="125">
        <v>42516</v>
      </c>
      <c r="L1234" s="120">
        <v>59400</v>
      </c>
      <c r="N1234" s="125">
        <v>42516</v>
      </c>
      <c r="O1234" s="120">
        <v>78900</v>
      </c>
      <c r="Q1234" s="125">
        <v>42516</v>
      </c>
      <c r="R1234" s="120">
        <v>115000</v>
      </c>
    </row>
    <row r="1235" spans="2:18">
      <c r="B1235" s="115">
        <v>42516</v>
      </c>
      <c r="C1235" s="119">
        <v>23550</v>
      </c>
      <c r="E1235" s="125">
        <v>42515</v>
      </c>
      <c r="F1235" s="120">
        <v>0</v>
      </c>
      <c r="H1235" s="125">
        <v>42515</v>
      </c>
      <c r="I1235" s="120">
        <v>9680</v>
      </c>
      <c r="K1235" s="125">
        <v>42515</v>
      </c>
      <c r="L1235" s="120">
        <v>59400</v>
      </c>
      <c r="N1235" s="125">
        <v>42515</v>
      </c>
      <c r="O1235" s="120">
        <v>78000</v>
      </c>
      <c r="Q1235" s="125">
        <v>42515</v>
      </c>
      <c r="R1235" s="120">
        <v>117500</v>
      </c>
    </row>
    <row r="1236" spans="2:18">
      <c r="B1236" s="115">
        <v>42515</v>
      </c>
      <c r="C1236" s="119">
        <v>24200</v>
      </c>
      <c r="E1236" s="125">
        <v>42514</v>
      </c>
      <c r="F1236" s="120">
        <v>0</v>
      </c>
      <c r="H1236" s="125">
        <v>42514</v>
      </c>
      <c r="I1236" s="120">
        <v>9400</v>
      </c>
      <c r="K1236" s="125">
        <v>42514</v>
      </c>
      <c r="L1236" s="120">
        <v>57300</v>
      </c>
      <c r="N1236" s="125">
        <v>42514</v>
      </c>
      <c r="O1236" s="120">
        <v>76600</v>
      </c>
      <c r="Q1236" s="125">
        <v>42514</v>
      </c>
      <c r="R1236" s="120">
        <v>115900</v>
      </c>
    </row>
    <row r="1237" spans="2:18">
      <c r="B1237" s="115">
        <v>42514</v>
      </c>
      <c r="C1237" s="119">
        <v>24450</v>
      </c>
      <c r="E1237" s="125">
        <v>42513</v>
      </c>
      <c r="F1237" s="120">
        <v>0</v>
      </c>
      <c r="H1237" s="125">
        <v>42513</v>
      </c>
      <c r="I1237" s="120">
        <v>9700</v>
      </c>
      <c r="K1237" s="125">
        <v>42513</v>
      </c>
      <c r="L1237" s="120">
        <v>56200</v>
      </c>
      <c r="N1237" s="125">
        <v>42513</v>
      </c>
      <c r="O1237" s="120">
        <v>75600</v>
      </c>
      <c r="Q1237" s="125">
        <v>42513</v>
      </c>
      <c r="R1237" s="120">
        <v>112000</v>
      </c>
    </row>
    <row r="1238" spans="2:18">
      <c r="B1238" s="115">
        <v>42513</v>
      </c>
      <c r="C1238" s="119">
        <v>25000</v>
      </c>
      <c r="E1238" s="125">
        <v>42510</v>
      </c>
      <c r="F1238" s="120">
        <v>0</v>
      </c>
      <c r="H1238" s="125">
        <v>42510</v>
      </c>
      <c r="I1238" s="120">
        <v>9700</v>
      </c>
      <c r="K1238" s="125">
        <v>42510</v>
      </c>
      <c r="L1238" s="120">
        <v>54200</v>
      </c>
      <c r="N1238" s="125">
        <v>42510</v>
      </c>
      <c r="O1238" s="120">
        <v>76600</v>
      </c>
      <c r="Q1238" s="125">
        <v>42510</v>
      </c>
      <c r="R1238" s="120">
        <v>108100</v>
      </c>
    </row>
    <row r="1239" spans="2:18">
      <c r="B1239" s="115">
        <v>42510</v>
      </c>
      <c r="C1239" s="119">
        <v>26050</v>
      </c>
      <c r="E1239" s="125">
        <v>42509</v>
      </c>
      <c r="F1239" s="120">
        <v>0</v>
      </c>
      <c r="H1239" s="125">
        <v>42509</v>
      </c>
      <c r="I1239" s="120">
        <v>9650</v>
      </c>
      <c r="K1239" s="125">
        <v>42509</v>
      </c>
      <c r="L1239" s="120">
        <v>53400</v>
      </c>
      <c r="N1239" s="125">
        <v>42509</v>
      </c>
      <c r="O1239" s="120">
        <v>75600</v>
      </c>
      <c r="Q1239" s="125">
        <v>42509</v>
      </c>
      <c r="R1239" s="120">
        <v>108100</v>
      </c>
    </row>
    <row r="1240" spans="2:18">
      <c r="B1240" s="115">
        <v>42509</v>
      </c>
      <c r="C1240" s="119">
        <v>26000</v>
      </c>
      <c r="E1240" s="125">
        <v>42508</v>
      </c>
      <c r="F1240" s="120">
        <v>0</v>
      </c>
      <c r="H1240" s="125">
        <v>42508</v>
      </c>
      <c r="I1240" s="120">
        <v>10050</v>
      </c>
      <c r="K1240" s="125">
        <v>42508</v>
      </c>
      <c r="L1240" s="120">
        <v>56000</v>
      </c>
      <c r="N1240" s="125">
        <v>42508</v>
      </c>
      <c r="O1240" s="120">
        <v>75100</v>
      </c>
      <c r="Q1240" s="125">
        <v>42508</v>
      </c>
      <c r="R1240" s="120">
        <v>107900</v>
      </c>
    </row>
    <row r="1241" spans="2:18">
      <c r="B1241" s="115">
        <v>42508</v>
      </c>
      <c r="C1241" s="119">
        <v>27000</v>
      </c>
      <c r="E1241" s="125">
        <v>42507</v>
      </c>
      <c r="F1241" s="120">
        <v>0</v>
      </c>
      <c r="H1241" s="125">
        <v>42507</v>
      </c>
      <c r="I1241" s="120">
        <v>10000</v>
      </c>
      <c r="K1241" s="125">
        <v>42507</v>
      </c>
      <c r="L1241" s="120">
        <v>57600</v>
      </c>
      <c r="N1241" s="125">
        <v>42507</v>
      </c>
      <c r="O1241" s="120">
        <v>74800</v>
      </c>
      <c r="Q1241" s="125">
        <v>42507</v>
      </c>
      <c r="R1241" s="120">
        <v>110100</v>
      </c>
    </row>
    <row r="1242" spans="2:18">
      <c r="B1242" s="115">
        <v>42507</v>
      </c>
      <c r="C1242" s="119">
        <v>28300</v>
      </c>
      <c r="E1242" s="125">
        <v>42506</v>
      </c>
      <c r="F1242" s="120">
        <v>0</v>
      </c>
      <c r="H1242" s="125">
        <v>42506</v>
      </c>
      <c r="I1242" s="120">
        <v>10050</v>
      </c>
      <c r="K1242" s="125">
        <v>42506</v>
      </c>
      <c r="L1242" s="120">
        <v>57500</v>
      </c>
      <c r="N1242" s="125">
        <v>42506</v>
      </c>
      <c r="O1242" s="120">
        <v>73700</v>
      </c>
      <c r="Q1242" s="125">
        <v>42506</v>
      </c>
      <c r="R1242" s="120">
        <v>111000</v>
      </c>
    </row>
    <row r="1243" spans="2:18">
      <c r="B1243" s="115">
        <v>42506</v>
      </c>
      <c r="C1243" s="119">
        <v>28500</v>
      </c>
      <c r="E1243" s="125">
        <v>42503</v>
      </c>
      <c r="F1243" s="120">
        <v>0</v>
      </c>
      <c r="H1243" s="125">
        <v>42503</v>
      </c>
      <c r="I1243" s="120">
        <v>10000</v>
      </c>
      <c r="K1243" s="125">
        <v>42503</v>
      </c>
      <c r="L1243" s="120">
        <v>55700</v>
      </c>
      <c r="N1243" s="125">
        <v>42503</v>
      </c>
      <c r="O1243" s="120">
        <v>73000</v>
      </c>
      <c r="Q1243" s="125">
        <v>42503</v>
      </c>
      <c r="R1243" s="120">
        <v>110200</v>
      </c>
    </row>
    <row r="1244" spans="2:18">
      <c r="B1244" s="115">
        <v>42503</v>
      </c>
      <c r="C1244" s="119">
        <v>29000</v>
      </c>
      <c r="E1244" s="125">
        <v>42502</v>
      </c>
      <c r="F1244" s="120">
        <v>0</v>
      </c>
      <c r="H1244" s="125">
        <v>42502</v>
      </c>
      <c r="I1244" s="120">
        <v>10200</v>
      </c>
      <c r="K1244" s="125">
        <v>42502</v>
      </c>
      <c r="L1244" s="120">
        <v>54800</v>
      </c>
      <c r="N1244" s="125">
        <v>42502</v>
      </c>
      <c r="O1244" s="120">
        <v>74600</v>
      </c>
      <c r="Q1244" s="125">
        <v>42502</v>
      </c>
      <c r="R1244" s="120">
        <v>108000</v>
      </c>
    </row>
    <row r="1245" spans="2:18">
      <c r="B1245" s="115">
        <v>42502</v>
      </c>
      <c r="C1245" s="119">
        <v>28500</v>
      </c>
      <c r="E1245" s="125">
        <v>42501</v>
      </c>
      <c r="F1245" s="120">
        <v>0</v>
      </c>
      <c r="H1245" s="125">
        <v>42501</v>
      </c>
      <c r="I1245" s="120">
        <v>10100</v>
      </c>
      <c r="K1245" s="125">
        <v>42501</v>
      </c>
      <c r="L1245" s="120">
        <v>54800</v>
      </c>
      <c r="N1245" s="125">
        <v>42501</v>
      </c>
      <c r="O1245" s="120">
        <v>75200</v>
      </c>
      <c r="Q1245" s="125">
        <v>42501</v>
      </c>
      <c r="R1245" s="120">
        <v>108500</v>
      </c>
    </row>
    <row r="1246" spans="2:18">
      <c r="B1246" s="115">
        <v>42501</v>
      </c>
      <c r="C1246" s="119">
        <v>28550</v>
      </c>
      <c r="E1246" s="125">
        <v>42500</v>
      </c>
      <c r="F1246" s="120">
        <v>0</v>
      </c>
      <c r="H1246" s="125">
        <v>42500</v>
      </c>
      <c r="I1246" s="120">
        <v>10000</v>
      </c>
      <c r="K1246" s="125">
        <v>42500</v>
      </c>
      <c r="L1246" s="120">
        <v>55700</v>
      </c>
      <c r="N1246" s="125">
        <v>42500</v>
      </c>
      <c r="O1246" s="120">
        <v>74200</v>
      </c>
      <c r="Q1246" s="125">
        <v>42500</v>
      </c>
      <c r="R1246" s="120">
        <v>111400</v>
      </c>
    </row>
    <row r="1247" spans="2:18">
      <c r="B1247" s="115">
        <v>42500</v>
      </c>
      <c r="C1247" s="119">
        <v>28000</v>
      </c>
      <c r="E1247" s="125">
        <v>42499</v>
      </c>
      <c r="F1247" s="120">
        <v>0</v>
      </c>
      <c r="H1247" s="125">
        <v>42499</v>
      </c>
      <c r="I1247" s="120">
        <v>10100</v>
      </c>
      <c r="K1247" s="125">
        <v>42499</v>
      </c>
      <c r="L1247" s="120">
        <v>56400</v>
      </c>
      <c r="N1247" s="125">
        <v>42499</v>
      </c>
      <c r="O1247" s="120">
        <v>73600</v>
      </c>
      <c r="Q1247" s="125">
        <v>42499</v>
      </c>
      <c r="R1247" s="120">
        <v>107600</v>
      </c>
    </row>
    <row r="1248" spans="2:18">
      <c r="B1248" s="115">
        <v>42499</v>
      </c>
      <c r="C1248" s="119">
        <v>26700</v>
      </c>
      <c r="E1248" s="125">
        <v>42494</v>
      </c>
      <c r="F1248" s="120">
        <v>0</v>
      </c>
      <c r="H1248" s="125">
        <v>42494</v>
      </c>
      <c r="I1248" s="120">
        <v>10050</v>
      </c>
      <c r="K1248" s="125">
        <v>42494</v>
      </c>
      <c r="L1248" s="120">
        <v>57600</v>
      </c>
      <c r="N1248" s="125">
        <v>42494</v>
      </c>
      <c r="O1248" s="120">
        <v>73200</v>
      </c>
      <c r="Q1248" s="125">
        <v>42494</v>
      </c>
      <c r="R1248" s="120">
        <v>113500</v>
      </c>
    </row>
    <row r="1249" spans="2:18">
      <c r="B1249" s="115">
        <v>42494</v>
      </c>
      <c r="C1249" s="119">
        <v>26000</v>
      </c>
      <c r="E1249" s="125">
        <v>42493</v>
      </c>
      <c r="F1249" s="120">
        <v>0</v>
      </c>
      <c r="H1249" s="125">
        <v>42493</v>
      </c>
      <c r="I1249" s="120">
        <v>10250</v>
      </c>
      <c r="K1249" s="125">
        <v>42493</v>
      </c>
      <c r="L1249" s="120">
        <v>58100</v>
      </c>
      <c r="N1249" s="125">
        <v>42493</v>
      </c>
      <c r="O1249" s="120">
        <v>73200</v>
      </c>
      <c r="Q1249" s="125">
        <v>42493</v>
      </c>
      <c r="R1249" s="120">
        <v>118400</v>
      </c>
    </row>
    <row r="1250" spans="2:18">
      <c r="B1250" s="115">
        <v>42493</v>
      </c>
      <c r="C1250" s="119">
        <v>26650</v>
      </c>
      <c r="E1250" s="125">
        <v>42492</v>
      </c>
      <c r="F1250" s="120">
        <v>0</v>
      </c>
      <c r="H1250" s="125">
        <v>42492</v>
      </c>
      <c r="I1250" s="120">
        <v>10250</v>
      </c>
      <c r="K1250" s="125">
        <v>42492</v>
      </c>
      <c r="L1250" s="120">
        <v>57700</v>
      </c>
      <c r="N1250" s="125">
        <v>42492</v>
      </c>
      <c r="O1250" s="120">
        <v>72100</v>
      </c>
      <c r="Q1250" s="125">
        <v>42492</v>
      </c>
      <c r="R1250" s="120">
        <v>117900</v>
      </c>
    </row>
    <row r="1251" spans="2:18">
      <c r="B1251" s="115">
        <v>42492</v>
      </c>
      <c r="C1251" s="119">
        <v>26750</v>
      </c>
      <c r="E1251" s="125">
        <v>42489</v>
      </c>
      <c r="F1251" s="120">
        <v>0</v>
      </c>
      <c r="H1251" s="125">
        <v>42489</v>
      </c>
      <c r="I1251" s="120">
        <v>10300</v>
      </c>
      <c r="K1251" s="125">
        <v>42489</v>
      </c>
      <c r="L1251" s="120">
        <v>59300</v>
      </c>
      <c r="N1251" s="125">
        <v>42489</v>
      </c>
      <c r="O1251" s="120">
        <v>72100</v>
      </c>
      <c r="Q1251" s="125">
        <v>42489</v>
      </c>
      <c r="R1251" s="120">
        <v>118800</v>
      </c>
    </row>
    <row r="1252" spans="2:18">
      <c r="B1252" s="115">
        <v>42489</v>
      </c>
      <c r="C1252" s="119">
        <v>27200</v>
      </c>
      <c r="E1252" s="125">
        <v>42488</v>
      </c>
      <c r="F1252" s="120">
        <v>0</v>
      </c>
      <c r="H1252" s="125">
        <v>42488</v>
      </c>
      <c r="I1252" s="120">
        <v>10500</v>
      </c>
      <c r="K1252" s="125">
        <v>42488</v>
      </c>
      <c r="L1252" s="120">
        <v>59900</v>
      </c>
      <c r="N1252" s="125">
        <v>42488</v>
      </c>
      <c r="O1252" s="120">
        <v>72700</v>
      </c>
      <c r="Q1252" s="125">
        <v>42488</v>
      </c>
      <c r="R1252" s="120">
        <v>116000</v>
      </c>
    </row>
    <row r="1253" spans="2:18">
      <c r="B1253" s="115">
        <v>42488</v>
      </c>
      <c r="C1253" s="119">
        <v>28150</v>
      </c>
      <c r="E1253" s="125">
        <v>42487</v>
      </c>
      <c r="F1253" s="120">
        <v>0</v>
      </c>
      <c r="H1253" s="125">
        <v>42487</v>
      </c>
      <c r="I1253" s="120">
        <v>10450</v>
      </c>
      <c r="K1253" s="125">
        <v>42487</v>
      </c>
      <c r="L1253" s="120">
        <v>60300</v>
      </c>
      <c r="N1253" s="125">
        <v>42487</v>
      </c>
      <c r="O1253" s="120">
        <v>74300</v>
      </c>
      <c r="Q1253" s="125">
        <v>42487</v>
      </c>
      <c r="R1253" s="120">
        <v>115800</v>
      </c>
    </row>
    <row r="1254" spans="2:18">
      <c r="B1254" s="115">
        <v>42487</v>
      </c>
      <c r="C1254" s="119">
        <v>27300</v>
      </c>
      <c r="E1254" s="125">
        <v>42486</v>
      </c>
      <c r="F1254" s="120">
        <v>0</v>
      </c>
      <c r="H1254" s="125">
        <v>42486</v>
      </c>
      <c r="I1254" s="120">
        <v>10900</v>
      </c>
      <c r="K1254" s="125">
        <v>42486</v>
      </c>
      <c r="L1254" s="120">
        <v>61600</v>
      </c>
      <c r="N1254" s="125">
        <v>42486</v>
      </c>
      <c r="O1254" s="120">
        <v>76200</v>
      </c>
      <c r="Q1254" s="125">
        <v>42486</v>
      </c>
      <c r="R1254" s="120">
        <v>120000</v>
      </c>
    </row>
    <row r="1255" spans="2:18">
      <c r="B1255" s="115">
        <v>42486</v>
      </c>
      <c r="C1255" s="119">
        <v>26850</v>
      </c>
      <c r="E1255" s="125">
        <v>42485</v>
      </c>
      <c r="F1255" s="120">
        <v>0</v>
      </c>
      <c r="H1255" s="125">
        <v>42485</v>
      </c>
      <c r="I1255" s="120">
        <v>11150</v>
      </c>
      <c r="K1255" s="125">
        <v>42485</v>
      </c>
      <c r="L1255" s="120">
        <v>61500</v>
      </c>
      <c r="N1255" s="125">
        <v>42485</v>
      </c>
      <c r="O1255" s="120">
        <v>74000</v>
      </c>
      <c r="Q1255" s="125">
        <v>42485</v>
      </c>
      <c r="R1255" s="120">
        <v>124000</v>
      </c>
    </row>
    <row r="1256" spans="2:18">
      <c r="B1256" s="115">
        <v>42485</v>
      </c>
      <c r="C1256" s="119">
        <v>27500</v>
      </c>
      <c r="E1256" s="125">
        <v>42482</v>
      </c>
      <c r="F1256" s="120">
        <v>0</v>
      </c>
      <c r="H1256" s="125">
        <v>42482</v>
      </c>
      <c r="I1256" s="120">
        <v>11500</v>
      </c>
      <c r="K1256" s="125">
        <v>42482</v>
      </c>
      <c r="L1256" s="120">
        <v>61000</v>
      </c>
      <c r="N1256" s="125">
        <v>42482</v>
      </c>
      <c r="O1256" s="120">
        <v>74500</v>
      </c>
      <c r="Q1256" s="125">
        <v>42482</v>
      </c>
      <c r="R1256" s="120">
        <v>124000</v>
      </c>
    </row>
    <row r="1257" spans="2:18">
      <c r="B1257" s="115">
        <v>42482</v>
      </c>
      <c r="C1257" s="119">
        <v>28600</v>
      </c>
      <c r="E1257" s="125">
        <v>42481</v>
      </c>
      <c r="F1257" s="120">
        <v>0</v>
      </c>
      <c r="H1257" s="125">
        <v>42481</v>
      </c>
      <c r="I1257" s="120">
        <v>11100</v>
      </c>
      <c r="K1257" s="125">
        <v>42481</v>
      </c>
      <c r="L1257" s="120">
        <v>60500</v>
      </c>
      <c r="N1257" s="125">
        <v>42481</v>
      </c>
      <c r="O1257" s="120">
        <v>75600</v>
      </c>
      <c r="Q1257" s="125">
        <v>42481</v>
      </c>
      <c r="R1257" s="120">
        <v>126500</v>
      </c>
    </row>
    <row r="1258" spans="2:18">
      <c r="B1258" s="115">
        <v>42481</v>
      </c>
      <c r="C1258" s="119">
        <v>28950</v>
      </c>
      <c r="E1258" s="125">
        <v>42480</v>
      </c>
      <c r="F1258" s="120">
        <v>0</v>
      </c>
      <c r="H1258" s="125">
        <v>42480</v>
      </c>
      <c r="I1258" s="120">
        <v>10900</v>
      </c>
      <c r="K1258" s="125">
        <v>42480</v>
      </c>
      <c r="L1258" s="120">
        <v>61300</v>
      </c>
      <c r="N1258" s="125">
        <v>42480</v>
      </c>
      <c r="O1258" s="120">
        <v>70400</v>
      </c>
      <c r="Q1258" s="125">
        <v>42480</v>
      </c>
      <c r="R1258" s="120">
        <v>123000</v>
      </c>
    </row>
    <row r="1259" spans="2:18">
      <c r="B1259" s="115">
        <v>42480</v>
      </c>
      <c r="C1259" s="119">
        <v>28650</v>
      </c>
      <c r="E1259" s="125">
        <v>42479</v>
      </c>
      <c r="F1259" s="120">
        <v>0</v>
      </c>
      <c r="H1259" s="125">
        <v>42479</v>
      </c>
      <c r="I1259" s="120">
        <v>11200</v>
      </c>
      <c r="K1259" s="125">
        <v>42479</v>
      </c>
      <c r="L1259" s="120">
        <v>61800</v>
      </c>
      <c r="N1259" s="125">
        <v>42479</v>
      </c>
      <c r="O1259" s="120">
        <v>73000</v>
      </c>
      <c r="Q1259" s="125">
        <v>42479</v>
      </c>
      <c r="R1259" s="120">
        <v>124700</v>
      </c>
    </row>
    <row r="1260" spans="2:18">
      <c r="B1260" s="115">
        <v>42479</v>
      </c>
      <c r="C1260" s="119">
        <v>28750</v>
      </c>
      <c r="E1260" s="125">
        <v>42478</v>
      </c>
      <c r="F1260" s="120">
        <v>0</v>
      </c>
      <c r="H1260" s="125">
        <v>42478</v>
      </c>
      <c r="I1260" s="120">
        <v>10250</v>
      </c>
      <c r="K1260" s="125">
        <v>42478</v>
      </c>
      <c r="L1260" s="120">
        <v>62000</v>
      </c>
      <c r="N1260" s="125">
        <v>42478</v>
      </c>
      <c r="O1260" s="120">
        <v>70400</v>
      </c>
      <c r="Q1260" s="125">
        <v>42478</v>
      </c>
      <c r="R1260" s="120">
        <v>122400</v>
      </c>
    </row>
    <row r="1261" spans="2:18">
      <c r="B1261" s="115">
        <v>42478</v>
      </c>
      <c r="C1261" s="119">
        <v>28800</v>
      </c>
      <c r="E1261" s="125">
        <v>42475</v>
      </c>
      <c r="F1261" s="120">
        <v>0</v>
      </c>
      <c r="H1261" s="125">
        <v>42475</v>
      </c>
      <c r="I1261" s="120">
        <v>10300</v>
      </c>
      <c r="K1261" s="125">
        <v>42475</v>
      </c>
      <c r="L1261" s="120">
        <v>62000</v>
      </c>
      <c r="N1261" s="125">
        <v>42475</v>
      </c>
      <c r="O1261" s="120">
        <v>72400</v>
      </c>
      <c r="Q1261" s="125">
        <v>42475</v>
      </c>
      <c r="R1261" s="120">
        <v>123700</v>
      </c>
    </row>
    <row r="1262" spans="2:18">
      <c r="B1262" s="115">
        <v>42475</v>
      </c>
      <c r="C1262" s="119">
        <v>28800</v>
      </c>
      <c r="E1262" s="125">
        <v>42474</v>
      </c>
      <c r="F1262" s="120">
        <v>0</v>
      </c>
      <c r="H1262" s="125">
        <v>42474</v>
      </c>
      <c r="I1262" s="120">
        <v>10150</v>
      </c>
      <c r="K1262" s="125">
        <v>42474</v>
      </c>
      <c r="L1262" s="120">
        <v>63600</v>
      </c>
      <c r="N1262" s="125">
        <v>42474</v>
      </c>
      <c r="O1262" s="120">
        <v>72800</v>
      </c>
      <c r="Q1262" s="125">
        <v>42474</v>
      </c>
      <c r="R1262" s="120">
        <v>122500</v>
      </c>
    </row>
    <row r="1263" spans="2:18">
      <c r="B1263" s="115">
        <v>42474</v>
      </c>
      <c r="C1263" s="119">
        <v>29500</v>
      </c>
      <c r="E1263" s="125">
        <v>42472</v>
      </c>
      <c r="F1263" s="120">
        <v>0</v>
      </c>
      <c r="H1263" s="125">
        <v>42472</v>
      </c>
      <c r="I1263" s="120">
        <v>10350</v>
      </c>
      <c r="K1263" s="125">
        <v>42472</v>
      </c>
      <c r="L1263" s="120">
        <v>64900</v>
      </c>
      <c r="N1263" s="125">
        <v>42472</v>
      </c>
      <c r="O1263" s="120">
        <v>71800</v>
      </c>
      <c r="Q1263" s="125">
        <v>42472</v>
      </c>
      <c r="R1263" s="120">
        <v>123800</v>
      </c>
    </row>
    <row r="1264" spans="2:18">
      <c r="B1264" s="115">
        <v>42472</v>
      </c>
      <c r="C1264" s="119">
        <v>28950</v>
      </c>
      <c r="E1264" s="125">
        <v>42471</v>
      </c>
      <c r="F1264" s="120">
        <v>0</v>
      </c>
      <c r="H1264" s="125">
        <v>42471</v>
      </c>
      <c r="I1264" s="120">
        <v>10350</v>
      </c>
      <c r="K1264" s="125">
        <v>42471</v>
      </c>
      <c r="L1264" s="120">
        <v>65600</v>
      </c>
      <c r="N1264" s="125">
        <v>42471</v>
      </c>
      <c r="O1264" s="120">
        <v>74100</v>
      </c>
      <c r="Q1264" s="125">
        <v>42471</v>
      </c>
      <c r="R1264" s="120">
        <v>124700</v>
      </c>
    </row>
    <row r="1265" spans="2:18">
      <c r="B1265" s="115">
        <v>42471</v>
      </c>
      <c r="C1265" s="119">
        <v>29200</v>
      </c>
      <c r="E1265" s="125">
        <v>42468</v>
      </c>
      <c r="F1265" s="120">
        <v>0</v>
      </c>
      <c r="H1265" s="125">
        <v>42468</v>
      </c>
      <c r="I1265" s="120">
        <v>10400</v>
      </c>
      <c r="K1265" s="125">
        <v>42468</v>
      </c>
      <c r="L1265" s="120">
        <v>66400</v>
      </c>
      <c r="N1265" s="125">
        <v>42468</v>
      </c>
      <c r="O1265" s="120">
        <v>73700</v>
      </c>
      <c r="Q1265" s="125">
        <v>42468</v>
      </c>
      <c r="R1265" s="120">
        <v>128200</v>
      </c>
    </row>
    <row r="1266" spans="2:18">
      <c r="B1266" s="115">
        <v>42468</v>
      </c>
      <c r="C1266" s="119">
        <v>29950</v>
      </c>
      <c r="E1266" s="125">
        <v>42467</v>
      </c>
      <c r="F1266" s="120">
        <v>0</v>
      </c>
      <c r="H1266" s="125">
        <v>42467</v>
      </c>
      <c r="I1266" s="120">
        <v>10450</v>
      </c>
      <c r="K1266" s="125">
        <v>42467</v>
      </c>
      <c r="L1266" s="120">
        <v>64200</v>
      </c>
      <c r="N1266" s="125">
        <v>42467</v>
      </c>
      <c r="O1266" s="120">
        <v>71600</v>
      </c>
      <c r="Q1266" s="125">
        <v>42467</v>
      </c>
      <c r="R1266" s="120">
        <v>127500</v>
      </c>
    </row>
    <row r="1267" spans="2:18">
      <c r="B1267" s="115">
        <v>42467</v>
      </c>
      <c r="C1267" s="119">
        <v>30900</v>
      </c>
      <c r="E1267" s="125">
        <v>42466</v>
      </c>
      <c r="F1267" s="120">
        <v>0</v>
      </c>
      <c r="H1267" s="125">
        <v>42466</v>
      </c>
      <c r="I1267" s="120">
        <v>10400</v>
      </c>
      <c r="K1267" s="125">
        <v>42466</v>
      </c>
      <c r="L1267" s="120">
        <v>63800</v>
      </c>
      <c r="N1267" s="125">
        <v>42466</v>
      </c>
      <c r="O1267" s="120">
        <v>66800</v>
      </c>
      <c r="Q1267" s="125">
        <v>42466</v>
      </c>
      <c r="R1267" s="120">
        <v>120000</v>
      </c>
    </row>
    <row r="1268" spans="2:18">
      <c r="B1268" s="115">
        <v>42466</v>
      </c>
      <c r="C1268" s="119">
        <v>30300</v>
      </c>
      <c r="E1268" s="125">
        <v>42465</v>
      </c>
      <c r="F1268" s="120">
        <v>0</v>
      </c>
      <c r="H1268" s="125">
        <v>42465</v>
      </c>
      <c r="I1268" s="120">
        <v>10450</v>
      </c>
      <c r="K1268" s="125">
        <v>42465</v>
      </c>
      <c r="L1268" s="120">
        <v>66200</v>
      </c>
      <c r="N1268" s="125">
        <v>42465</v>
      </c>
      <c r="O1268" s="120">
        <v>66700</v>
      </c>
      <c r="Q1268" s="125">
        <v>42465</v>
      </c>
      <c r="R1268" s="120">
        <v>117500</v>
      </c>
    </row>
    <row r="1269" spans="2:18">
      <c r="B1269" s="115">
        <v>42465</v>
      </c>
      <c r="C1269" s="119">
        <v>29800</v>
      </c>
      <c r="E1269" s="125">
        <v>42464</v>
      </c>
      <c r="F1269" s="120">
        <v>0</v>
      </c>
      <c r="H1269" s="125">
        <v>42464</v>
      </c>
      <c r="I1269" s="120">
        <v>10400</v>
      </c>
      <c r="K1269" s="125">
        <v>42464</v>
      </c>
      <c r="L1269" s="120">
        <v>66700</v>
      </c>
      <c r="N1269" s="125">
        <v>42464</v>
      </c>
      <c r="O1269" s="120">
        <v>66400</v>
      </c>
      <c r="Q1269" s="125">
        <v>42464</v>
      </c>
      <c r="R1269" s="120">
        <v>120200</v>
      </c>
    </row>
    <row r="1270" spans="2:18">
      <c r="B1270" s="115">
        <v>42464</v>
      </c>
      <c r="C1270" s="119">
        <v>30000</v>
      </c>
      <c r="E1270" s="125">
        <v>42461</v>
      </c>
      <c r="F1270" s="120">
        <v>0</v>
      </c>
      <c r="H1270" s="125">
        <v>42461</v>
      </c>
      <c r="I1270" s="120">
        <v>10400</v>
      </c>
      <c r="K1270" s="125">
        <v>42461</v>
      </c>
      <c r="L1270" s="120">
        <v>65300</v>
      </c>
      <c r="N1270" s="125">
        <v>42461</v>
      </c>
      <c r="O1270" s="120">
        <v>67000</v>
      </c>
      <c r="Q1270" s="125">
        <v>42461</v>
      </c>
      <c r="R1270" s="120">
        <v>121000</v>
      </c>
    </row>
    <row r="1271" spans="2:18">
      <c r="B1271" s="115">
        <v>42461</v>
      </c>
      <c r="C1271" s="119">
        <v>30000</v>
      </c>
      <c r="E1271" s="125">
        <v>42460</v>
      </c>
      <c r="F1271" s="120">
        <v>0</v>
      </c>
      <c r="H1271" s="125">
        <v>42460</v>
      </c>
      <c r="I1271" s="120">
        <v>10250</v>
      </c>
      <c r="K1271" s="125">
        <v>42460</v>
      </c>
      <c r="L1271" s="120">
        <v>64000</v>
      </c>
      <c r="N1271" s="125">
        <v>42460</v>
      </c>
      <c r="O1271" s="120">
        <v>68400</v>
      </c>
      <c r="Q1271" s="125">
        <v>42460</v>
      </c>
      <c r="R1271" s="120">
        <v>111500</v>
      </c>
    </row>
    <row r="1272" spans="2:18">
      <c r="B1272" s="115">
        <v>42460</v>
      </c>
      <c r="C1272" s="119">
        <v>29400</v>
      </c>
      <c r="E1272" s="125">
        <v>42459</v>
      </c>
      <c r="F1272" s="120">
        <v>0</v>
      </c>
      <c r="H1272" s="125">
        <v>42459</v>
      </c>
      <c r="I1272" s="120">
        <v>10250</v>
      </c>
      <c r="K1272" s="125">
        <v>42459</v>
      </c>
      <c r="L1272" s="120">
        <v>63200</v>
      </c>
      <c r="N1272" s="125">
        <v>42459</v>
      </c>
      <c r="O1272" s="120">
        <v>68000</v>
      </c>
      <c r="Q1272" s="125">
        <v>42459</v>
      </c>
      <c r="R1272" s="120">
        <v>111000</v>
      </c>
    </row>
    <row r="1273" spans="2:18">
      <c r="B1273" s="115">
        <v>42459</v>
      </c>
      <c r="C1273" s="119">
        <v>30000</v>
      </c>
      <c r="E1273" s="125">
        <v>42458</v>
      </c>
      <c r="F1273" s="120">
        <v>0</v>
      </c>
      <c r="H1273" s="125">
        <v>42458</v>
      </c>
      <c r="I1273" s="120">
        <v>10000</v>
      </c>
      <c r="K1273" s="125">
        <v>42458</v>
      </c>
      <c r="L1273" s="120">
        <v>62100</v>
      </c>
      <c r="N1273" s="125">
        <v>42458</v>
      </c>
      <c r="O1273" s="120">
        <v>65100</v>
      </c>
      <c r="Q1273" s="125">
        <v>42458</v>
      </c>
      <c r="R1273" s="120">
        <v>106600</v>
      </c>
    </row>
    <row r="1274" spans="2:18">
      <c r="B1274" s="115">
        <v>42458</v>
      </c>
      <c r="C1274" s="119">
        <v>29200</v>
      </c>
      <c r="E1274" s="125">
        <v>42457</v>
      </c>
      <c r="F1274" s="120">
        <v>0</v>
      </c>
      <c r="H1274" s="125">
        <v>42457</v>
      </c>
      <c r="I1274" s="120">
        <v>10000</v>
      </c>
      <c r="K1274" s="125">
        <v>42457</v>
      </c>
      <c r="L1274" s="120">
        <v>61600</v>
      </c>
      <c r="N1274" s="125">
        <v>42457</v>
      </c>
      <c r="O1274" s="120">
        <v>64200</v>
      </c>
      <c r="Q1274" s="125">
        <v>42457</v>
      </c>
      <c r="R1274" s="120">
        <v>106000</v>
      </c>
    </row>
    <row r="1275" spans="2:18">
      <c r="B1275" s="115">
        <v>42457</v>
      </c>
      <c r="C1275" s="119">
        <v>28900</v>
      </c>
      <c r="E1275" s="125">
        <v>42454</v>
      </c>
      <c r="F1275" s="120">
        <v>0</v>
      </c>
      <c r="H1275" s="125">
        <v>42454</v>
      </c>
      <c r="I1275" s="120">
        <v>9960</v>
      </c>
      <c r="K1275" s="125">
        <v>42454</v>
      </c>
      <c r="L1275" s="120">
        <v>61500</v>
      </c>
      <c r="N1275" s="125">
        <v>42454</v>
      </c>
      <c r="O1275" s="120">
        <v>64700</v>
      </c>
      <c r="Q1275" s="125">
        <v>42454</v>
      </c>
      <c r="R1275" s="120">
        <v>107600</v>
      </c>
    </row>
    <row r="1276" spans="2:18">
      <c r="B1276" s="115">
        <v>42454</v>
      </c>
      <c r="C1276" s="119">
        <v>30150</v>
      </c>
      <c r="E1276" s="125">
        <v>42453</v>
      </c>
      <c r="F1276" s="120">
        <v>0</v>
      </c>
      <c r="H1276" s="125">
        <v>42453</v>
      </c>
      <c r="I1276" s="120">
        <v>10000</v>
      </c>
      <c r="K1276" s="125">
        <v>42453</v>
      </c>
      <c r="L1276" s="120">
        <v>60900</v>
      </c>
      <c r="N1276" s="125">
        <v>42453</v>
      </c>
      <c r="O1276" s="120">
        <v>59400</v>
      </c>
      <c r="Q1276" s="125">
        <v>42453</v>
      </c>
      <c r="R1276" s="120">
        <v>108200</v>
      </c>
    </row>
    <row r="1277" spans="2:18">
      <c r="B1277" s="115">
        <v>42453</v>
      </c>
      <c r="C1277" s="119">
        <v>30100</v>
      </c>
      <c r="E1277" s="125">
        <v>42452</v>
      </c>
      <c r="F1277" s="120">
        <v>0</v>
      </c>
      <c r="H1277" s="125">
        <v>42452</v>
      </c>
      <c r="I1277" s="120">
        <v>9990</v>
      </c>
      <c r="K1277" s="125">
        <v>42452</v>
      </c>
      <c r="L1277" s="120">
        <v>61000</v>
      </c>
      <c r="N1277" s="125">
        <v>42452</v>
      </c>
      <c r="O1277" s="120">
        <v>54900</v>
      </c>
      <c r="Q1277" s="125">
        <v>42452</v>
      </c>
      <c r="R1277" s="120">
        <v>112300</v>
      </c>
    </row>
    <row r="1278" spans="2:18">
      <c r="B1278" s="115">
        <v>42452</v>
      </c>
      <c r="C1278" s="119">
        <v>30800</v>
      </c>
      <c r="E1278" s="125">
        <v>42451</v>
      </c>
      <c r="F1278" s="120">
        <v>0</v>
      </c>
      <c r="H1278" s="125">
        <v>42451</v>
      </c>
      <c r="I1278" s="120">
        <v>10050</v>
      </c>
      <c r="K1278" s="125">
        <v>42451</v>
      </c>
      <c r="L1278" s="120">
        <v>60300</v>
      </c>
      <c r="N1278" s="125">
        <v>42451</v>
      </c>
      <c r="O1278" s="120">
        <v>54400</v>
      </c>
      <c r="Q1278" s="125">
        <v>42451</v>
      </c>
      <c r="R1278" s="120">
        <v>107000</v>
      </c>
    </row>
    <row r="1279" spans="2:18">
      <c r="B1279" s="115">
        <v>42451</v>
      </c>
      <c r="C1279" s="119">
        <v>32000</v>
      </c>
      <c r="E1279" s="125">
        <v>42450</v>
      </c>
      <c r="F1279" s="120">
        <v>0</v>
      </c>
      <c r="H1279" s="125">
        <v>42450</v>
      </c>
      <c r="I1279" s="120">
        <v>10250</v>
      </c>
      <c r="K1279" s="125">
        <v>42450</v>
      </c>
      <c r="L1279" s="120">
        <v>61100</v>
      </c>
      <c r="N1279" s="125">
        <v>42450</v>
      </c>
      <c r="O1279" s="120">
        <v>55100</v>
      </c>
      <c r="Q1279" s="125">
        <v>42450</v>
      </c>
      <c r="R1279" s="120">
        <v>107000</v>
      </c>
    </row>
    <row r="1280" spans="2:18">
      <c r="B1280" s="115">
        <v>42450</v>
      </c>
      <c r="C1280" s="119">
        <v>32950</v>
      </c>
      <c r="E1280" s="125">
        <v>42447</v>
      </c>
      <c r="F1280" s="120">
        <v>0</v>
      </c>
      <c r="H1280" s="125">
        <v>42447</v>
      </c>
      <c r="I1280" s="120">
        <v>10300</v>
      </c>
      <c r="K1280" s="125">
        <v>42447</v>
      </c>
      <c r="L1280" s="120">
        <v>61300</v>
      </c>
      <c r="N1280" s="125">
        <v>42447</v>
      </c>
      <c r="O1280" s="120">
        <v>56300</v>
      </c>
      <c r="Q1280" s="125">
        <v>42447</v>
      </c>
      <c r="R1280" s="120">
        <v>111500</v>
      </c>
    </row>
    <row r="1281" spans="2:18">
      <c r="B1281" s="115">
        <v>42447</v>
      </c>
      <c r="C1281" s="119">
        <v>32400</v>
      </c>
      <c r="E1281" s="125">
        <v>42446</v>
      </c>
      <c r="F1281" s="120">
        <v>0</v>
      </c>
      <c r="H1281" s="125">
        <v>42446</v>
      </c>
      <c r="I1281" s="120">
        <v>9960</v>
      </c>
      <c r="K1281" s="125">
        <v>42446</v>
      </c>
      <c r="L1281" s="120">
        <v>61700</v>
      </c>
      <c r="N1281" s="125">
        <v>42446</v>
      </c>
      <c r="O1281" s="120">
        <v>57100</v>
      </c>
      <c r="Q1281" s="125">
        <v>42446</v>
      </c>
      <c r="R1281" s="120">
        <v>113300</v>
      </c>
    </row>
    <row r="1282" spans="2:18">
      <c r="B1282" s="115">
        <v>42446</v>
      </c>
      <c r="C1282" s="119">
        <v>32250</v>
      </c>
      <c r="E1282" s="125">
        <v>42445</v>
      </c>
      <c r="F1282" s="120">
        <v>0</v>
      </c>
      <c r="H1282" s="125">
        <v>42445</v>
      </c>
      <c r="I1282" s="120">
        <v>10000</v>
      </c>
      <c r="K1282" s="125">
        <v>42445</v>
      </c>
      <c r="L1282" s="120">
        <v>62300</v>
      </c>
      <c r="N1282" s="125">
        <v>42445</v>
      </c>
      <c r="O1282" s="120">
        <v>57400</v>
      </c>
      <c r="Q1282" s="125">
        <v>42445</v>
      </c>
      <c r="R1282" s="120">
        <v>115000</v>
      </c>
    </row>
    <row r="1283" spans="2:18">
      <c r="B1283" s="115">
        <v>42445</v>
      </c>
      <c r="C1283" s="119">
        <v>32350</v>
      </c>
      <c r="E1283" s="125">
        <v>42444</v>
      </c>
      <c r="F1283" s="120">
        <v>0</v>
      </c>
      <c r="H1283" s="125">
        <v>42444</v>
      </c>
      <c r="I1283" s="120">
        <v>9940</v>
      </c>
      <c r="K1283" s="125">
        <v>42444</v>
      </c>
      <c r="L1283" s="120">
        <v>61500</v>
      </c>
      <c r="N1283" s="125">
        <v>42444</v>
      </c>
      <c r="O1283" s="120">
        <v>55800</v>
      </c>
      <c r="Q1283" s="125">
        <v>42444</v>
      </c>
      <c r="R1283" s="120">
        <v>114000</v>
      </c>
    </row>
    <row r="1284" spans="2:18">
      <c r="B1284" s="115">
        <v>42444</v>
      </c>
      <c r="C1284" s="119">
        <v>32300</v>
      </c>
      <c r="E1284" s="125">
        <v>42443</v>
      </c>
      <c r="F1284" s="120">
        <v>0</v>
      </c>
      <c r="H1284" s="125">
        <v>42443</v>
      </c>
      <c r="I1284" s="120">
        <v>10200</v>
      </c>
      <c r="K1284" s="125">
        <v>42443</v>
      </c>
      <c r="L1284" s="120">
        <v>61800</v>
      </c>
      <c r="N1284" s="125">
        <v>42443</v>
      </c>
      <c r="O1284" s="120">
        <v>53300</v>
      </c>
      <c r="Q1284" s="125">
        <v>42443</v>
      </c>
      <c r="R1284" s="120">
        <v>116900</v>
      </c>
    </row>
    <row r="1285" spans="2:18">
      <c r="B1285" s="115">
        <v>42443</v>
      </c>
      <c r="C1285" s="119">
        <v>33200</v>
      </c>
      <c r="E1285" s="125">
        <v>42440</v>
      </c>
      <c r="F1285" s="120">
        <v>0</v>
      </c>
      <c r="H1285" s="125">
        <v>42440</v>
      </c>
      <c r="I1285" s="120">
        <v>10400</v>
      </c>
      <c r="K1285" s="125">
        <v>42440</v>
      </c>
      <c r="L1285" s="120">
        <v>61500</v>
      </c>
      <c r="N1285" s="125">
        <v>42440</v>
      </c>
      <c r="O1285" s="120">
        <v>55500</v>
      </c>
      <c r="Q1285" s="125">
        <v>42440</v>
      </c>
      <c r="R1285" s="120">
        <v>118500</v>
      </c>
    </row>
    <row r="1286" spans="2:18">
      <c r="B1286" s="115">
        <v>42440</v>
      </c>
      <c r="C1286" s="119">
        <v>35000</v>
      </c>
      <c r="E1286" s="125">
        <v>42439</v>
      </c>
      <c r="F1286" s="120">
        <v>0</v>
      </c>
      <c r="H1286" s="125">
        <v>42439</v>
      </c>
      <c r="I1286" s="120">
        <v>10300</v>
      </c>
      <c r="K1286" s="125">
        <v>42439</v>
      </c>
      <c r="L1286" s="120">
        <v>61900</v>
      </c>
      <c r="N1286" s="125">
        <v>42439</v>
      </c>
      <c r="O1286" s="120">
        <v>56500</v>
      </c>
      <c r="Q1286" s="125">
        <v>42439</v>
      </c>
      <c r="R1286" s="120">
        <v>119700</v>
      </c>
    </row>
    <row r="1287" spans="2:18">
      <c r="B1287" s="115">
        <v>42439</v>
      </c>
      <c r="C1287" s="119">
        <v>35500</v>
      </c>
      <c r="E1287" s="125">
        <v>42438</v>
      </c>
      <c r="F1287" s="120">
        <v>0</v>
      </c>
      <c r="H1287" s="125">
        <v>42438</v>
      </c>
      <c r="I1287" s="120">
        <v>10100</v>
      </c>
      <c r="K1287" s="125">
        <v>42438</v>
      </c>
      <c r="L1287" s="120">
        <v>61600</v>
      </c>
      <c r="N1287" s="125">
        <v>42438</v>
      </c>
      <c r="O1287" s="120">
        <v>56200</v>
      </c>
      <c r="Q1287" s="125">
        <v>42438</v>
      </c>
      <c r="R1287" s="120">
        <v>118200</v>
      </c>
    </row>
    <row r="1288" spans="2:18">
      <c r="B1288" s="115">
        <v>42438</v>
      </c>
      <c r="C1288" s="119">
        <v>33400</v>
      </c>
      <c r="E1288" s="125">
        <v>42437</v>
      </c>
      <c r="F1288" s="120">
        <v>0</v>
      </c>
      <c r="H1288" s="125">
        <v>42437</v>
      </c>
      <c r="I1288" s="120">
        <v>10450</v>
      </c>
      <c r="K1288" s="125">
        <v>42437</v>
      </c>
      <c r="L1288" s="120">
        <v>62100</v>
      </c>
      <c r="N1288" s="125">
        <v>42437</v>
      </c>
      <c r="O1288" s="120">
        <v>56800</v>
      </c>
      <c r="Q1288" s="125">
        <v>42437</v>
      </c>
      <c r="R1288" s="120">
        <v>119300</v>
      </c>
    </row>
    <row r="1289" spans="2:18">
      <c r="B1289" s="115">
        <v>42437</v>
      </c>
      <c r="C1289" s="119">
        <v>33800</v>
      </c>
      <c r="E1289" s="125">
        <v>42436</v>
      </c>
      <c r="F1289" s="120">
        <v>0</v>
      </c>
      <c r="H1289" s="125">
        <v>42436</v>
      </c>
      <c r="I1289" s="120">
        <v>10500</v>
      </c>
      <c r="K1289" s="125">
        <v>42436</v>
      </c>
      <c r="L1289" s="120">
        <v>61800</v>
      </c>
      <c r="N1289" s="125">
        <v>42436</v>
      </c>
      <c r="O1289" s="120">
        <v>53900</v>
      </c>
      <c r="Q1289" s="125">
        <v>42436</v>
      </c>
      <c r="R1289" s="120">
        <v>116200</v>
      </c>
    </row>
    <row r="1290" spans="2:18">
      <c r="B1290" s="115">
        <v>42436</v>
      </c>
      <c r="C1290" s="119">
        <v>32150</v>
      </c>
      <c r="E1290" s="125">
        <v>42433</v>
      </c>
      <c r="F1290" s="120">
        <v>0</v>
      </c>
      <c r="H1290" s="125">
        <v>42433</v>
      </c>
      <c r="I1290" s="120">
        <v>10550</v>
      </c>
      <c r="K1290" s="125">
        <v>42433</v>
      </c>
      <c r="L1290" s="120">
        <v>63500</v>
      </c>
      <c r="N1290" s="125">
        <v>42433</v>
      </c>
      <c r="O1290" s="120">
        <v>54800</v>
      </c>
      <c r="Q1290" s="125">
        <v>42433</v>
      </c>
      <c r="R1290" s="120">
        <v>117700</v>
      </c>
    </row>
    <row r="1291" spans="2:18">
      <c r="B1291" s="115">
        <v>42433</v>
      </c>
      <c r="C1291" s="119">
        <v>32950</v>
      </c>
      <c r="E1291" s="125">
        <v>42432</v>
      </c>
      <c r="F1291" s="120">
        <v>0</v>
      </c>
      <c r="H1291" s="125">
        <v>42432</v>
      </c>
      <c r="I1291" s="120">
        <v>10500</v>
      </c>
      <c r="K1291" s="125">
        <v>42432</v>
      </c>
      <c r="L1291" s="120">
        <v>63900</v>
      </c>
      <c r="N1291" s="125">
        <v>42432</v>
      </c>
      <c r="O1291" s="120">
        <v>55700</v>
      </c>
      <c r="Q1291" s="125">
        <v>42432</v>
      </c>
      <c r="R1291" s="120">
        <v>122600</v>
      </c>
    </row>
    <row r="1292" spans="2:18">
      <c r="B1292" s="115">
        <v>42432</v>
      </c>
      <c r="C1292" s="119">
        <v>31550</v>
      </c>
      <c r="E1292" s="125">
        <v>42431</v>
      </c>
      <c r="F1292" s="120">
        <v>0</v>
      </c>
      <c r="H1292" s="125">
        <v>42431</v>
      </c>
      <c r="I1292" s="120">
        <v>10450</v>
      </c>
      <c r="K1292" s="125">
        <v>42431</v>
      </c>
      <c r="L1292" s="120">
        <v>63900</v>
      </c>
      <c r="N1292" s="125">
        <v>42431</v>
      </c>
      <c r="O1292" s="120">
        <v>56600</v>
      </c>
      <c r="Q1292" s="125">
        <v>42431</v>
      </c>
      <c r="R1292" s="120">
        <v>122000</v>
      </c>
    </row>
    <row r="1293" spans="2:18">
      <c r="B1293" s="115">
        <v>42431</v>
      </c>
      <c r="C1293" s="119">
        <v>32000</v>
      </c>
      <c r="E1293" s="125">
        <v>42429</v>
      </c>
      <c r="F1293" s="120">
        <v>0</v>
      </c>
      <c r="H1293" s="125">
        <v>42429</v>
      </c>
      <c r="I1293" s="120">
        <v>10350</v>
      </c>
      <c r="K1293" s="125">
        <v>42429</v>
      </c>
      <c r="L1293" s="120">
        <v>61000</v>
      </c>
      <c r="N1293" s="125">
        <v>42429</v>
      </c>
      <c r="O1293" s="120">
        <v>56900</v>
      </c>
      <c r="Q1293" s="125">
        <v>42429</v>
      </c>
      <c r="R1293" s="120">
        <v>118500</v>
      </c>
    </row>
    <row r="1294" spans="2:18">
      <c r="B1294" s="115">
        <v>42429</v>
      </c>
      <c r="C1294" s="119">
        <v>33550</v>
      </c>
      <c r="E1294" s="125">
        <v>42426</v>
      </c>
      <c r="F1294" s="120">
        <v>0</v>
      </c>
      <c r="H1294" s="125">
        <v>42426</v>
      </c>
      <c r="I1294" s="120">
        <v>10250</v>
      </c>
      <c r="K1294" s="125">
        <v>42426</v>
      </c>
      <c r="L1294" s="120">
        <v>60800</v>
      </c>
      <c r="N1294" s="125">
        <v>42426</v>
      </c>
      <c r="O1294" s="120">
        <v>56500</v>
      </c>
      <c r="Q1294" s="125">
        <v>42426</v>
      </c>
      <c r="R1294" s="120">
        <v>117800</v>
      </c>
    </row>
    <row r="1295" spans="2:18">
      <c r="B1295" s="115">
        <v>42426</v>
      </c>
      <c r="C1295" s="119">
        <v>33400</v>
      </c>
      <c r="E1295" s="125">
        <v>42425</v>
      </c>
      <c r="F1295" s="120">
        <v>0</v>
      </c>
      <c r="H1295" s="125">
        <v>42425</v>
      </c>
      <c r="I1295" s="120">
        <v>10400</v>
      </c>
      <c r="K1295" s="125">
        <v>42425</v>
      </c>
      <c r="L1295" s="120">
        <v>60000</v>
      </c>
      <c r="N1295" s="125">
        <v>42425</v>
      </c>
      <c r="O1295" s="120">
        <v>56400</v>
      </c>
      <c r="Q1295" s="125">
        <v>42425</v>
      </c>
      <c r="R1295" s="120">
        <v>117600</v>
      </c>
    </row>
    <row r="1296" spans="2:18">
      <c r="B1296" s="115">
        <v>42425</v>
      </c>
      <c r="C1296" s="119">
        <v>34300</v>
      </c>
      <c r="E1296" s="125">
        <v>42424</v>
      </c>
      <c r="F1296" s="120">
        <v>0</v>
      </c>
      <c r="H1296" s="125">
        <v>42424</v>
      </c>
      <c r="I1296" s="120">
        <v>9920</v>
      </c>
      <c r="K1296" s="125">
        <v>42424</v>
      </c>
      <c r="L1296" s="120">
        <v>61300</v>
      </c>
      <c r="N1296" s="125">
        <v>42424</v>
      </c>
      <c r="O1296" s="120">
        <v>55800</v>
      </c>
      <c r="Q1296" s="125">
        <v>42424</v>
      </c>
      <c r="R1296" s="120">
        <v>114000</v>
      </c>
    </row>
    <row r="1297" spans="2:18">
      <c r="B1297" s="115">
        <v>42424</v>
      </c>
      <c r="C1297" s="119">
        <v>33000</v>
      </c>
      <c r="E1297" s="125">
        <v>42423</v>
      </c>
      <c r="F1297" s="120">
        <v>0</v>
      </c>
      <c r="H1297" s="125">
        <v>42423</v>
      </c>
      <c r="I1297" s="120">
        <v>9680</v>
      </c>
      <c r="K1297" s="125">
        <v>42423</v>
      </c>
      <c r="L1297" s="120">
        <v>60900</v>
      </c>
      <c r="N1297" s="125">
        <v>42423</v>
      </c>
      <c r="O1297" s="120">
        <v>58500</v>
      </c>
      <c r="Q1297" s="125">
        <v>42423</v>
      </c>
      <c r="R1297" s="120">
        <v>114000</v>
      </c>
    </row>
    <row r="1298" spans="2:18">
      <c r="B1298" s="115">
        <v>42423</v>
      </c>
      <c r="C1298" s="119">
        <v>31700</v>
      </c>
      <c r="E1298" s="125">
        <v>42422</v>
      </c>
      <c r="F1298" s="120">
        <v>0</v>
      </c>
      <c r="H1298" s="125">
        <v>42422</v>
      </c>
      <c r="I1298" s="120">
        <v>9710</v>
      </c>
      <c r="K1298" s="125">
        <v>42422</v>
      </c>
      <c r="L1298" s="120">
        <v>62000</v>
      </c>
      <c r="N1298" s="125">
        <v>42422</v>
      </c>
      <c r="O1298" s="120">
        <v>61600</v>
      </c>
      <c r="Q1298" s="125">
        <v>42422</v>
      </c>
      <c r="R1298" s="120">
        <v>114100</v>
      </c>
    </row>
    <row r="1299" spans="2:18">
      <c r="B1299" s="115">
        <v>42422</v>
      </c>
      <c r="C1299" s="119">
        <v>32500</v>
      </c>
      <c r="E1299" s="125">
        <v>42419</v>
      </c>
      <c r="F1299" s="120">
        <v>0</v>
      </c>
      <c r="H1299" s="125">
        <v>42419</v>
      </c>
      <c r="I1299" s="120">
        <v>9700</v>
      </c>
      <c r="K1299" s="125">
        <v>42419</v>
      </c>
      <c r="L1299" s="120">
        <v>61100</v>
      </c>
      <c r="N1299" s="125">
        <v>42419</v>
      </c>
      <c r="O1299" s="120">
        <v>61700</v>
      </c>
      <c r="Q1299" s="125">
        <v>42419</v>
      </c>
      <c r="R1299" s="120">
        <v>111600</v>
      </c>
    </row>
    <row r="1300" spans="2:18">
      <c r="B1300" s="115">
        <v>42419</v>
      </c>
      <c r="C1300" s="119">
        <v>32500</v>
      </c>
      <c r="E1300" s="125">
        <v>42418</v>
      </c>
      <c r="F1300" s="120">
        <v>0</v>
      </c>
      <c r="H1300" s="125">
        <v>42418</v>
      </c>
      <c r="I1300" s="120">
        <v>9700</v>
      </c>
      <c r="K1300" s="125">
        <v>42418</v>
      </c>
      <c r="L1300" s="120">
        <v>60200</v>
      </c>
      <c r="N1300" s="125">
        <v>42418</v>
      </c>
      <c r="O1300" s="120">
        <v>58600</v>
      </c>
      <c r="Q1300" s="125">
        <v>42418</v>
      </c>
      <c r="R1300" s="120">
        <v>113800</v>
      </c>
    </row>
    <row r="1301" spans="2:18">
      <c r="B1301" s="115">
        <v>42418</v>
      </c>
      <c r="C1301" s="119">
        <v>32900</v>
      </c>
      <c r="E1301" s="125">
        <v>42417</v>
      </c>
      <c r="F1301" s="120">
        <v>0</v>
      </c>
      <c r="H1301" s="125">
        <v>42417</v>
      </c>
      <c r="I1301" s="120">
        <v>9490</v>
      </c>
      <c r="K1301" s="125">
        <v>42417</v>
      </c>
      <c r="L1301" s="120">
        <v>57700</v>
      </c>
      <c r="N1301" s="125">
        <v>42417</v>
      </c>
      <c r="O1301" s="120">
        <v>54700</v>
      </c>
      <c r="Q1301" s="125">
        <v>42417</v>
      </c>
      <c r="R1301" s="120">
        <v>107000</v>
      </c>
    </row>
    <row r="1302" spans="2:18">
      <c r="B1302" s="115">
        <v>42417</v>
      </c>
      <c r="C1302" s="119">
        <v>28550</v>
      </c>
      <c r="E1302" s="125">
        <v>42416</v>
      </c>
      <c r="F1302" s="120">
        <v>0</v>
      </c>
      <c r="H1302" s="125">
        <v>42416</v>
      </c>
      <c r="I1302" s="120">
        <v>9420</v>
      </c>
      <c r="K1302" s="125">
        <v>42416</v>
      </c>
      <c r="L1302" s="120">
        <v>60000</v>
      </c>
      <c r="N1302" s="125">
        <v>42416</v>
      </c>
      <c r="O1302" s="120">
        <v>55400</v>
      </c>
      <c r="Q1302" s="125">
        <v>42416</v>
      </c>
      <c r="R1302" s="120">
        <v>107100</v>
      </c>
    </row>
    <row r="1303" spans="2:18">
      <c r="B1303" s="115">
        <v>42416</v>
      </c>
      <c r="C1303" s="119">
        <v>28000</v>
      </c>
      <c r="E1303" s="125">
        <v>42415</v>
      </c>
      <c r="F1303" s="120">
        <v>0</v>
      </c>
      <c r="H1303" s="125">
        <v>42415</v>
      </c>
      <c r="I1303" s="120">
        <v>9300</v>
      </c>
      <c r="K1303" s="125">
        <v>42415</v>
      </c>
      <c r="L1303" s="120">
        <v>58500</v>
      </c>
      <c r="N1303" s="125">
        <v>42415</v>
      </c>
      <c r="O1303" s="120">
        <v>52200</v>
      </c>
      <c r="Q1303" s="125">
        <v>42415</v>
      </c>
      <c r="R1303" s="120">
        <v>104700</v>
      </c>
    </row>
    <row r="1304" spans="2:18">
      <c r="B1304" s="115">
        <v>42415</v>
      </c>
      <c r="C1304" s="119">
        <v>26200</v>
      </c>
      <c r="E1304" s="125">
        <v>42412</v>
      </c>
      <c r="F1304" s="120">
        <v>0</v>
      </c>
      <c r="H1304" s="125">
        <v>42412</v>
      </c>
      <c r="I1304" s="120">
        <v>9380</v>
      </c>
      <c r="K1304" s="125">
        <v>42412</v>
      </c>
      <c r="L1304" s="120">
        <v>59200</v>
      </c>
      <c r="N1304" s="125">
        <v>42412</v>
      </c>
      <c r="O1304" s="120">
        <v>52300</v>
      </c>
      <c r="Q1304" s="125">
        <v>42412</v>
      </c>
      <c r="R1304" s="120">
        <v>97000</v>
      </c>
    </row>
    <row r="1305" spans="2:18">
      <c r="B1305" s="115">
        <v>42412</v>
      </c>
      <c r="C1305" s="119">
        <v>26650</v>
      </c>
      <c r="E1305" s="125">
        <v>42411</v>
      </c>
      <c r="F1305" s="120">
        <v>0</v>
      </c>
      <c r="H1305" s="125">
        <v>42411</v>
      </c>
      <c r="I1305" s="120">
        <v>9640</v>
      </c>
      <c r="K1305" s="125">
        <v>42411</v>
      </c>
      <c r="L1305" s="120">
        <v>60900</v>
      </c>
      <c r="N1305" s="125">
        <v>42411</v>
      </c>
      <c r="O1305" s="120">
        <v>54300</v>
      </c>
      <c r="Q1305" s="125">
        <v>42411</v>
      </c>
      <c r="R1305" s="120">
        <v>98700</v>
      </c>
    </row>
    <row r="1306" spans="2:18">
      <c r="B1306" s="115">
        <v>42411</v>
      </c>
      <c r="C1306" s="119">
        <v>27750</v>
      </c>
      <c r="E1306" s="125">
        <v>42405</v>
      </c>
      <c r="F1306" s="120">
        <v>0</v>
      </c>
      <c r="H1306" s="125">
        <v>42405</v>
      </c>
      <c r="I1306" s="120">
        <v>9950</v>
      </c>
      <c r="K1306" s="125">
        <v>42405</v>
      </c>
      <c r="L1306" s="120">
        <v>61800</v>
      </c>
      <c r="N1306" s="125">
        <v>42405</v>
      </c>
      <c r="O1306" s="120">
        <v>59200</v>
      </c>
      <c r="Q1306" s="125">
        <v>42405</v>
      </c>
      <c r="R1306" s="120">
        <v>103300</v>
      </c>
    </row>
    <row r="1307" spans="2:18">
      <c r="B1307" s="115">
        <v>42405</v>
      </c>
      <c r="C1307" s="119">
        <v>28700</v>
      </c>
      <c r="E1307" s="125">
        <v>42404</v>
      </c>
      <c r="F1307" s="120">
        <v>0</v>
      </c>
      <c r="H1307" s="125">
        <v>42404</v>
      </c>
      <c r="I1307" s="120">
        <v>9800</v>
      </c>
      <c r="K1307" s="125">
        <v>42404</v>
      </c>
      <c r="L1307" s="120">
        <v>62400</v>
      </c>
      <c r="N1307" s="125">
        <v>42404</v>
      </c>
      <c r="O1307" s="120">
        <v>59100</v>
      </c>
      <c r="Q1307" s="125">
        <v>42404</v>
      </c>
      <c r="R1307" s="120">
        <v>103900</v>
      </c>
    </row>
    <row r="1308" spans="2:18">
      <c r="B1308" s="115">
        <v>42404</v>
      </c>
      <c r="C1308" s="119">
        <v>28300</v>
      </c>
      <c r="E1308" s="125">
        <v>42403</v>
      </c>
      <c r="F1308" s="120">
        <v>0</v>
      </c>
      <c r="H1308" s="125">
        <v>42403</v>
      </c>
      <c r="I1308" s="120">
        <v>9850</v>
      </c>
      <c r="K1308" s="125">
        <v>42403</v>
      </c>
      <c r="L1308" s="120">
        <v>62500</v>
      </c>
      <c r="N1308" s="125">
        <v>42403</v>
      </c>
      <c r="O1308" s="120">
        <v>59100</v>
      </c>
      <c r="Q1308" s="125">
        <v>42403</v>
      </c>
      <c r="R1308" s="120">
        <v>107300</v>
      </c>
    </row>
    <row r="1309" spans="2:18">
      <c r="B1309" s="115">
        <v>42403</v>
      </c>
      <c r="C1309" s="119">
        <v>28800</v>
      </c>
      <c r="E1309" s="125">
        <v>42402</v>
      </c>
      <c r="F1309" s="120">
        <v>0</v>
      </c>
      <c r="H1309" s="125">
        <v>42402</v>
      </c>
      <c r="I1309" s="120">
        <v>9880</v>
      </c>
      <c r="K1309" s="125">
        <v>42402</v>
      </c>
      <c r="L1309" s="120">
        <v>63500</v>
      </c>
      <c r="N1309" s="125">
        <v>42402</v>
      </c>
      <c r="O1309" s="120">
        <v>60700</v>
      </c>
      <c r="Q1309" s="125">
        <v>42402</v>
      </c>
      <c r="R1309" s="120">
        <v>111600</v>
      </c>
    </row>
    <row r="1310" spans="2:18">
      <c r="B1310" s="115">
        <v>42402</v>
      </c>
      <c r="C1310" s="119">
        <v>29550</v>
      </c>
      <c r="E1310" s="125">
        <v>42401</v>
      </c>
      <c r="F1310" s="120">
        <v>0</v>
      </c>
      <c r="H1310" s="125">
        <v>42401</v>
      </c>
      <c r="I1310" s="120">
        <v>9970</v>
      </c>
      <c r="K1310" s="125">
        <v>42401</v>
      </c>
      <c r="L1310" s="120">
        <v>63100</v>
      </c>
      <c r="N1310" s="125">
        <v>42401</v>
      </c>
      <c r="O1310" s="120">
        <v>57600</v>
      </c>
      <c r="Q1310" s="125">
        <v>42401</v>
      </c>
      <c r="R1310" s="120">
        <v>111000</v>
      </c>
    </row>
    <row r="1311" spans="2:18">
      <c r="B1311" s="115">
        <v>42401</v>
      </c>
      <c r="C1311" s="119">
        <v>29100</v>
      </c>
      <c r="E1311" s="125">
        <v>42398</v>
      </c>
      <c r="F1311" s="120">
        <v>0</v>
      </c>
      <c r="H1311" s="125">
        <v>42398</v>
      </c>
      <c r="I1311" s="120">
        <v>10050</v>
      </c>
      <c r="K1311" s="125">
        <v>42398</v>
      </c>
      <c r="L1311" s="120">
        <v>64500</v>
      </c>
      <c r="N1311" s="125">
        <v>42398</v>
      </c>
      <c r="O1311" s="120">
        <v>59700</v>
      </c>
      <c r="Q1311" s="125">
        <v>42398</v>
      </c>
      <c r="R1311" s="120">
        <v>110500</v>
      </c>
    </row>
    <row r="1312" spans="2:18">
      <c r="B1312" s="115">
        <v>42398</v>
      </c>
      <c r="C1312" s="119">
        <v>27850</v>
      </c>
      <c r="E1312" s="125">
        <v>42397</v>
      </c>
      <c r="F1312" s="120">
        <v>0</v>
      </c>
      <c r="H1312" s="125">
        <v>42397</v>
      </c>
      <c r="I1312" s="120">
        <v>9990</v>
      </c>
      <c r="K1312" s="125">
        <v>42397</v>
      </c>
      <c r="L1312" s="120">
        <v>66000</v>
      </c>
      <c r="N1312" s="125">
        <v>42397</v>
      </c>
      <c r="O1312" s="120">
        <v>59700</v>
      </c>
      <c r="Q1312" s="125">
        <v>42397</v>
      </c>
      <c r="R1312" s="120">
        <v>109700</v>
      </c>
    </row>
    <row r="1313" spans="2:18">
      <c r="B1313" s="115">
        <v>42397</v>
      </c>
      <c r="C1313" s="119">
        <v>26800</v>
      </c>
      <c r="E1313" s="125">
        <v>42396</v>
      </c>
      <c r="F1313" s="120">
        <v>0</v>
      </c>
      <c r="H1313" s="125">
        <v>42396</v>
      </c>
      <c r="I1313" s="120">
        <v>10000</v>
      </c>
      <c r="K1313" s="125">
        <v>42396</v>
      </c>
      <c r="L1313" s="120">
        <v>63800</v>
      </c>
      <c r="N1313" s="125">
        <v>42396</v>
      </c>
      <c r="O1313" s="120">
        <v>61100</v>
      </c>
      <c r="Q1313" s="125">
        <v>42396</v>
      </c>
      <c r="R1313" s="120">
        <v>110400</v>
      </c>
    </row>
    <row r="1314" spans="2:18">
      <c r="B1314" s="115">
        <v>42396</v>
      </c>
      <c r="C1314" s="119">
        <v>27750</v>
      </c>
      <c r="E1314" s="125">
        <v>42395</v>
      </c>
      <c r="F1314" s="120">
        <v>0</v>
      </c>
      <c r="H1314" s="125">
        <v>42395</v>
      </c>
      <c r="I1314" s="120">
        <v>10150</v>
      </c>
      <c r="K1314" s="125">
        <v>42395</v>
      </c>
      <c r="L1314" s="120">
        <v>65200</v>
      </c>
      <c r="N1314" s="125">
        <v>42395</v>
      </c>
      <c r="O1314" s="120">
        <v>60000</v>
      </c>
      <c r="Q1314" s="125">
        <v>42395</v>
      </c>
      <c r="R1314" s="120">
        <v>107700</v>
      </c>
    </row>
    <row r="1315" spans="2:18">
      <c r="B1315" s="115">
        <v>42395</v>
      </c>
      <c r="C1315" s="119">
        <v>28350</v>
      </c>
      <c r="E1315" s="125">
        <v>42394</v>
      </c>
      <c r="F1315" s="120">
        <v>0</v>
      </c>
      <c r="H1315" s="125">
        <v>42394</v>
      </c>
      <c r="I1315" s="120">
        <v>10250</v>
      </c>
      <c r="K1315" s="125">
        <v>42394</v>
      </c>
      <c r="L1315" s="120">
        <v>65900</v>
      </c>
      <c r="N1315" s="125">
        <v>42394</v>
      </c>
      <c r="O1315" s="120">
        <v>60800</v>
      </c>
      <c r="Q1315" s="125">
        <v>42394</v>
      </c>
      <c r="R1315" s="120">
        <v>108900</v>
      </c>
    </row>
    <row r="1316" spans="2:18">
      <c r="B1316" s="115">
        <v>42394</v>
      </c>
      <c r="C1316" s="119">
        <v>28950</v>
      </c>
      <c r="E1316" s="125">
        <v>42391</v>
      </c>
      <c r="F1316" s="120">
        <v>0</v>
      </c>
      <c r="H1316" s="125">
        <v>42391</v>
      </c>
      <c r="I1316" s="120">
        <v>10300</v>
      </c>
      <c r="K1316" s="125">
        <v>42391</v>
      </c>
      <c r="L1316" s="120">
        <v>67100</v>
      </c>
      <c r="N1316" s="125">
        <v>42391</v>
      </c>
      <c r="O1316" s="120">
        <v>61100</v>
      </c>
      <c r="Q1316" s="125">
        <v>42391</v>
      </c>
      <c r="R1316" s="120">
        <v>104700</v>
      </c>
    </row>
    <row r="1317" spans="2:18">
      <c r="B1317" s="115">
        <v>42391</v>
      </c>
      <c r="C1317" s="119">
        <v>29200</v>
      </c>
      <c r="E1317" s="125">
        <v>42390</v>
      </c>
      <c r="F1317" s="120">
        <v>0</v>
      </c>
      <c r="H1317" s="125">
        <v>42390</v>
      </c>
      <c r="I1317" s="120">
        <v>10150</v>
      </c>
      <c r="K1317" s="125">
        <v>42390</v>
      </c>
      <c r="L1317" s="120">
        <v>67900</v>
      </c>
      <c r="N1317" s="125">
        <v>42390</v>
      </c>
      <c r="O1317" s="120">
        <v>60000</v>
      </c>
      <c r="Q1317" s="125">
        <v>42390</v>
      </c>
      <c r="R1317" s="120">
        <v>105200</v>
      </c>
    </row>
    <row r="1318" spans="2:18">
      <c r="B1318" s="115">
        <v>42390</v>
      </c>
      <c r="C1318" s="119">
        <v>30700</v>
      </c>
      <c r="E1318" s="125">
        <v>42389</v>
      </c>
      <c r="F1318" s="120">
        <v>0</v>
      </c>
      <c r="H1318" s="125">
        <v>42389</v>
      </c>
      <c r="I1318" s="120">
        <v>10050</v>
      </c>
      <c r="K1318" s="125">
        <v>42389</v>
      </c>
      <c r="L1318" s="120">
        <v>69000</v>
      </c>
      <c r="N1318" s="125">
        <v>42389</v>
      </c>
      <c r="O1318" s="120">
        <v>63300</v>
      </c>
      <c r="Q1318" s="125">
        <v>42389</v>
      </c>
      <c r="R1318" s="120">
        <v>101000</v>
      </c>
    </row>
    <row r="1319" spans="2:18">
      <c r="B1319" s="115">
        <v>42389</v>
      </c>
      <c r="C1319" s="119">
        <v>30350</v>
      </c>
      <c r="E1319" s="125">
        <v>42388</v>
      </c>
      <c r="F1319" s="120">
        <v>0</v>
      </c>
      <c r="H1319" s="125">
        <v>42388</v>
      </c>
      <c r="I1319" s="120">
        <v>10300</v>
      </c>
      <c r="K1319" s="125">
        <v>42388</v>
      </c>
      <c r="L1319" s="120">
        <v>68500</v>
      </c>
      <c r="N1319" s="125">
        <v>42388</v>
      </c>
      <c r="O1319" s="120">
        <v>67700</v>
      </c>
      <c r="Q1319" s="125">
        <v>42388</v>
      </c>
      <c r="R1319" s="120">
        <v>103000</v>
      </c>
    </row>
    <row r="1320" spans="2:18">
      <c r="B1320" s="115">
        <v>42388</v>
      </c>
      <c r="C1320" s="119">
        <v>31800</v>
      </c>
      <c r="E1320" s="125">
        <v>42387</v>
      </c>
      <c r="F1320" s="120">
        <v>0</v>
      </c>
      <c r="H1320" s="125">
        <v>42387</v>
      </c>
      <c r="I1320" s="120">
        <v>10250</v>
      </c>
      <c r="K1320" s="125">
        <v>42387</v>
      </c>
      <c r="L1320" s="120">
        <v>68700</v>
      </c>
      <c r="N1320" s="125">
        <v>42387</v>
      </c>
      <c r="O1320" s="120">
        <v>69900</v>
      </c>
      <c r="Q1320" s="125">
        <v>42387</v>
      </c>
      <c r="R1320" s="120">
        <v>101500</v>
      </c>
    </row>
    <row r="1321" spans="2:18">
      <c r="B1321" s="115">
        <v>42387</v>
      </c>
      <c r="C1321" s="119">
        <v>28300</v>
      </c>
      <c r="E1321" s="125">
        <v>42384</v>
      </c>
      <c r="F1321" s="120">
        <v>0</v>
      </c>
      <c r="H1321" s="125">
        <v>42384</v>
      </c>
      <c r="I1321" s="120">
        <v>10300</v>
      </c>
      <c r="K1321" s="125">
        <v>42384</v>
      </c>
      <c r="L1321" s="120">
        <v>70000</v>
      </c>
      <c r="N1321" s="125">
        <v>42384</v>
      </c>
      <c r="O1321" s="120">
        <v>71100</v>
      </c>
      <c r="Q1321" s="125">
        <v>42384</v>
      </c>
      <c r="R1321" s="120">
        <v>103000</v>
      </c>
    </row>
    <row r="1322" spans="2:18">
      <c r="B1322" s="115">
        <v>42384</v>
      </c>
      <c r="C1322" s="119">
        <v>28850</v>
      </c>
      <c r="E1322" s="125">
        <v>42383</v>
      </c>
      <c r="F1322" s="120">
        <v>0</v>
      </c>
      <c r="H1322" s="125">
        <v>42383</v>
      </c>
      <c r="I1322" s="120">
        <v>10700</v>
      </c>
      <c r="K1322" s="125">
        <v>42383</v>
      </c>
      <c r="L1322" s="120">
        <v>70100</v>
      </c>
      <c r="N1322" s="125">
        <v>42383</v>
      </c>
      <c r="O1322" s="120">
        <v>68000</v>
      </c>
      <c r="Q1322" s="125">
        <v>42383</v>
      </c>
      <c r="R1322" s="120">
        <v>102000</v>
      </c>
    </row>
    <row r="1323" spans="2:18">
      <c r="B1323" s="115">
        <v>42383</v>
      </c>
      <c r="C1323" s="119">
        <v>29900</v>
      </c>
      <c r="E1323" s="125">
        <v>42382</v>
      </c>
      <c r="F1323" s="120">
        <v>0</v>
      </c>
      <c r="H1323" s="125">
        <v>42382</v>
      </c>
      <c r="I1323" s="120">
        <v>10600</v>
      </c>
      <c r="K1323" s="125">
        <v>42382</v>
      </c>
      <c r="L1323" s="120">
        <v>68500</v>
      </c>
      <c r="N1323" s="125">
        <v>42382</v>
      </c>
      <c r="O1323" s="120">
        <v>67800</v>
      </c>
      <c r="Q1323" s="125">
        <v>42382</v>
      </c>
      <c r="R1323" s="120">
        <v>101000</v>
      </c>
    </row>
    <row r="1324" spans="2:18">
      <c r="B1324" s="115">
        <v>42382</v>
      </c>
      <c r="C1324" s="119">
        <v>26050</v>
      </c>
      <c r="E1324" s="125">
        <v>42381</v>
      </c>
      <c r="F1324" s="120">
        <v>0</v>
      </c>
      <c r="H1324" s="125">
        <v>42381</v>
      </c>
      <c r="I1324" s="120">
        <v>10350</v>
      </c>
      <c r="K1324" s="125">
        <v>42381</v>
      </c>
      <c r="L1324" s="120">
        <v>65400</v>
      </c>
      <c r="N1324" s="125">
        <v>42381</v>
      </c>
      <c r="O1324" s="120">
        <v>62700</v>
      </c>
      <c r="Q1324" s="125">
        <v>42381</v>
      </c>
      <c r="R1324" s="120">
        <v>98700</v>
      </c>
    </row>
    <row r="1325" spans="2:18">
      <c r="B1325" s="115">
        <v>42381</v>
      </c>
      <c r="C1325" s="119">
        <v>24800</v>
      </c>
      <c r="E1325" s="125">
        <v>42380</v>
      </c>
      <c r="F1325" s="120">
        <v>0</v>
      </c>
      <c r="H1325" s="125">
        <v>42380</v>
      </c>
      <c r="I1325" s="120">
        <v>10350</v>
      </c>
      <c r="K1325" s="125">
        <v>42380</v>
      </c>
      <c r="L1325" s="120">
        <v>63900</v>
      </c>
      <c r="N1325" s="125">
        <v>42380</v>
      </c>
      <c r="O1325" s="120">
        <v>62300</v>
      </c>
      <c r="Q1325" s="125">
        <v>42380</v>
      </c>
      <c r="R1325" s="120">
        <v>108100</v>
      </c>
    </row>
    <row r="1326" spans="2:18">
      <c r="B1326" s="115">
        <v>42380</v>
      </c>
      <c r="C1326" s="119">
        <v>26450</v>
      </c>
      <c r="E1326" s="125">
        <v>42377</v>
      </c>
      <c r="F1326" s="120">
        <v>0</v>
      </c>
      <c r="H1326" s="125">
        <v>42377</v>
      </c>
      <c r="I1326" s="120">
        <v>10800</v>
      </c>
      <c r="K1326" s="125">
        <v>42377</v>
      </c>
      <c r="L1326" s="120">
        <v>64800</v>
      </c>
      <c r="N1326" s="125">
        <v>42377</v>
      </c>
      <c r="O1326" s="120">
        <v>65300</v>
      </c>
      <c r="Q1326" s="125">
        <v>42377</v>
      </c>
      <c r="R1326" s="120">
        <v>117900</v>
      </c>
    </row>
    <row r="1327" spans="2:18">
      <c r="B1327" s="115">
        <v>42377</v>
      </c>
      <c r="C1327" s="119">
        <v>28000</v>
      </c>
      <c r="E1327" s="125">
        <v>42376</v>
      </c>
      <c r="F1327" s="120">
        <v>0</v>
      </c>
      <c r="H1327" s="125">
        <v>42376</v>
      </c>
      <c r="I1327" s="120">
        <v>10650</v>
      </c>
      <c r="K1327" s="125">
        <v>42376</v>
      </c>
      <c r="L1327" s="120">
        <v>64200</v>
      </c>
      <c r="N1327" s="125">
        <v>42376</v>
      </c>
      <c r="O1327" s="120">
        <v>66600</v>
      </c>
      <c r="Q1327" s="125">
        <v>42376</v>
      </c>
      <c r="R1327" s="120">
        <v>110000</v>
      </c>
    </row>
    <row r="1328" spans="2:18">
      <c r="B1328" s="115">
        <v>42376</v>
      </c>
      <c r="C1328" s="119">
        <v>27050</v>
      </c>
      <c r="E1328" s="125">
        <v>42375</v>
      </c>
      <c r="F1328" s="120">
        <v>0</v>
      </c>
      <c r="H1328" s="125">
        <v>42375</v>
      </c>
      <c r="I1328" s="120">
        <v>10300</v>
      </c>
      <c r="K1328" s="125">
        <v>42375</v>
      </c>
      <c r="L1328" s="120">
        <v>61800</v>
      </c>
      <c r="N1328" s="125">
        <v>42375</v>
      </c>
      <c r="O1328" s="120">
        <v>64000</v>
      </c>
      <c r="Q1328" s="125">
        <v>42375</v>
      </c>
      <c r="R1328" s="120">
        <v>112800</v>
      </c>
    </row>
    <row r="1329" spans="2:18">
      <c r="B1329" s="115">
        <v>42375</v>
      </c>
      <c r="C1329" s="119">
        <v>28350</v>
      </c>
      <c r="E1329" s="125">
        <v>42374</v>
      </c>
      <c r="F1329" s="120">
        <v>0</v>
      </c>
      <c r="H1329" s="125">
        <v>42374</v>
      </c>
      <c r="I1329" s="120">
        <v>10450</v>
      </c>
      <c r="K1329" s="125">
        <v>42374</v>
      </c>
      <c r="L1329" s="120">
        <v>61900</v>
      </c>
      <c r="N1329" s="125">
        <v>42374</v>
      </c>
      <c r="O1329" s="120">
        <v>59000</v>
      </c>
      <c r="Q1329" s="125">
        <v>42374</v>
      </c>
      <c r="R1329" s="120">
        <v>113200</v>
      </c>
    </row>
    <row r="1330" spans="2:18">
      <c r="B1330" s="115">
        <v>42374</v>
      </c>
      <c r="C1330" s="119">
        <v>29000</v>
      </c>
      <c r="E1330" s="125">
        <v>42373</v>
      </c>
      <c r="F1330" s="120">
        <v>0</v>
      </c>
      <c r="H1330" s="125">
        <v>42373</v>
      </c>
      <c r="I1330" s="120">
        <v>10250</v>
      </c>
      <c r="K1330" s="125">
        <v>42373</v>
      </c>
      <c r="L1330" s="120">
        <v>62200</v>
      </c>
      <c r="N1330" s="125">
        <v>42373</v>
      </c>
      <c r="O1330" s="120">
        <v>59200</v>
      </c>
      <c r="Q1330" s="125">
        <v>42373</v>
      </c>
      <c r="R1330" s="120">
        <v>112000</v>
      </c>
    </row>
    <row r="1331" spans="2:18">
      <c r="B1331" s="115">
        <v>42373</v>
      </c>
      <c r="C1331" s="119">
        <v>28450</v>
      </c>
      <c r="E1331" s="125">
        <v>42368</v>
      </c>
      <c r="F1331" s="120">
        <v>0</v>
      </c>
      <c r="H1331" s="125">
        <v>42368</v>
      </c>
      <c r="I1331" s="120">
        <v>10400</v>
      </c>
      <c r="K1331" s="125">
        <v>42368</v>
      </c>
      <c r="L1331" s="120">
        <v>65700</v>
      </c>
      <c r="N1331" s="125">
        <v>42368</v>
      </c>
      <c r="O1331" s="120">
        <v>62100</v>
      </c>
      <c r="Q1331" s="125">
        <v>42368</v>
      </c>
      <c r="R1331" s="120">
        <v>116400</v>
      </c>
    </row>
    <row r="1332" spans="2:18">
      <c r="B1332" s="115">
        <v>42368</v>
      </c>
      <c r="C1332" s="119">
        <v>28300</v>
      </c>
      <c r="E1332" s="125">
        <v>42367</v>
      </c>
      <c r="F1332" s="120">
        <v>0</v>
      </c>
      <c r="H1332" s="125">
        <v>42367</v>
      </c>
      <c r="I1332" s="120">
        <v>10600</v>
      </c>
      <c r="K1332" s="125">
        <v>42367</v>
      </c>
      <c r="L1332" s="120">
        <v>64200</v>
      </c>
      <c r="N1332" s="125">
        <v>42367</v>
      </c>
      <c r="O1332" s="120">
        <v>63300</v>
      </c>
      <c r="Q1332" s="125">
        <v>42367</v>
      </c>
      <c r="R1332" s="120">
        <v>116200</v>
      </c>
    </row>
    <row r="1333" spans="2:18">
      <c r="B1333" s="115">
        <v>42367</v>
      </c>
      <c r="C1333" s="119">
        <v>27800</v>
      </c>
      <c r="E1333" s="125">
        <v>42366</v>
      </c>
      <c r="F1333" s="120">
        <v>0</v>
      </c>
      <c r="H1333" s="125">
        <v>42366</v>
      </c>
      <c r="I1333" s="120">
        <v>10650</v>
      </c>
      <c r="K1333" s="125">
        <v>42366</v>
      </c>
      <c r="L1333" s="120">
        <v>62800</v>
      </c>
      <c r="N1333" s="125">
        <v>42366</v>
      </c>
      <c r="O1333" s="120">
        <v>61000</v>
      </c>
      <c r="Q1333" s="125">
        <v>42366</v>
      </c>
      <c r="R1333" s="120">
        <v>107000</v>
      </c>
    </row>
    <row r="1334" spans="2:18">
      <c r="B1334" s="115">
        <v>42366</v>
      </c>
      <c r="C1334" s="119">
        <v>28000</v>
      </c>
      <c r="E1334" s="125">
        <v>42362</v>
      </c>
      <c r="F1334" s="120">
        <v>0</v>
      </c>
      <c r="H1334" s="125">
        <v>42362</v>
      </c>
      <c r="I1334" s="120">
        <v>10800</v>
      </c>
      <c r="K1334" s="125">
        <v>42362</v>
      </c>
      <c r="L1334" s="120">
        <v>62100</v>
      </c>
      <c r="N1334" s="125">
        <v>42362</v>
      </c>
      <c r="O1334" s="120">
        <v>63000</v>
      </c>
      <c r="Q1334" s="125">
        <v>42362</v>
      </c>
      <c r="R1334" s="120">
        <v>107400</v>
      </c>
    </row>
    <row r="1335" spans="2:18">
      <c r="B1335" s="115">
        <v>42362</v>
      </c>
      <c r="C1335" s="119">
        <v>28000</v>
      </c>
      <c r="E1335" s="125">
        <v>42361</v>
      </c>
      <c r="F1335" s="120">
        <v>0</v>
      </c>
      <c r="H1335" s="125">
        <v>42361</v>
      </c>
      <c r="I1335" s="120">
        <v>10800</v>
      </c>
      <c r="K1335" s="125">
        <v>42361</v>
      </c>
      <c r="L1335" s="120">
        <v>58900</v>
      </c>
      <c r="N1335" s="125">
        <v>42361</v>
      </c>
      <c r="O1335" s="120">
        <v>59500</v>
      </c>
      <c r="Q1335" s="125">
        <v>42361</v>
      </c>
      <c r="R1335" s="120">
        <v>108300</v>
      </c>
    </row>
    <row r="1336" spans="2:18">
      <c r="B1336" s="115">
        <v>42361</v>
      </c>
      <c r="C1336" s="119">
        <v>28900</v>
      </c>
      <c r="E1336" s="125">
        <v>42360</v>
      </c>
      <c r="F1336" s="120">
        <v>0</v>
      </c>
      <c r="H1336" s="125">
        <v>42360</v>
      </c>
      <c r="I1336" s="120">
        <v>10700</v>
      </c>
      <c r="K1336" s="125">
        <v>42360</v>
      </c>
      <c r="L1336" s="120">
        <v>60000</v>
      </c>
      <c r="N1336" s="125">
        <v>42360</v>
      </c>
      <c r="O1336" s="120">
        <v>57000</v>
      </c>
      <c r="Q1336" s="125">
        <v>42360</v>
      </c>
      <c r="R1336" s="120">
        <v>108900</v>
      </c>
    </row>
    <row r="1337" spans="2:18">
      <c r="B1337" s="115">
        <v>42360</v>
      </c>
      <c r="C1337" s="119">
        <v>27600</v>
      </c>
      <c r="E1337" s="125">
        <v>42359</v>
      </c>
      <c r="F1337" s="120">
        <v>0</v>
      </c>
      <c r="H1337" s="125">
        <v>42359</v>
      </c>
      <c r="I1337" s="120">
        <v>10800</v>
      </c>
      <c r="K1337" s="125">
        <v>42359</v>
      </c>
      <c r="L1337" s="120">
        <v>60700</v>
      </c>
      <c r="N1337" s="125">
        <v>42359</v>
      </c>
      <c r="O1337" s="120">
        <v>58600</v>
      </c>
      <c r="Q1337" s="125">
        <v>42359</v>
      </c>
      <c r="R1337" s="120">
        <v>111300</v>
      </c>
    </row>
    <row r="1338" spans="2:18">
      <c r="B1338" s="115">
        <v>42359</v>
      </c>
      <c r="C1338" s="119">
        <v>28550</v>
      </c>
      <c r="E1338" s="125">
        <v>42356</v>
      </c>
      <c r="F1338" s="120">
        <v>0</v>
      </c>
      <c r="H1338" s="125">
        <v>42356</v>
      </c>
      <c r="I1338" s="120">
        <v>11000</v>
      </c>
      <c r="K1338" s="125">
        <v>42356</v>
      </c>
      <c r="L1338" s="120">
        <v>60400</v>
      </c>
      <c r="N1338" s="125">
        <v>42356</v>
      </c>
      <c r="O1338" s="120">
        <v>58700</v>
      </c>
      <c r="Q1338" s="125">
        <v>42356</v>
      </c>
      <c r="R1338" s="120">
        <v>110200</v>
      </c>
    </row>
    <row r="1339" spans="2:18">
      <c r="B1339" s="115">
        <v>42356</v>
      </c>
      <c r="C1339" s="119">
        <v>28250</v>
      </c>
      <c r="E1339" s="125">
        <v>42355</v>
      </c>
      <c r="F1339" s="120">
        <v>0</v>
      </c>
      <c r="H1339" s="125">
        <v>42355</v>
      </c>
      <c r="I1339" s="120">
        <v>11050</v>
      </c>
      <c r="K1339" s="125">
        <v>42355</v>
      </c>
      <c r="L1339" s="120">
        <v>59400</v>
      </c>
      <c r="N1339" s="125">
        <v>42355</v>
      </c>
      <c r="O1339" s="120">
        <v>57700</v>
      </c>
      <c r="Q1339" s="125">
        <v>42355</v>
      </c>
      <c r="R1339" s="120">
        <v>107000</v>
      </c>
    </row>
    <row r="1340" spans="2:18">
      <c r="B1340" s="115">
        <v>42355</v>
      </c>
      <c r="C1340" s="119">
        <v>28650</v>
      </c>
      <c r="E1340" s="125">
        <v>42354</v>
      </c>
      <c r="F1340" s="120">
        <v>0</v>
      </c>
      <c r="H1340" s="125">
        <v>42354</v>
      </c>
      <c r="I1340" s="120">
        <v>10750</v>
      </c>
      <c r="K1340" s="125">
        <v>42354</v>
      </c>
      <c r="L1340" s="120">
        <v>58900</v>
      </c>
      <c r="N1340" s="125">
        <v>42354</v>
      </c>
      <c r="O1340" s="120">
        <v>54000</v>
      </c>
      <c r="Q1340" s="125">
        <v>42354</v>
      </c>
      <c r="R1340" s="120">
        <v>108500</v>
      </c>
    </row>
    <row r="1341" spans="2:18">
      <c r="B1341" s="115">
        <v>42354</v>
      </c>
      <c r="C1341" s="119">
        <v>26900</v>
      </c>
      <c r="E1341" s="125">
        <v>42353</v>
      </c>
      <c r="F1341" s="120">
        <v>0</v>
      </c>
      <c r="H1341" s="125">
        <v>42353</v>
      </c>
      <c r="I1341" s="120">
        <v>10800</v>
      </c>
      <c r="K1341" s="125">
        <v>42353</v>
      </c>
      <c r="L1341" s="120">
        <v>57700</v>
      </c>
      <c r="N1341" s="125">
        <v>42353</v>
      </c>
      <c r="O1341" s="120">
        <v>54100</v>
      </c>
      <c r="Q1341" s="125">
        <v>42353</v>
      </c>
      <c r="R1341" s="120">
        <v>107500</v>
      </c>
    </row>
    <row r="1342" spans="2:18">
      <c r="B1342" s="115">
        <v>42353</v>
      </c>
      <c r="C1342" s="119">
        <v>27650</v>
      </c>
      <c r="E1342" s="125">
        <v>42352</v>
      </c>
      <c r="F1342" s="120">
        <v>0</v>
      </c>
      <c r="H1342" s="125">
        <v>42352</v>
      </c>
      <c r="I1342" s="120">
        <v>10700</v>
      </c>
      <c r="K1342" s="125">
        <v>42352</v>
      </c>
      <c r="L1342" s="120">
        <v>58000</v>
      </c>
      <c r="N1342" s="125">
        <v>42352</v>
      </c>
      <c r="O1342" s="120">
        <v>56000</v>
      </c>
      <c r="Q1342" s="125">
        <v>42352</v>
      </c>
      <c r="R1342" s="120">
        <v>103900</v>
      </c>
    </row>
    <row r="1343" spans="2:18">
      <c r="B1343" s="115">
        <v>42352</v>
      </c>
      <c r="C1343" s="119">
        <v>26950</v>
      </c>
      <c r="E1343" s="125">
        <v>42349</v>
      </c>
      <c r="F1343" s="120">
        <v>0</v>
      </c>
      <c r="H1343" s="125">
        <v>42349</v>
      </c>
      <c r="I1343" s="120">
        <v>11150</v>
      </c>
      <c r="K1343" s="125">
        <v>42349</v>
      </c>
      <c r="L1343" s="120">
        <v>59100</v>
      </c>
      <c r="N1343" s="125">
        <v>42349</v>
      </c>
      <c r="O1343" s="120">
        <v>58200</v>
      </c>
      <c r="Q1343" s="125">
        <v>42349</v>
      </c>
      <c r="R1343" s="120">
        <v>108200</v>
      </c>
    </row>
    <row r="1344" spans="2:18">
      <c r="B1344" s="115">
        <v>42349</v>
      </c>
      <c r="C1344" s="119">
        <v>28800</v>
      </c>
      <c r="E1344" s="125">
        <v>42348</v>
      </c>
      <c r="F1344" s="120">
        <v>0</v>
      </c>
      <c r="H1344" s="125">
        <v>42348</v>
      </c>
      <c r="I1344" s="120">
        <v>11400</v>
      </c>
      <c r="K1344" s="125">
        <v>42348</v>
      </c>
      <c r="L1344" s="120">
        <v>61200</v>
      </c>
      <c r="N1344" s="125">
        <v>42348</v>
      </c>
      <c r="O1344" s="120">
        <v>58000</v>
      </c>
      <c r="Q1344" s="125">
        <v>42348</v>
      </c>
      <c r="R1344" s="120">
        <v>107800</v>
      </c>
    </row>
    <row r="1345" spans="2:18">
      <c r="B1345" s="115">
        <v>42348</v>
      </c>
      <c r="C1345" s="119">
        <v>28750</v>
      </c>
      <c r="E1345" s="125">
        <v>42347</v>
      </c>
      <c r="F1345" s="120">
        <v>0</v>
      </c>
      <c r="H1345" s="125">
        <v>42347</v>
      </c>
      <c r="I1345" s="120">
        <v>11350</v>
      </c>
      <c r="K1345" s="125">
        <v>42347</v>
      </c>
      <c r="L1345" s="120">
        <v>61700</v>
      </c>
      <c r="N1345" s="125">
        <v>42347</v>
      </c>
      <c r="O1345" s="120">
        <v>60100</v>
      </c>
      <c r="Q1345" s="125">
        <v>42347</v>
      </c>
      <c r="R1345" s="120">
        <v>109600</v>
      </c>
    </row>
    <row r="1346" spans="2:18">
      <c r="B1346" s="115">
        <v>42347</v>
      </c>
      <c r="C1346" s="119">
        <v>28700</v>
      </c>
      <c r="E1346" s="125">
        <v>42346</v>
      </c>
      <c r="F1346" s="120">
        <v>0</v>
      </c>
      <c r="H1346" s="125">
        <v>42346</v>
      </c>
      <c r="I1346" s="120">
        <v>11350</v>
      </c>
      <c r="K1346" s="125">
        <v>42346</v>
      </c>
      <c r="L1346" s="120">
        <v>62000</v>
      </c>
      <c r="N1346" s="125">
        <v>42346</v>
      </c>
      <c r="O1346" s="120">
        <v>60500</v>
      </c>
      <c r="Q1346" s="125">
        <v>42346</v>
      </c>
      <c r="R1346" s="120">
        <v>114000</v>
      </c>
    </row>
    <row r="1347" spans="2:18">
      <c r="B1347" s="115">
        <v>42346</v>
      </c>
      <c r="C1347" s="119">
        <v>28400</v>
      </c>
      <c r="E1347" s="125">
        <v>42345</v>
      </c>
      <c r="F1347" s="120">
        <v>0</v>
      </c>
      <c r="H1347" s="125">
        <v>42345</v>
      </c>
      <c r="I1347" s="120">
        <v>11700</v>
      </c>
      <c r="K1347" s="125">
        <v>42345</v>
      </c>
      <c r="L1347" s="120">
        <v>62000</v>
      </c>
      <c r="N1347" s="125">
        <v>42345</v>
      </c>
      <c r="O1347" s="120">
        <v>62200</v>
      </c>
      <c r="Q1347" s="125">
        <v>42345</v>
      </c>
      <c r="R1347" s="120">
        <v>117800</v>
      </c>
    </row>
    <row r="1348" spans="2:18">
      <c r="B1348" s="115">
        <v>42345</v>
      </c>
      <c r="C1348" s="119">
        <v>29250</v>
      </c>
      <c r="E1348" s="125">
        <v>42342</v>
      </c>
      <c r="F1348" s="120">
        <v>0</v>
      </c>
      <c r="H1348" s="125">
        <v>42342</v>
      </c>
      <c r="I1348" s="120">
        <v>11700</v>
      </c>
      <c r="K1348" s="125">
        <v>42342</v>
      </c>
      <c r="L1348" s="120">
        <v>63400</v>
      </c>
      <c r="N1348" s="125">
        <v>42342</v>
      </c>
      <c r="O1348" s="120">
        <v>62900</v>
      </c>
      <c r="Q1348" s="125">
        <v>42342</v>
      </c>
      <c r="R1348" s="120">
        <v>113800</v>
      </c>
    </row>
    <row r="1349" spans="2:18">
      <c r="B1349" s="115">
        <v>42342</v>
      </c>
      <c r="C1349" s="119">
        <v>29450</v>
      </c>
      <c r="E1349" s="125">
        <v>42341</v>
      </c>
      <c r="F1349" s="120">
        <v>0</v>
      </c>
      <c r="H1349" s="125">
        <v>42341</v>
      </c>
      <c r="I1349" s="120">
        <v>11700</v>
      </c>
      <c r="K1349" s="125">
        <v>42341</v>
      </c>
      <c r="L1349" s="120">
        <v>63100</v>
      </c>
      <c r="N1349" s="125">
        <v>42341</v>
      </c>
      <c r="O1349" s="120">
        <v>62000</v>
      </c>
      <c r="Q1349" s="125">
        <v>42341</v>
      </c>
      <c r="R1349" s="120">
        <v>115800</v>
      </c>
    </row>
    <row r="1350" spans="2:18">
      <c r="B1350" s="115">
        <v>42341</v>
      </c>
      <c r="C1350" s="119">
        <v>30000</v>
      </c>
      <c r="E1350" s="125">
        <v>42340</v>
      </c>
      <c r="F1350" s="120">
        <v>0</v>
      </c>
      <c r="H1350" s="125">
        <v>42340</v>
      </c>
      <c r="I1350" s="120">
        <v>11800</v>
      </c>
      <c r="K1350" s="125">
        <v>42340</v>
      </c>
      <c r="L1350" s="120">
        <v>64000</v>
      </c>
      <c r="N1350" s="125">
        <v>42340</v>
      </c>
      <c r="O1350" s="120">
        <v>64100</v>
      </c>
      <c r="Q1350" s="125">
        <v>42340</v>
      </c>
      <c r="R1350" s="120">
        <v>115500</v>
      </c>
    </row>
    <row r="1351" spans="2:18">
      <c r="B1351" s="115">
        <v>42340</v>
      </c>
      <c r="C1351" s="119">
        <v>30550</v>
      </c>
      <c r="E1351" s="125">
        <v>42339</v>
      </c>
      <c r="F1351" s="120">
        <v>0</v>
      </c>
      <c r="H1351" s="125">
        <v>42339</v>
      </c>
      <c r="I1351" s="120">
        <v>11400</v>
      </c>
      <c r="K1351" s="125">
        <v>42339</v>
      </c>
      <c r="L1351" s="120">
        <v>64300</v>
      </c>
      <c r="N1351" s="125">
        <v>42339</v>
      </c>
      <c r="O1351" s="120">
        <v>65100</v>
      </c>
      <c r="Q1351" s="125">
        <v>42339</v>
      </c>
      <c r="R1351" s="120">
        <v>115900</v>
      </c>
    </row>
    <row r="1352" spans="2:18">
      <c r="B1352" s="115">
        <v>42339</v>
      </c>
      <c r="C1352" s="119">
        <v>31400</v>
      </c>
      <c r="E1352" s="125">
        <v>42338</v>
      </c>
      <c r="F1352" s="120">
        <v>0</v>
      </c>
      <c r="H1352" s="125">
        <v>42338</v>
      </c>
      <c r="I1352" s="120">
        <v>11100</v>
      </c>
      <c r="K1352" s="125">
        <v>42338</v>
      </c>
      <c r="L1352" s="120">
        <v>64500</v>
      </c>
      <c r="N1352" s="125">
        <v>42338</v>
      </c>
      <c r="O1352" s="120">
        <v>64900</v>
      </c>
      <c r="Q1352" s="125">
        <v>42338</v>
      </c>
      <c r="R1352" s="120">
        <v>109800</v>
      </c>
    </row>
    <row r="1353" spans="2:18">
      <c r="B1353" s="115">
        <v>42338</v>
      </c>
      <c r="C1353" s="119">
        <v>29450</v>
      </c>
      <c r="E1353" s="125">
        <v>42335</v>
      </c>
      <c r="F1353" s="120">
        <v>0</v>
      </c>
      <c r="H1353" s="125">
        <v>42335</v>
      </c>
      <c r="I1353" s="120">
        <v>11000</v>
      </c>
      <c r="K1353" s="125">
        <v>42335</v>
      </c>
      <c r="L1353" s="120">
        <v>66700</v>
      </c>
      <c r="N1353" s="125">
        <v>42335</v>
      </c>
      <c r="O1353" s="120">
        <v>66900</v>
      </c>
      <c r="Q1353" s="125">
        <v>42335</v>
      </c>
      <c r="R1353" s="120">
        <v>112800</v>
      </c>
    </row>
    <row r="1354" spans="2:18">
      <c r="B1354" s="115">
        <v>42335</v>
      </c>
      <c r="C1354" s="119">
        <v>29000</v>
      </c>
      <c r="E1354" s="125">
        <v>42334</v>
      </c>
      <c r="F1354" s="120">
        <v>0</v>
      </c>
      <c r="H1354" s="125">
        <v>42334</v>
      </c>
      <c r="I1354" s="120">
        <v>10600</v>
      </c>
      <c r="K1354" s="125">
        <v>42334</v>
      </c>
      <c r="L1354" s="120">
        <v>66500</v>
      </c>
      <c r="N1354" s="125">
        <v>42334</v>
      </c>
      <c r="O1354" s="120">
        <v>66600</v>
      </c>
      <c r="Q1354" s="125">
        <v>42334</v>
      </c>
      <c r="R1354" s="120">
        <v>112000</v>
      </c>
    </row>
    <row r="1355" spans="2:18">
      <c r="B1355" s="115">
        <v>42334</v>
      </c>
      <c r="C1355" s="119">
        <v>29450</v>
      </c>
      <c r="E1355" s="125">
        <v>42333</v>
      </c>
      <c r="F1355" s="120">
        <v>0</v>
      </c>
      <c r="H1355" s="125">
        <v>42333</v>
      </c>
      <c r="I1355" s="120">
        <v>10850</v>
      </c>
      <c r="K1355" s="125">
        <v>42333</v>
      </c>
      <c r="L1355" s="120">
        <v>66000</v>
      </c>
      <c r="N1355" s="125">
        <v>42333</v>
      </c>
      <c r="O1355" s="120">
        <v>67000</v>
      </c>
      <c r="Q1355" s="125">
        <v>42333</v>
      </c>
      <c r="R1355" s="120">
        <v>100400</v>
      </c>
    </row>
    <row r="1356" spans="2:18">
      <c r="B1356" s="115">
        <v>42333</v>
      </c>
      <c r="C1356" s="119">
        <v>29000</v>
      </c>
      <c r="E1356" s="125">
        <v>42332</v>
      </c>
      <c r="F1356" s="120">
        <v>0</v>
      </c>
      <c r="H1356" s="125">
        <v>42332</v>
      </c>
      <c r="I1356" s="120">
        <v>10900</v>
      </c>
      <c r="K1356" s="125">
        <v>42332</v>
      </c>
      <c r="L1356" s="120">
        <v>63400</v>
      </c>
      <c r="N1356" s="125">
        <v>42332</v>
      </c>
      <c r="O1356" s="120">
        <v>62700</v>
      </c>
      <c r="Q1356" s="125">
        <v>42332</v>
      </c>
      <c r="R1356" s="120">
        <v>104000</v>
      </c>
    </row>
    <row r="1357" spans="2:18">
      <c r="B1357" s="115">
        <v>42332</v>
      </c>
      <c r="C1357" s="119">
        <v>28000</v>
      </c>
      <c r="E1357" s="125">
        <v>42331</v>
      </c>
      <c r="F1357" s="120">
        <v>0</v>
      </c>
      <c r="H1357" s="125">
        <v>42331</v>
      </c>
      <c r="I1357" s="120">
        <v>10800</v>
      </c>
      <c r="K1357" s="125">
        <v>42331</v>
      </c>
      <c r="L1357" s="120">
        <v>62100</v>
      </c>
      <c r="N1357" s="125">
        <v>42331</v>
      </c>
      <c r="O1357" s="120">
        <v>61900</v>
      </c>
      <c r="Q1357" s="125">
        <v>42331</v>
      </c>
      <c r="R1357" s="120">
        <v>107800</v>
      </c>
    </row>
    <row r="1358" spans="2:18">
      <c r="B1358" s="115">
        <v>42331</v>
      </c>
      <c r="C1358" s="119">
        <v>29250</v>
      </c>
      <c r="E1358" s="125">
        <v>42328</v>
      </c>
      <c r="F1358" s="120">
        <v>0</v>
      </c>
      <c r="H1358" s="125">
        <v>42328</v>
      </c>
      <c r="I1358" s="120">
        <v>11000</v>
      </c>
      <c r="K1358" s="125">
        <v>42328</v>
      </c>
      <c r="L1358" s="120">
        <v>64100</v>
      </c>
      <c r="N1358" s="125">
        <v>42328</v>
      </c>
      <c r="O1358" s="120">
        <v>63800</v>
      </c>
      <c r="Q1358" s="125">
        <v>42328</v>
      </c>
      <c r="R1358" s="120">
        <v>104300</v>
      </c>
    </row>
    <row r="1359" spans="2:18">
      <c r="B1359" s="115">
        <v>42328</v>
      </c>
      <c r="C1359" s="119">
        <v>29000</v>
      </c>
      <c r="E1359" s="125">
        <v>42327</v>
      </c>
      <c r="F1359" s="120">
        <v>0</v>
      </c>
      <c r="H1359" s="125">
        <v>42327</v>
      </c>
      <c r="I1359" s="120">
        <v>11050</v>
      </c>
      <c r="K1359" s="125">
        <v>42327</v>
      </c>
      <c r="L1359" s="120">
        <v>64500</v>
      </c>
      <c r="N1359" s="125">
        <v>42327</v>
      </c>
      <c r="O1359" s="120">
        <v>64500</v>
      </c>
      <c r="Q1359" s="125">
        <v>42327</v>
      </c>
      <c r="R1359" s="120">
        <v>89600</v>
      </c>
    </row>
    <row r="1360" spans="2:18">
      <c r="B1360" s="115">
        <v>42327</v>
      </c>
      <c r="C1360" s="119">
        <v>27000</v>
      </c>
      <c r="E1360" s="125">
        <v>42326</v>
      </c>
      <c r="F1360" s="120">
        <v>0</v>
      </c>
      <c r="H1360" s="125">
        <v>42326</v>
      </c>
      <c r="I1360" s="120">
        <v>10950</v>
      </c>
      <c r="K1360" s="125">
        <v>42326</v>
      </c>
      <c r="L1360" s="120">
        <v>59000</v>
      </c>
      <c r="N1360" s="125">
        <v>42326</v>
      </c>
      <c r="O1360" s="120">
        <v>60500</v>
      </c>
      <c r="Q1360" s="125">
        <v>42326</v>
      </c>
      <c r="R1360" s="120">
        <v>88000</v>
      </c>
    </row>
    <row r="1361" spans="2:18">
      <c r="B1361" s="115">
        <v>42326</v>
      </c>
      <c r="C1361" s="119">
        <v>26150</v>
      </c>
      <c r="E1361" s="125">
        <v>42325</v>
      </c>
      <c r="F1361" s="120">
        <v>0</v>
      </c>
      <c r="H1361" s="125">
        <v>42325</v>
      </c>
      <c r="I1361" s="120">
        <v>10850</v>
      </c>
      <c r="K1361" s="125">
        <v>42325</v>
      </c>
      <c r="L1361" s="120">
        <v>57600</v>
      </c>
      <c r="N1361" s="125">
        <v>42325</v>
      </c>
      <c r="O1361" s="120">
        <v>60500</v>
      </c>
      <c r="Q1361" s="125">
        <v>42325</v>
      </c>
      <c r="R1361" s="120">
        <v>88700</v>
      </c>
    </row>
    <row r="1362" spans="2:18">
      <c r="B1362" s="115">
        <v>42325</v>
      </c>
      <c r="C1362" s="119">
        <v>26300</v>
      </c>
      <c r="E1362" s="125">
        <v>42324</v>
      </c>
      <c r="F1362" s="120">
        <v>0</v>
      </c>
      <c r="H1362" s="125">
        <v>42324</v>
      </c>
      <c r="I1362" s="120">
        <v>10300</v>
      </c>
      <c r="K1362" s="125">
        <v>42324</v>
      </c>
      <c r="L1362" s="120">
        <v>55800</v>
      </c>
      <c r="N1362" s="125">
        <v>42324</v>
      </c>
      <c r="O1362" s="120">
        <v>60700</v>
      </c>
      <c r="Q1362" s="125">
        <v>42324</v>
      </c>
      <c r="R1362" s="120">
        <v>84000</v>
      </c>
    </row>
    <row r="1363" spans="2:18">
      <c r="B1363" s="115">
        <v>42324</v>
      </c>
      <c r="C1363" s="119">
        <v>24550</v>
      </c>
      <c r="E1363" s="125">
        <v>42321</v>
      </c>
      <c r="F1363" s="120">
        <v>0</v>
      </c>
      <c r="H1363" s="125">
        <v>42321</v>
      </c>
      <c r="I1363" s="120">
        <v>10400</v>
      </c>
      <c r="K1363" s="125">
        <v>42321</v>
      </c>
      <c r="L1363" s="120">
        <v>53200</v>
      </c>
      <c r="N1363" s="125">
        <v>42321</v>
      </c>
      <c r="O1363" s="120">
        <v>60600</v>
      </c>
      <c r="Q1363" s="125">
        <v>42321</v>
      </c>
      <c r="R1363" s="120">
        <v>86000</v>
      </c>
    </row>
    <row r="1364" spans="2:18">
      <c r="B1364" s="115">
        <v>42321</v>
      </c>
      <c r="C1364" s="119">
        <v>25100</v>
      </c>
      <c r="E1364" s="125">
        <v>42320</v>
      </c>
      <c r="F1364" s="120">
        <v>0</v>
      </c>
      <c r="H1364" s="125">
        <v>42320</v>
      </c>
      <c r="I1364" s="120">
        <v>10350</v>
      </c>
      <c r="K1364" s="125">
        <v>42320</v>
      </c>
      <c r="L1364" s="120">
        <v>54000</v>
      </c>
      <c r="N1364" s="125">
        <v>42320</v>
      </c>
      <c r="O1364" s="120">
        <v>61000</v>
      </c>
      <c r="Q1364" s="125">
        <v>42320</v>
      </c>
      <c r="R1364" s="120">
        <v>85100</v>
      </c>
    </row>
    <row r="1365" spans="2:18">
      <c r="B1365" s="115">
        <v>42320</v>
      </c>
      <c r="C1365" s="119">
        <v>23700</v>
      </c>
      <c r="E1365" s="125">
        <v>42319</v>
      </c>
      <c r="F1365" s="120">
        <v>0</v>
      </c>
      <c r="H1365" s="125">
        <v>42319</v>
      </c>
      <c r="I1365" s="120">
        <v>10200</v>
      </c>
      <c r="K1365" s="125">
        <v>42319</v>
      </c>
      <c r="L1365" s="120">
        <v>54200</v>
      </c>
      <c r="N1365" s="125">
        <v>42319</v>
      </c>
      <c r="O1365" s="120">
        <v>62800</v>
      </c>
      <c r="Q1365" s="125">
        <v>42319</v>
      </c>
      <c r="R1365" s="120">
        <v>87200</v>
      </c>
    </row>
    <row r="1366" spans="2:18">
      <c r="B1366" s="115">
        <v>42319</v>
      </c>
      <c r="C1366" s="119">
        <v>22200</v>
      </c>
      <c r="E1366" s="125">
        <v>42318</v>
      </c>
      <c r="F1366" s="120">
        <v>0</v>
      </c>
      <c r="H1366" s="125">
        <v>42318</v>
      </c>
      <c r="I1366" s="120">
        <v>10100</v>
      </c>
      <c r="K1366" s="125">
        <v>42318</v>
      </c>
      <c r="L1366" s="120">
        <v>51900</v>
      </c>
      <c r="N1366" s="125">
        <v>42318</v>
      </c>
      <c r="O1366" s="120">
        <v>62000</v>
      </c>
      <c r="Q1366" s="125">
        <v>42318</v>
      </c>
      <c r="R1366" s="120">
        <v>80700</v>
      </c>
    </row>
    <row r="1367" spans="2:18">
      <c r="B1367" s="115">
        <v>42318</v>
      </c>
      <c r="C1367" s="119">
        <v>22300</v>
      </c>
      <c r="E1367" s="125">
        <v>42317</v>
      </c>
      <c r="F1367" s="120">
        <v>0</v>
      </c>
      <c r="H1367" s="125">
        <v>42317</v>
      </c>
      <c r="I1367" s="120">
        <v>10300</v>
      </c>
      <c r="K1367" s="125">
        <v>42317</v>
      </c>
      <c r="L1367" s="120">
        <v>51900</v>
      </c>
      <c r="N1367" s="125">
        <v>42317</v>
      </c>
      <c r="O1367" s="120">
        <v>64500</v>
      </c>
      <c r="Q1367" s="125">
        <v>42317</v>
      </c>
      <c r="R1367" s="120">
        <v>85600</v>
      </c>
    </row>
    <row r="1368" spans="2:18">
      <c r="B1368" s="115">
        <v>42317</v>
      </c>
      <c r="C1368" s="119">
        <v>22650</v>
      </c>
      <c r="E1368" s="125">
        <v>42314</v>
      </c>
      <c r="F1368" s="120">
        <v>0</v>
      </c>
      <c r="H1368" s="125">
        <v>42314</v>
      </c>
      <c r="I1368" s="120">
        <v>10700</v>
      </c>
      <c r="K1368" s="125">
        <v>42314</v>
      </c>
      <c r="L1368" s="120">
        <v>52700</v>
      </c>
      <c r="N1368" s="125">
        <v>42314</v>
      </c>
      <c r="O1368" s="120">
        <v>63900</v>
      </c>
      <c r="Q1368" s="125">
        <v>42314</v>
      </c>
      <c r="R1368" s="120">
        <v>88100</v>
      </c>
    </row>
    <row r="1369" spans="2:18">
      <c r="B1369" s="115">
        <v>42314</v>
      </c>
      <c r="C1369" s="119">
        <v>23350</v>
      </c>
      <c r="E1369" s="125">
        <v>42313</v>
      </c>
      <c r="F1369" s="120">
        <v>0</v>
      </c>
      <c r="H1369" s="125">
        <v>42313</v>
      </c>
      <c r="I1369" s="120">
        <v>10750</v>
      </c>
      <c r="K1369" s="125">
        <v>42313</v>
      </c>
      <c r="L1369" s="120">
        <v>55300</v>
      </c>
      <c r="N1369" s="125">
        <v>42313</v>
      </c>
      <c r="O1369" s="120">
        <v>64400</v>
      </c>
      <c r="Q1369" s="125">
        <v>42313</v>
      </c>
      <c r="R1369" s="120">
        <v>90800</v>
      </c>
    </row>
    <row r="1370" spans="2:18">
      <c r="B1370" s="115">
        <v>42313</v>
      </c>
      <c r="C1370" s="119">
        <v>23000</v>
      </c>
      <c r="E1370" s="125">
        <v>42312</v>
      </c>
      <c r="F1370" s="120">
        <v>0</v>
      </c>
      <c r="H1370" s="125">
        <v>42312</v>
      </c>
      <c r="I1370" s="120">
        <v>10750</v>
      </c>
      <c r="K1370" s="125">
        <v>42312</v>
      </c>
      <c r="L1370" s="120">
        <v>56900</v>
      </c>
      <c r="N1370" s="125">
        <v>42312</v>
      </c>
      <c r="O1370" s="120">
        <v>64500</v>
      </c>
      <c r="Q1370" s="125">
        <v>42312</v>
      </c>
      <c r="R1370" s="120">
        <v>94700</v>
      </c>
    </row>
    <row r="1371" spans="2:18">
      <c r="B1371" s="115">
        <v>42312</v>
      </c>
      <c r="C1371" s="119">
        <v>22200</v>
      </c>
      <c r="E1371" s="125">
        <v>42311</v>
      </c>
      <c r="F1371" s="120">
        <v>0</v>
      </c>
      <c r="H1371" s="125">
        <v>42311</v>
      </c>
      <c r="I1371" s="120">
        <v>10850</v>
      </c>
      <c r="K1371" s="125">
        <v>42311</v>
      </c>
      <c r="L1371" s="120">
        <v>58800</v>
      </c>
      <c r="N1371" s="125">
        <v>42311</v>
      </c>
      <c r="O1371" s="120">
        <v>64900</v>
      </c>
      <c r="Q1371" s="125">
        <v>42311</v>
      </c>
      <c r="R1371" s="120">
        <v>93400</v>
      </c>
    </row>
    <row r="1372" spans="2:18">
      <c r="B1372" s="115">
        <v>42311</v>
      </c>
      <c r="C1372" s="119">
        <v>22200</v>
      </c>
      <c r="E1372" s="125">
        <v>42310</v>
      </c>
      <c r="F1372" s="120">
        <v>0</v>
      </c>
      <c r="H1372" s="125">
        <v>42310</v>
      </c>
      <c r="I1372" s="120">
        <v>10850</v>
      </c>
      <c r="K1372" s="125">
        <v>42310</v>
      </c>
      <c r="L1372" s="120">
        <v>58800</v>
      </c>
      <c r="N1372" s="125">
        <v>42310</v>
      </c>
      <c r="O1372" s="120">
        <v>65400</v>
      </c>
      <c r="Q1372" s="125">
        <v>42310</v>
      </c>
      <c r="R1372" s="120">
        <v>92000</v>
      </c>
    </row>
    <row r="1373" spans="2:18">
      <c r="B1373" s="115">
        <v>42310</v>
      </c>
      <c r="C1373" s="119">
        <v>22200</v>
      </c>
      <c r="E1373" s="125">
        <v>42307</v>
      </c>
      <c r="F1373" s="120">
        <v>0</v>
      </c>
      <c r="H1373" s="125">
        <v>42307</v>
      </c>
      <c r="I1373" s="120">
        <v>10650</v>
      </c>
      <c r="K1373" s="125">
        <v>42307</v>
      </c>
      <c r="L1373" s="120">
        <v>58300</v>
      </c>
      <c r="N1373" s="125">
        <v>42307</v>
      </c>
      <c r="O1373" s="120">
        <v>67000</v>
      </c>
      <c r="Q1373" s="125">
        <v>42307</v>
      </c>
      <c r="R1373" s="120">
        <v>92900</v>
      </c>
    </row>
    <row r="1374" spans="2:18">
      <c r="B1374" s="115">
        <v>42307</v>
      </c>
      <c r="C1374" s="119">
        <v>22900</v>
      </c>
      <c r="E1374" s="125">
        <v>42306</v>
      </c>
      <c r="F1374" s="120">
        <v>0</v>
      </c>
      <c r="H1374" s="125">
        <v>42306</v>
      </c>
      <c r="I1374" s="120">
        <v>10650</v>
      </c>
      <c r="K1374" s="125">
        <v>42306</v>
      </c>
      <c r="L1374" s="120">
        <v>58800</v>
      </c>
      <c r="N1374" s="125">
        <v>42306</v>
      </c>
      <c r="O1374" s="120">
        <v>68400</v>
      </c>
      <c r="Q1374" s="125">
        <v>42306</v>
      </c>
      <c r="R1374" s="120">
        <v>91300</v>
      </c>
    </row>
    <row r="1375" spans="2:18">
      <c r="B1375" s="115">
        <v>42306</v>
      </c>
      <c r="C1375" s="119">
        <v>22350</v>
      </c>
      <c r="E1375" s="125">
        <v>42305</v>
      </c>
      <c r="F1375" s="120">
        <v>0</v>
      </c>
      <c r="H1375" s="125">
        <v>42305</v>
      </c>
      <c r="I1375" s="120">
        <v>10750</v>
      </c>
      <c r="K1375" s="125">
        <v>42305</v>
      </c>
      <c r="L1375" s="120">
        <v>59600</v>
      </c>
      <c r="N1375" s="125">
        <v>42305</v>
      </c>
      <c r="O1375" s="120">
        <v>69200</v>
      </c>
      <c r="Q1375" s="125">
        <v>42305</v>
      </c>
      <c r="R1375" s="120">
        <v>92300</v>
      </c>
    </row>
    <row r="1376" spans="2:18">
      <c r="B1376" s="115">
        <v>42305</v>
      </c>
      <c r="C1376" s="119">
        <v>22300</v>
      </c>
      <c r="E1376" s="125">
        <v>42304</v>
      </c>
      <c r="F1376" s="120">
        <v>0</v>
      </c>
      <c r="H1376" s="125">
        <v>42304</v>
      </c>
      <c r="I1376" s="120">
        <v>11200</v>
      </c>
      <c r="K1376" s="125">
        <v>42304</v>
      </c>
      <c r="L1376" s="120">
        <v>60900</v>
      </c>
      <c r="N1376" s="125">
        <v>42304</v>
      </c>
      <c r="O1376" s="120">
        <v>69900</v>
      </c>
      <c r="Q1376" s="125">
        <v>42304</v>
      </c>
      <c r="R1376" s="120">
        <v>89500</v>
      </c>
    </row>
    <row r="1377" spans="2:18">
      <c r="B1377" s="115">
        <v>42304</v>
      </c>
      <c r="C1377" s="119">
        <v>20150</v>
      </c>
      <c r="E1377" s="125">
        <v>42303</v>
      </c>
      <c r="F1377" s="120">
        <v>0</v>
      </c>
      <c r="H1377" s="125">
        <v>42303</v>
      </c>
      <c r="I1377" s="120">
        <v>11450</v>
      </c>
      <c r="K1377" s="125">
        <v>42303</v>
      </c>
      <c r="L1377" s="120">
        <v>60900</v>
      </c>
      <c r="N1377" s="125">
        <v>42303</v>
      </c>
      <c r="O1377" s="120">
        <v>70400</v>
      </c>
      <c r="Q1377" s="125">
        <v>42303</v>
      </c>
      <c r="R1377" s="120">
        <v>86600</v>
      </c>
    </row>
    <row r="1378" spans="2:18">
      <c r="B1378" s="115">
        <v>42303</v>
      </c>
      <c r="C1378" s="119">
        <v>20050</v>
      </c>
      <c r="E1378" s="125">
        <v>42300</v>
      </c>
      <c r="F1378" s="120">
        <v>0</v>
      </c>
      <c r="H1378" s="125">
        <v>42300</v>
      </c>
      <c r="I1378" s="120">
        <v>11450</v>
      </c>
      <c r="K1378" s="125">
        <v>42300</v>
      </c>
      <c r="L1378" s="120">
        <v>59000</v>
      </c>
      <c r="N1378" s="125">
        <v>42300</v>
      </c>
      <c r="O1378" s="120">
        <v>69800</v>
      </c>
      <c r="Q1378" s="125">
        <v>42300</v>
      </c>
      <c r="R1378" s="120">
        <v>85500</v>
      </c>
    </row>
    <row r="1379" spans="2:18">
      <c r="B1379" s="115">
        <v>42300</v>
      </c>
      <c r="C1379" s="119">
        <v>19000</v>
      </c>
      <c r="E1379" s="125">
        <v>42299</v>
      </c>
      <c r="F1379" s="120">
        <v>0</v>
      </c>
      <c r="H1379" s="125">
        <v>42299</v>
      </c>
      <c r="I1379" s="120">
        <v>11300</v>
      </c>
      <c r="K1379" s="125">
        <v>42299</v>
      </c>
      <c r="L1379" s="120">
        <v>59900</v>
      </c>
      <c r="N1379" s="125">
        <v>42299</v>
      </c>
      <c r="O1379" s="120">
        <v>70600</v>
      </c>
      <c r="Q1379" s="125">
        <v>42299</v>
      </c>
      <c r="R1379" s="120">
        <v>88500</v>
      </c>
    </row>
    <row r="1380" spans="2:18">
      <c r="B1380" s="115">
        <v>42299</v>
      </c>
      <c r="C1380" s="119">
        <v>19050</v>
      </c>
      <c r="E1380" s="125">
        <v>42298</v>
      </c>
      <c r="F1380" s="120">
        <v>0</v>
      </c>
      <c r="H1380" s="125">
        <v>42298</v>
      </c>
      <c r="I1380" s="120">
        <v>11700</v>
      </c>
      <c r="K1380" s="125">
        <v>42298</v>
      </c>
      <c r="L1380" s="120">
        <v>60000</v>
      </c>
      <c r="N1380" s="125">
        <v>42298</v>
      </c>
      <c r="O1380" s="120">
        <v>69900</v>
      </c>
      <c r="Q1380" s="125">
        <v>42298</v>
      </c>
      <c r="R1380" s="120">
        <v>88200</v>
      </c>
    </row>
    <row r="1381" spans="2:18">
      <c r="B1381" s="115">
        <v>42298</v>
      </c>
      <c r="C1381" s="119">
        <v>19100</v>
      </c>
      <c r="E1381" s="125">
        <v>42297</v>
      </c>
      <c r="F1381" s="120">
        <v>0</v>
      </c>
      <c r="H1381" s="125">
        <v>42297</v>
      </c>
      <c r="I1381" s="120">
        <v>11650</v>
      </c>
      <c r="K1381" s="125">
        <v>42297</v>
      </c>
      <c r="L1381" s="120">
        <v>62000</v>
      </c>
      <c r="N1381" s="125">
        <v>42297</v>
      </c>
      <c r="O1381" s="120">
        <v>70400</v>
      </c>
      <c r="Q1381" s="125">
        <v>42297</v>
      </c>
      <c r="R1381" s="120">
        <v>90200</v>
      </c>
    </row>
    <row r="1382" spans="2:18">
      <c r="B1382" s="115">
        <v>42297</v>
      </c>
      <c r="C1382" s="119">
        <v>19650</v>
      </c>
      <c r="E1382" s="125">
        <v>42296</v>
      </c>
      <c r="F1382" s="120">
        <v>0</v>
      </c>
      <c r="H1382" s="125">
        <v>42296</v>
      </c>
      <c r="I1382" s="120">
        <v>11650</v>
      </c>
      <c r="K1382" s="125">
        <v>42296</v>
      </c>
      <c r="L1382" s="120">
        <v>62100</v>
      </c>
      <c r="N1382" s="125">
        <v>42296</v>
      </c>
      <c r="O1382" s="120">
        <v>70000</v>
      </c>
      <c r="Q1382" s="125">
        <v>42296</v>
      </c>
      <c r="R1382" s="120">
        <v>95300</v>
      </c>
    </row>
    <row r="1383" spans="2:18">
      <c r="B1383" s="115">
        <v>42296</v>
      </c>
      <c r="C1383" s="119">
        <v>19550</v>
      </c>
      <c r="E1383" s="125">
        <v>42293</v>
      </c>
      <c r="F1383" s="120">
        <v>0</v>
      </c>
      <c r="H1383" s="125">
        <v>42293</v>
      </c>
      <c r="I1383" s="120">
        <v>11600</v>
      </c>
      <c r="K1383" s="125">
        <v>42293</v>
      </c>
      <c r="L1383" s="120">
        <v>62800</v>
      </c>
      <c r="N1383" s="125">
        <v>42293</v>
      </c>
      <c r="O1383" s="120">
        <v>69900</v>
      </c>
      <c r="Q1383" s="125">
        <v>42293</v>
      </c>
      <c r="R1383" s="120">
        <v>97500</v>
      </c>
    </row>
    <row r="1384" spans="2:18">
      <c r="B1384" s="115">
        <v>42293</v>
      </c>
      <c r="C1384" s="119">
        <v>20200</v>
      </c>
      <c r="E1384" s="125">
        <v>42292</v>
      </c>
      <c r="F1384" s="120">
        <v>0</v>
      </c>
      <c r="H1384" s="125">
        <v>42292</v>
      </c>
      <c r="I1384" s="120">
        <v>11650</v>
      </c>
      <c r="K1384" s="125">
        <v>42292</v>
      </c>
      <c r="L1384" s="120">
        <v>58500</v>
      </c>
      <c r="N1384" s="125">
        <v>42292</v>
      </c>
      <c r="O1384" s="120">
        <v>70200</v>
      </c>
      <c r="Q1384" s="125">
        <v>42292</v>
      </c>
      <c r="R1384" s="120">
        <v>96300</v>
      </c>
    </row>
    <row r="1385" spans="2:18">
      <c r="B1385" s="115">
        <v>42292</v>
      </c>
      <c r="C1385" s="119">
        <v>20600</v>
      </c>
      <c r="E1385" s="125">
        <v>42291</v>
      </c>
      <c r="F1385" s="120">
        <v>0</v>
      </c>
      <c r="H1385" s="125">
        <v>42291</v>
      </c>
      <c r="I1385" s="120">
        <v>11600</v>
      </c>
      <c r="K1385" s="125">
        <v>42291</v>
      </c>
      <c r="L1385" s="120">
        <v>58100</v>
      </c>
      <c r="N1385" s="125">
        <v>42291</v>
      </c>
      <c r="O1385" s="120">
        <v>69500</v>
      </c>
      <c r="Q1385" s="125">
        <v>42291</v>
      </c>
      <c r="R1385" s="120">
        <v>91600</v>
      </c>
    </row>
    <row r="1386" spans="2:18">
      <c r="B1386" s="115">
        <v>42291</v>
      </c>
      <c r="C1386" s="119">
        <v>19950</v>
      </c>
      <c r="E1386" s="125">
        <v>42290</v>
      </c>
      <c r="F1386" s="120">
        <v>0</v>
      </c>
      <c r="H1386" s="125">
        <v>42290</v>
      </c>
      <c r="I1386" s="120">
        <v>11700</v>
      </c>
      <c r="K1386" s="125">
        <v>42290</v>
      </c>
      <c r="L1386" s="120">
        <v>58100</v>
      </c>
      <c r="N1386" s="125">
        <v>42290</v>
      </c>
      <c r="O1386" s="120">
        <v>71200</v>
      </c>
      <c r="Q1386" s="125">
        <v>42290</v>
      </c>
      <c r="R1386" s="120">
        <v>90900</v>
      </c>
    </row>
    <row r="1387" spans="2:18">
      <c r="B1387" s="115">
        <v>42290</v>
      </c>
      <c r="C1387" s="119">
        <v>19550</v>
      </c>
      <c r="E1387" s="125">
        <v>42289</v>
      </c>
      <c r="F1387" s="120">
        <v>0</v>
      </c>
      <c r="H1387" s="125">
        <v>42289</v>
      </c>
      <c r="I1387" s="120">
        <v>11800</v>
      </c>
      <c r="K1387" s="125">
        <v>42289</v>
      </c>
      <c r="L1387" s="120">
        <v>57700</v>
      </c>
      <c r="N1387" s="125">
        <v>42289</v>
      </c>
      <c r="O1387" s="120">
        <v>71900</v>
      </c>
      <c r="Q1387" s="125">
        <v>42289</v>
      </c>
      <c r="R1387" s="120">
        <v>90300</v>
      </c>
    </row>
    <row r="1388" spans="2:18">
      <c r="B1388" s="115">
        <v>42289</v>
      </c>
      <c r="C1388" s="119">
        <v>19550</v>
      </c>
      <c r="E1388" s="125">
        <v>42285</v>
      </c>
      <c r="F1388" s="120">
        <v>0</v>
      </c>
      <c r="H1388" s="125">
        <v>42285</v>
      </c>
      <c r="I1388" s="120">
        <v>11800</v>
      </c>
      <c r="K1388" s="125">
        <v>42285</v>
      </c>
      <c r="L1388" s="120">
        <v>61200</v>
      </c>
      <c r="N1388" s="125">
        <v>42285</v>
      </c>
      <c r="O1388" s="120">
        <v>72100</v>
      </c>
      <c r="Q1388" s="125">
        <v>42285</v>
      </c>
      <c r="R1388" s="120">
        <v>93600</v>
      </c>
    </row>
    <row r="1389" spans="2:18">
      <c r="B1389" s="115">
        <v>42285</v>
      </c>
      <c r="C1389" s="119">
        <v>19550</v>
      </c>
      <c r="E1389" s="125">
        <v>42284</v>
      </c>
      <c r="F1389" s="120">
        <v>0</v>
      </c>
      <c r="H1389" s="125">
        <v>42284</v>
      </c>
      <c r="I1389" s="120">
        <v>11450</v>
      </c>
      <c r="K1389" s="125">
        <v>42284</v>
      </c>
      <c r="L1389" s="120">
        <v>63400</v>
      </c>
      <c r="N1389" s="125">
        <v>42284</v>
      </c>
      <c r="O1389" s="120">
        <v>73300</v>
      </c>
      <c r="Q1389" s="125">
        <v>42284</v>
      </c>
      <c r="R1389" s="120">
        <v>97000</v>
      </c>
    </row>
    <row r="1390" spans="2:18">
      <c r="B1390" s="115">
        <v>42284</v>
      </c>
      <c r="C1390" s="119">
        <v>19050</v>
      </c>
      <c r="E1390" s="125">
        <v>42283</v>
      </c>
      <c r="F1390" s="120">
        <v>0</v>
      </c>
      <c r="H1390" s="125">
        <v>42283</v>
      </c>
      <c r="I1390" s="120">
        <v>11700</v>
      </c>
      <c r="K1390" s="125">
        <v>42283</v>
      </c>
      <c r="L1390" s="120">
        <v>63400</v>
      </c>
      <c r="N1390" s="125">
        <v>42283</v>
      </c>
      <c r="O1390" s="120">
        <v>76300</v>
      </c>
      <c r="Q1390" s="125">
        <v>42283</v>
      </c>
      <c r="R1390" s="120">
        <v>95000</v>
      </c>
    </row>
    <row r="1391" spans="2:18">
      <c r="B1391" s="115">
        <v>42283</v>
      </c>
      <c r="C1391" s="119">
        <v>18100</v>
      </c>
      <c r="E1391" s="125">
        <v>42282</v>
      </c>
      <c r="F1391" s="120">
        <v>0</v>
      </c>
      <c r="H1391" s="125">
        <v>42282</v>
      </c>
      <c r="I1391" s="120">
        <v>11700</v>
      </c>
      <c r="K1391" s="125">
        <v>42282</v>
      </c>
      <c r="L1391" s="120">
        <v>62600</v>
      </c>
      <c r="N1391" s="125">
        <v>42282</v>
      </c>
      <c r="O1391" s="120">
        <v>72900</v>
      </c>
      <c r="Q1391" s="125">
        <v>42282</v>
      </c>
      <c r="R1391" s="120">
        <v>96000</v>
      </c>
    </row>
    <row r="1392" spans="2:18">
      <c r="B1392" s="115">
        <v>42282</v>
      </c>
      <c r="C1392" s="119">
        <v>18000</v>
      </c>
      <c r="E1392" s="125">
        <v>42279</v>
      </c>
      <c r="F1392" s="120">
        <v>0</v>
      </c>
      <c r="H1392" s="125">
        <v>42279</v>
      </c>
      <c r="I1392" s="120">
        <v>11300</v>
      </c>
      <c r="K1392" s="125">
        <v>42279</v>
      </c>
      <c r="L1392" s="120">
        <v>61800</v>
      </c>
      <c r="N1392" s="125">
        <v>42279</v>
      </c>
      <c r="O1392" s="120">
        <v>72700</v>
      </c>
      <c r="Q1392" s="125">
        <v>42279</v>
      </c>
      <c r="R1392" s="120">
        <v>95400</v>
      </c>
    </row>
    <row r="1393" spans="2:18">
      <c r="B1393" s="115">
        <v>42279</v>
      </c>
      <c r="C1393" s="119">
        <v>18400</v>
      </c>
      <c r="E1393" s="125">
        <v>42278</v>
      </c>
      <c r="F1393" s="120">
        <v>0</v>
      </c>
      <c r="H1393" s="125">
        <v>42278</v>
      </c>
      <c r="I1393" s="120">
        <v>11400</v>
      </c>
      <c r="K1393" s="125">
        <v>42278</v>
      </c>
      <c r="L1393" s="120">
        <v>62200</v>
      </c>
      <c r="N1393" s="125">
        <v>42278</v>
      </c>
      <c r="O1393" s="120">
        <v>73000</v>
      </c>
      <c r="Q1393" s="125">
        <v>42278</v>
      </c>
      <c r="R1393" s="120">
        <v>95000</v>
      </c>
    </row>
    <row r="1394" spans="2:18">
      <c r="B1394" s="115">
        <v>42278</v>
      </c>
      <c r="C1394" s="119">
        <v>17950</v>
      </c>
      <c r="E1394" s="125">
        <v>42277</v>
      </c>
      <c r="F1394" s="120">
        <v>0</v>
      </c>
      <c r="H1394" s="125">
        <v>42277</v>
      </c>
      <c r="I1394" s="120">
        <v>11400</v>
      </c>
      <c r="K1394" s="125">
        <v>42277</v>
      </c>
      <c r="L1394" s="120">
        <v>63500</v>
      </c>
      <c r="N1394" s="125">
        <v>42277</v>
      </c>
      <c r="O1394" s="120">
        <v>73300</v>
      </c>
      <c r="Q1394" s="125">
        <v>42277</v>
      </c>
      <c r="R1394" s="120">
        <v>91100</v>
      </c>
    </row>
    <row r="1395" spans="2:18">
      <c r="B1395" s="115">
        <v>42277</v>
      </c>
      <c r="C1395" s="119">
        <v>17900</v>
      </c>
      <c r="E1395" s="125">
        <v>42272</v>
      </c>
      <c r="F1395" s="120">
        <v>0</v>
      </c>
      <c r="H1395" s="125">
        <v>42272</v>
      </c>
      <c r="I1395" s="120">
        <v>11200</v>
      </c>
      <c r="K1395" s="125">
        <v>42272</v>
      </c>
      <c r="L1395" s="120">
        <v>63100</v>
      </c>
      <c r="N1395" s="125">
        <v>42272</v>
      </c>
      <c r="O1395" s="120">
        <v>74100</v>
      </c>
      <c r="Q1395" s="125">
        <v>42272</v>
      </c>
      <c r="R1395" s="120">
        <v>92700</v>
      </c>
    </row>
    <row r="1396" spans="2:18">
      <c r="B1396" s="115">
        <v>42272</v>
      </c>
      <c r="C1396" s="119">
        <v>17850</v>
      </c>
      <c r="E1396" s="125">
        <v>42271</v>
      </c>
      <c r="F1396" s="120">
        <v>0</v>
      </c>
      <c r="H1396" s="125">
        <v>42271</v>
      </c>
      <c r="I1396" s="120">
        <v>11050</v>
      </c>
      <c r="K1396" s="125">
        <v>42271</v>
      </c>
      <c r="L1396" s="120">
        <v>63500</v>
      </c>
      <c r="N1396" s="125">
        <v>42271</v>
      </c>
      <c r="O1396" s="120">
        <v>73100</v>
      </c>
      <c r="Q1396" s="125">
        <v>42271</v>
      </c>
      <c r="R1396" s="120">
        <v>93000</v>
      </c>
    </row>
    <row r="1397" spans="2:18">
      <c r="B1397" s="115">
        <v>42271</v>
      </c>
      <c r="C1397" s="119">
        <v>18000</v>
      </c>
      <c r="E1397" s="125">
        <v>42270</v>
      </c>
      <c r="F1397" s="120">
        <v>0</v>
      </c>
      <c r="H1397" s="125">
        <v>42270</v>
      </c>
      <c r="I1397" s="120">
        <v>11200</v>
      </c>
      <c r="K1397" s="125">
        <v>42270</v>
      </c>
      <c r="L1397" s="120">
        <v>62100</v>
      </c>
      <c r="N1397" s="125">
        <v>42270</v>
      </c>
      <c r="O1397" s="120">
        <v>72700</v>
      </c>
      <c r="Q1397" s="125">
        <v>42270</v>
      </c>
      <c r="R1397" s="120">
        <v>90100</v>
      </c>
    </row>
    <row r="1398" spans="2:18">
      <c r="B1398" s="115">
        <v>42270</v>
      </c>
      <c r="C1398" s="119">
        <v>18550</v>
      </c>
      <c r="E1398" s="125">
        <v>42269</v>
      </c>
      <c r="F1398" s="120">
        <v>0</v>
      </c>
      <c r="H1398" s="125">
        <v>42269</v>
      </c>
      <c r="I1398" s="120">
        <v>11450</v>
      </c>
      <c r="K1398" s="125">
        <v>42269</v>
      </c>
      <c r="L1398" s="120">
        <v>66000</v>
      </c>
      <c r="N1398" s="125">
        <v>42269</v>
      </c>
      <c r="O1398" s="120">
        <v>75800</v>
      </c>
      <c r="Q1398" s="125">
        <v>42269</v>
      </c>
      <c r="R1398" s="120">
        <v>92000</v>
      </c>
    </row>
    <row r="1399" spans="2:18">
      <c r="B1399" s="115">
        <v>42269</v>
      </c>
      <c r="C1399" s="119">
        <v>19000</v>
      </c>
      <c r="E1399" s="125">
        <v>42268</v>
      </c>
      <c r="F1399" s="120">
        <v>0</v>
      </c>
      <c r="H1399" s="125">
        <v>42268</v>
      </c>
      <c r="I1399" s="120">
        <v>11400</v>
      </c>
      <c r="K1399" s="125">
        <v>42268</v>
      </c>
      <c r="L1399" s="120">
        <v>63600</v>
      </c>
      <c r="N1399" s="125">
        <v>42268</v>
      </c>
      <c r="O1399" s="120">
        <v>78800</v>
      </c>
      <c r="Q1399" s="125">
        <v>42268</v>
      </c>
      <c r="R1399" s="120">
        <v>88600</v>
      </c>
    </row>
    <row r="1400" spans="2:18">
      <c r="B1400" s="115">
        <v>42268</v>
      </c>
      <c r="C1400" s="119">
        <v>19000</v>
      </c>
      <c r="E1400" s="125">
        <v>42265</v>
      </c>
      <c r="F1400" s="120">
        <v>0</v>
      </c>
      <c r="H1400" s="125">
        <v>42265</v>
      </c>
      <c r="I1400" s="120">
        <v>11650</v>
      </c>
      <c r="K1400" s="125">
        <v>42265</v>
      </c>
      <c r="L1400" s="120">
        <v>65900</v>
      </c>
      <c r="N1400" s="125">
        <v>42265</v>
      </c>
      <c r="O1400" s="120">
        <v>83800</v>
      </c>
      <c r="Q1400" s="125">
        <v>42265</v>
      </c>
      <c r="R1400" s="120">
        <v>96200</v>
      </c>
    </row>
    <row r="1401" spans="2:18">
      <c r="B1401" s="115">
        <v>42265</v>
      </c>
      <c r="C1401" s="119">
        <v>19150</v>
      </c>
      <c r="E1401" s="125">
        <v>42264</v>
      </c>
      <c r="F1401" s="120">
        <v>0</v>
      </c>
      <c r="H1401" s="125">
        <v>42264</v>
      </c>
      <c r="I1401" s="120">
        <v>11500</v>
      </c>
      <c r="K1401" s="125">
        <v>42264</v>
      </c>
      <c r="L1401" s="120">
        <v>65800</v>
      </c>
      <c r="N1401" s="125">
        <v>42264</v>
      </c>
      <c r="O1401" s="120">
        <v>77900</v>
      </c>
      <c r="Q1401" s="125">
        <v>42264</v>
      </c>
      <c r="R1401" s="120">
        <v>96000</v>
      </c>
    </row>
    <row r="1402" spans="2:18">
      <c r="B1402" s="115">
        <v>42264</v>
      </c>
      <c r="C1402" s="119">
        <v>18550</v>
      </c>
      <c r="E1402" s="125">
        <v>42263</v>
      </c>
      <c r="F1402" s="120">
        <v>0</v>
      </c>
      <c r="H1402" s="125">
        <v>42263</v>
      </c>
      <c r="I1402" s="120">
        <v>11700</v>
      </c>
      <c r="K1402" s="125">
        <v>42263</v>
      </c>
      <c r="L1402" s="120">
        <v>68500</v>
      </c>
      <c r="N1402" s="125">
        <v>42263</v>
      </c>
      <c r="O1402" s="120">
        <v>79900</v>
      </c>
      <c r="Q1402" s="125">
        <v>42263</v>
      </c>
      <c r="R1402" s="120">
        <v>99900</v>
      </c>
    </row>
    <row r="1403" spans="2:18">
      <c r="B1403" s="115">
        <v>42263</v>
      </c>
      <c r="C1403" s="119">
        <v>18650</v>
      </c>
      <c r="E1403" s="125">
        <v>42262</v>
      </c>
      <c r="F1403" s="120">
        <v>0</v>
      </c>
      <c r="H1403" s="125">
        <v>42262</v>
      </c>
      <c r="I1403" s="120">
        <v>11550</v>
      </c>
      <c r="K1403" s="125">
        <v>42262</v>
      </c>
      <c r="L1403" s="120">
        <v>67700</v>
      </c>
      <c r="N1403" s="125">
        <v>42262</v>
      </c>
      <c r="O1403" s="120">
        <v>76300</v>
      </c>
      <c r="Q1403" s="125">
        <v>42262</v>
      </c>
      <c r="R1403" s="120">
        <v>97100</v>
      </c>
    </row>
    <row r="1404" spans="2:18">
      <c r="B1404" s="115">
        <v>42262</v>
      </c>
      <c r="C1404" s="119">
        <v>18850</v>
      </c>
      <c r="E1404" s="125">
        <v>42261</v>
      </c>
      <c r="F1404" s="120">
        <v>0</v>
      </c>
      <c r="H1404" s="125">
        <v>42261</v>
      </c>
      <c r="I1404" s="120">
        <v>11200</v>
      </c>
      <c r="K1404" s="125">
        <v>42261</v>
      </c>
      <c r="L1404" s="120">
        <v>69000</v>
      </c>
      <c r="N1404" s="125">
        <v>42261</v>
      </c>
      <c r="O1404" s="120">
        <v>74400</v>
      </c>
      <c r="Q1404" s="125">
        <v>42261</v>
      </c>
      <c r="R1404" s="120">
        <v>98900</v>
      </c>
    </row>
    <row r="1405" spans="2:18">
      <c r="B1405" s="115">
        <v>42261</v>
      </c>
      <c r="C1405" s="119">
        <v>18550</v>
      </c>
      <c r="E1405" s="125">
        <v>42258</v>
      </c>
      <c r="F1405" s="120">
        <v>0</v>
      </c>
      <c r="H1405" s="125">
        <v>42258</v>
      </c>
      <c r="I1405" s="120">
        <v>10950</v>
      </c>
      <c r="K1405" s="125">
        <v>42258</v>
      </c>
      <c r="L1405" s="120">
        <v>72000</v>
      </c>
      <c r="N1405" s="125">
        <v>42258</v>
      </c>
      <c r="O1405" s="120">
        <v>76600</v>
      </c>
      <c r="Q1405" s="125">
        <v>42258</v>
      </c>
      <c r="R1405" s="120">
        <v>101800</v>
      </c>
    </row>
    <row r="1406" spans="2:18">
      <c r="B1406" s="115">
        <v>42258</v>
      </c>
      <c r="C1406" s="119">
        <v>17850</v>
      </c>
      <c r="E1406" s="125">
        <v>42257</v>
      </c>
      <c r="F1406" s="120">
        <v>0</v>
      </c>
      <c r="H1406" s="125">
        <v>42257</v>
      </c>
      <c r="I1406" s="120">
        <v>11200</v>
      </c>
      <c r="K1406" s="125">
        <v>42257</v>
      </c>
      <c r="L1406" s="120">
        <v>68900</v>
      </c>
      <c r="N1406" s="125">
        <v>42257</v>
      </c>
      <c r="O1406" s="120">
        <v>78100</v>
      </c>
      <c r="Q1406" s="125">
        <v>42257</v>
      </c>
      <c r="R1406" s="120">
        <v>97800</v>
      </c>
    </row>
    <row r="1407" spans="2:18">
      <c r="B1407" s="115">
        <v>42257</v>
      </c>
      <c r="C1407" s="119">
        <v>17900</v>
      </c>
      <c r="E1407" s="125">
        <v>42256</v>
      </c>
      <c r="F1407" s="120">
        <v>0</v>
      </c>
      <c r="H1407" s="125">
        <v>42256</v>
      </c>
      <c r="I1407" s="120">
        <v>10750</v>
      </c>
      <c r="K1407" s="125">
        <v>42256</v>
      </c>
      <c r="L1407" s="120">
        <v>67100</v>
      </c>
      <c r="N1407" s="125">
        <v>42256</v>
      </c>
      <c r="O1407" s="120">
        <v>77300</v>
      </c>
      <c r="Q1407" s="125">
        <v>42256</v>
      </c>
      <c r="R1407" s="120">
        <v>100000</v>
      </c>
    </row>
    <row r="1408" spans="2:18">
      <c r="B1408" s="115">
        <v>42256</v>
      </c>
      <c r="C1408" s="119">
        <v>17650</v>
      </c>
      <c r="E1408" s="125">
        <v>42255</v>
      </c>
      <c r="F1408" s="120">
        <v>0</v>
      </c>
      <c r="H1408" s="125">
        <v>42255</v>
      </c>
      <c r="I1408" s="120">
        <v>10450</v>
      </c>
      <c r="K1408" s="125">
        <v>42255</v>
      </c>
      <c r="L1408" s="120">
        <v>68900</v>
      </c>
      <c r="N1408" s="125">
        <v>42255</v>
      </c>
      <c r="O1408" s="120">
        <v>71700</v>
      </c>
      <c r="Q1408" s="125">
        <v>42255</v>
      </c>
      <c r="R1408" s="120">
        <v>93100</v>
      </c>
    </row>
    <row r="1409" spans="2:18">
      <c r="B1409" s="115">
        <v>42255</v>
      </c>
      <c r="C1409" s="119">
        <v>17550</v>
      </c>
      <c r="E1409" s="125">
        <v>42254</v>
      </c>
      <c r="F1409" s="120">
        <v>0</v>
      </c>
      <c r="H1409" s="125">
        <v>42254</v>
      </c>
      <c r="I1409" s="120">
        <v>10550</v>
      </c>
      <c r="K1409" s="125">
        <v>42254</v>
      </c>
      <c r="L1409" s="120">
        <v>64500</v>
      </c>
      <c r="N1409" s="125">
        <v>42254</v>
      </c>
      <c r="O1409" s="120">
        <v>73900</v>
      </c>
      <c r="Q1409" s="125">
        <v>42254</v>
      </c>
      <c r="R1409" s="120">
        <v>99400</v>
      </c>
    </row>
    <row r="1410" spans="2:18">
      <c r="B1410" s="115">
        <v>42254</v>
      </c>
      <c r="C1410" s="119">
        <v>16900</v>
      </c>
      <c r="E1410" s="125">
        <v>42251</v>
      </c>
      <c r="F1410" s="120">
        <v>0</v>
      </c>
      <c r="H1410" s="125">
        <v>42251</v>
      </c>
      <c r="I1410" s="120">
        <v>10250</v>
      </c>
      <c r="K1410" s="125">
        <v>42251</v>
      </c>
      <c r="L1410" s="120">
        <v>66400</v>
      </c>
      <c r="N1410" s="125">
        <v>42251</v>
      </c>
      <c r="O1410" s="120">
        <v>75100</v>
      </c>
      <c r="Q1410" s="125">
        <v>42251</v>
      </c>
      <c r="R1410" s="120">
        <v>100600</v>
      </c>
    </row>
    <row r="1411" spans="2:18">
      <c r="B1411" s="115">
        <v>42251</v>
      </c>
      <c r="C1411" s="119">
        <v>16150</v>
      </c>
      <c r="E1411" s="125">
        <v>42250</v>
      </c>
      <c r="F1411" s="120">
        <v>0</v>
      </c>
      <c r="H1411" s="125">
        <v>42250</v>
      </c>
      <c r="I1411" s="120">
        <v>10700</v>
      </c>
      <c r="K1411" s="125">
        <v>42250</v>
      </c>
      <c r="L1411" s="120">
        <v>66500</v>
      </c>
      <c r="N1411" s="125">
        <v>42250</v>
      </c>
      <c r="O1411" s="120">
        <v>75300</v>
      </c>
      <c r="Q1411" s="125">
        <v>42250</v>
      </c>
      <c r="R1411" s="120">
        <v>100500</v>
      </c>
    </row>
    <row r="1412" spans="2:18">
      <c r="B1412" s="115">
        <v>42250</v>
      </c>
      <c r="C1412" s="119">
        <v>16300</v>
      </c>
      <c r="E1412" s="125">
        <v>42249</v>
      </c>
      <c r="F1412" s="120">
        <v>0</v>
      </c>
      <c r="H1412" s="125">
        <v>42249</v>
      </c>
      <c r="I1412" s="120">
        <v>10550</v>
      </c>
      <c r="K1412" s="125">
        <v>42249</v>
      </c>
      <c r="L1412" s="120">
        <v>67800</v>
      </c>
      <c r="N1412" s="125">
        <v>42249</v>
      </c>
      <c r="O1412" s="120">
        <v>77000</v>
      </c>
      <c r="Q1412" s="125">
        <v>42249</v>
      </c>
      <c r="R1412" s="120">
        <v>104700</v>
      </c>
    </row>
    <row r="1413" spans="2:18">
      <c r="B1413" s="115">
        <v>42249</v>
      </c>
      <c r="C1413" s="119">
        <v>16750</v>
      </c>
      <c r="E1413" s="125">
        <v>42248</v>
      </c>
      <c r="F1413" s="120">
        <v>0</v>
      </c>
      <c r="H1413" s="125">
        <v>42248</v>
      </c>
      <c r="I1413" s="120">
        <v>10450</v>
      </c>
      <c r="K1413" s="125">
        <v>42248</v>
      </c>
      <c r="L1413" s="120">
        <v>65000</v>
      </c>
      <c r="N1413" s="125">
        <v>42248</v>
      </c>
      <c r="O1413" s="120">
        <v>79900</v>
      </c>
      <c r="Q1413" s="125">
        <v>42248</v>
      </c>
      <c r="R1413" s="120">
        <v>103800</v>
      </c>
    </row>
    <row r="1414" spans="2:18">
      <c r="B1414" s="115">
        <v>42248</v>
      </c>
      <c r="C1414" s="119">
        <v>16550</v>
      </c>
      <c r="E1414" s="125">
        <v>42247</v>
      </c>
      <c r="F1414" s="120">
        <v>0</v>
      </c>
      <c r="H1414" s="125">
        <v>42247</v>
      </c>
      <c r="I1414" s="120">
        <v>11100</v>
      </c>
      <c r="K1414" s="125">
        <v>42247</v>
      </c>
      <c r="L1414" s="120">
        <v>69400</v>
      </c>
      <c r="N1414" s="125">
        <v>42247</v>
      </c>
      <c r="O1414" s="120">
        <v>78800</v>
      </c>
      <c r="Q1414" s="125">
        <v>42247</v>
      </c>
      <c r="R1414" s="120">
        <v>109700</v>
      </c>
    </row>
    <row r="1415" spans="2:18">
      <c r="B1415" s="115">
        <v>42247</v>
      </c>
      <c r="C1415" s="119">
        <v>16750</v>
      </c>
      <c r="E1415" s="125">
        <v>42244</v>
      </c>
      <c r="F1415" s="120">
        <v>0</v>
      </c>
      <c r="H1415" s="125">
        <v>42244</v>
      </c>
      <c r="I1415" s="120">
        <v>11000</v>
      </c>
      <c r="K1415" s="125">
        <v>42244</v>
      </c>
      <c r="L1415" s="120">
        <v>69100</v>
      </c>
      <c r="N1415" s="125">
        <v>42244</v>
      </c>
      <c r="O1415" s="120">
        <v>80800</v>
      </c>
      <c r="Q1415" s="125">
        <v>42244</v>
      </c>
      <c r="R1415" s="120">
        <v>109600</v>
      </c>
    </row>
    <row r="1416" spans="2:18">
      <c r="B1416" s="115">
        <v>42244</v>
      </c>
      <c r="C1416" s="119">
        <v>16750</v>
      </c>
      <c r="E1416" s="125">
        <v>42243</v>
      </c>
      <c r="F1416" s="120">
        <v>0</v>
      </c>
      <c r="H1416" s="125">
        <v>42243</v>
      </c>
      <c r="I1416" s="120">
        <v>10600</v>
      </c>
      <c r="K1416" s="125">
        <v>42243</v>
      </c>
      <c r="L1416" s="120">
        <v>61400</v>
      </c>
      <c r="N1416" s="125">
        <v>42243</v>
      </c>
      <c r="O1416" s="120">
        <v>80600</v>
      </c>
      <c r="Q1416" s="125">
        <v>42243</v>
      </c>
      <c r="R1416" s="120">
        <v>108000</v>
      </c>
    </row>
    <row r="1417" spans="2:18">
      <c r="B1417" s="115">
        <v>42243</v>
      </c>
      <c r="C1417" s="119">
        <v>16300</v>
      </c>
      <c r="E1417" s="125">
        <v>42242</v>
      </c>
      <c r="F1417" s="120">
        <v>0</v>
      </c>
      <c r="H1417" s="125">
        <v>42242</v>
      </c>
      <c r="I1417" s="120">
        <v>10650</v>
      </c>
      <c r="K1417" s="125">
        <v>42242</v>
      </c>
      <c r="L1417" s="120">
        <v>61000</v>
      </c>
      <c r="N1417" s="125">
        <v>42242</v>
      </c>
      <c r="O1417" s="120">
        <v>76400</v>
      </c>
      <c r="Q1417" s="125">
        <v>42242</v>
      </c>
      <c r="R1417" s="120">
        <v>107500</v>
      </c>
    </row>
    <row r="1418" spans="2:18">
      <c r="B1418" s="115">
        <v>42242</v>
      </c>
      <c r="C1418" s="119">
        <v>16050</v>
      </c>
      <c r="E1418" s="125">
        <v>42241</v>
      </c>
      <c r="F1418" s="120">
        <v>0</v>
      </c>
      <c r="H1418" s="125">
        <v>42241</v>
      </c>
      <c r="I1418" s="120">
        <v>10400</v>
      </c>
      <c r="K1418" s="125">
        <v>42241</v>
      </c>
      <c r="L1418" s="120">
        <v>60000</v>
      </c>
      <c r="N1418" s="125">
        <v>42241</v>
      </c>
      <c r="O1418" s="120">
        <v>74900</v>
      </c>
      <c r="Q1418" s="125">
        <v>42241</v>
      </c>
      <c r="R1418" s="120">
        <v>101900</v>
      </c>
    </row>
    <row r="1419" spans="2:18">
      <c r="B1419" s="115">
        <v>42241</v>
      </c>
      <c r="C1419" s="119">
        <v>15300</v>
      </c>
      <c r="E1419" s="125">
        <v>42240</v>
      </c>
      <c r="F1419" s="120">
        <v>0</v>
      </c>
      <c r="H1419" s="125">
        <v>42240</v>
      </c>
      <c r="I1419" s="120">
        <v>9900</v>
      </c>
      <c r="K1419" s="125">
        <v>42240</v>
      </c>
      <c r="L1419" s="120">
        <v>55500</v>
      </c>
      <c r="N1419" s="125">
        <v>42240</v>
      </c>
      <c r="O1419" s="120">
        <v>74600</v>
      </c>
      <c r="Q1419" s="125">
        <v>42240</v>
      </c>
      <c r="R1419" s="120">
        <v>100000</v>
      </c>
    </row>
    <row r="1420" spans="2:18">
      <c r="B1420" s="115">
        <v>42240</v>
      </c>
      <c r="C1420" s="119">
        <v>14050</v>
      </c>
      <c r="E1420" s="125">
        <v>42237</v>
      </c>
      <c r="F1420" s="120">
        <v>0</v>
      </c>
      <c r="H1420" s="125">
        <v>42237</v>
      </c>
      <c r="I1420" s="120">
        <v>10250</v>
      </c>
      <c r="K1420" s="125">
        <v>42237</v>
      </c>
      <c r="L1420" s="120">
        <v>58900</v>
      </c>
      <c r="N1420" s="125">
        <v>42237</v>
      </c>
      <c r="O1420" s="120">
        <v>75500</v>
      </c>
      <c r="Q1420" s="125">
        <v>42237</v>
      </c>
      <c r="R1420" s="120">
        <v>103300</v>
      </c>
    </row>
    <row r="1421" spans="2:18">
      <c r="B1421" s="115">
        <v>42237</v>
      </c>
      <c r="C1421" s="119">
        <v>14000</v>
      </c>
      <c r="E1421" s="125">
        <v>42236</v>
      </c>
      <c r="F1421" s="120">
        <v>0</v>
      </c>
      <c r="H1421" s="125">
        <v>42236</v>
      </c>
      <c r="I1421" s="120">
        <v>10750</v>
      </c>
      <c r="K1421" s="125">
        <v>42236</v>
      </c>
      <c r="L1421" s="120">
        <v>59800</v>
      </c>
      <c r="N1421" s="125">
        <v>42236</v>
      </c>
      <c r="O1421" s="120">
        <v>73700</v>
      </c>
      <c r="Q1421" s="125">
        <v>42236</v>
      </c>
      <c r="R1421" s="120">
        <v>103000</v>
      </c>
    </row>
    <row r="1422" spans="2:18">
      <c r="B1422" s="115">
        <v>42236</v>
      </c>
      <c r="C1422" s="119">
        <v>14900</v>
      </c>
      <c r="E1422" s="125">
        <v>42235</v>
      </c>
      <c r="F1422" s="120">
        <v>0</v>
      </c>
      <c r="H1422" s="125">
        <v>42235</v>
      </c>
      <c r="I1422" s="120">
        <v>11000</v>
      </c>
      <c r="K1422" s="125">
        <v>42235</v>
      </c>
      <c r="L1422" s="120">
        <v>59900</v>
      </c>
      <c r="N1422" s="125">
        <v>42235</v>
      </c>
      <c r="O1422" s="120">
        <v>74800</v>
      </c>
      <c r="Q1422" s="125">
        <v>42235</v>
      </c>
      <c r="R1422" s="120">
        <v>101500</v>
      </c>
    </row>
    <row r="1423" spans="2:18">
      <c r="B1423" s="115">
        <v>42235</v>
      </c>
      <c r="C1423" s="119">
        <v>15350</v>
      </c>
      <c r="E1423" s="125">
        <v>42234</v>
      </c>
      <c r="F1423" s="120">
        <v>0</v>
      </c>
      <c r="H1423" s="125">
        <v>42234</v>
      </c>
      <c r="I1423" s="120">
        <v>11200</v>
      </c>
      <c r="K1423" s="125">
        <v>42234</v>
      </c>
      <c r="L1423" s="120">
        <v>61400</v>
      </c>
      <c r="N1423" s="125">
        <v>42234</v>
      </c>
      <c r="O1423" s="120">
        <v>78900</v>
      </c>
      <c r="Q1423" s="125">
        <v>42234</v>
      </c>
      <c r="R1423" s="120">
        <v>106200</v>
      </c>
    </row>
    <row r="1424" spans="2:18">
      <c r="B1424" s="115">
        <v>42234</v>
      </c>
      <c r="C1424" s="119">
        <v>15050</v>
      </c>
      <c r="E1424" s="125">
        <v>42233</v>
      </c>
      <c r="F1424" s="120">
        <v>0</v>
      </c>
      <c r="H1424" s="125">
        <v>42233</v>
      </c>
      <c r="I1424" s="120">
        <v>11350</v>
      </c>
      <c r="K1424" s="125">
        <v>42233</v>
      </c>
      <c r="L1424" s="120">
        <v>64000</v>
      </c>
      <c r="N1424" s="125">
        <v>42233</v>
      </c>
      <c r="O1424" s="120">
        <v>81200</v>
      </c>
      <c r="Q1424" s="125">
        <v>42233</v>
      </c>
      <c r="R1424" s="120">
        <v>108000</v>
      </c>
    </row>
    <row r="1425" spans="2:18">
      <c r="B1425" s="115">
        <v>42233</v>
      </c>
      <c r="C1425" s="119">
        <v>15400</v>
      </c>
      <c r="E1425" s="125">
        <v>42229</v>
      </c>
      <c r="F1425" s="120">
        <v>0</v>
      </c>
      <c r="H1425" s="125">
        <v>42229</v>
      </c>
      <c r="I1425" s="120">
        <v>11850</v>
      </c>
      <c r="K1425" s="125">
        <v>42229</v>
      </c>
      <c r="L1425" s="120">
        <v>63000</v>
      </c>
      <c r="N1425" s="125">
        <v>42229</v>
      </c>
      <c r="O1425" s="120">
        <v>80200</v>
      </c>
      <c r="Q1425" s="125">
        <v>42229</v>
      </c>
      <c r="R1425" s="120">
        <v>111000</v>
      </c>
    </row>
    <row r="1426" spans="2:18">
      <c r="B1426" s="115">
        <v>42229</v>
      </c>
      <c r="C1426" s="119">
        <v>15450</v>
      </c>
      <c r="E1426" s="125">
        <v>42228</v>
      </c>
      <c r="F1426" s="120">
        <v>0</v>
      </c>
      <c r="H1426" s="125">
        <v>42228</v>
      </c>
      <c r="I1426" s="120">
        <v>11250</v>
      </c>
      <c r="K1426" s="125">
        <v>42228</v>
      </c>
      <c r="L1426" s="120">
        <v>63600</v>
      </c>
      <c r="N1426" s="125">
        <v>42228</v>
      </c>
      <c r="O1426" s="120">
        <v>81000</v>
      </c>
      <c r="Q1426" s="125">
        <v>42228</v>
      </c>
      <c r="R1426" s="120">
        <v>106000</v>
      </c>
    </row>
    <row r="1427" spans="2:18">
      <c r="B1427" s="115">
        <v>42228</v>
      </c>
      <c r="C1427" s="119">
        <v>15300</v>
      </c>
      <c r="E1427" s="125">
        <v>42227</v>
      </c>
      <c r="F1427" s="120">
        <v>0</v>
      </c>
      <c r="H1427" s="125">
        <v>42227</v>
      </c>
      <c r="I1427" s="120">
        <v>10650</v>
      </c>
      <c r="K1427" s="125">
        <v>42227</v>
      </c>
      <c r="L1427" s="120">
        <v>65600</v>
      </c>
      <c r="N1427" s="125">
        <v>42227</v>
      </c>
      <c r="O1427" s="120">
        <v>82900</v>
      </c>
      <c r="Q1427" s="125">
        <v>42227</v>
      </c>
      <c r="R1427" s="120">
        <v>115100</v>
      </c>
    </row>
    <row r="1428" spans="2:18">
      <c r="B1428" s="115">
        <v>42227</v>
      </c>
      <c r="C1428" s="119">
        <v>14950</v>
      </c>
      <c r="E1428" s="125">
        <v>42226</v>
      </c>
      <c r="F1428" s="120">
        <v>0</v>
      </c>
      <c r="H1428" s="125">
        <v>42226</v>
      </c>
      <c r="I1428" s="120">
        <v>11000</v>
      </c>
      <c r="K1428" s="125">
        <v>42226</v>
      </c>
      <c r="L1428" s="120">
        <v>66000</v>
      </c>
      <c r="N1428" s="125">
        <v>42226</v>
      </c>
      <c r="O1428" s="120">
        <v>84500</v>
      </c>
      <c r="Q1428" s="125">
        <v>42226</v>
      </c>
      <c r="R1428" s="120">
        <v>111900</v>
      </c>
    </row>
    <row r="1429" spans="2:18">
      <c r="B1429" s="115">
        <v>42226</v>
      </c>
      <c r="C1429" s="119">
        <v>15100</v>
      </c>
      <c r="E1429" s="125">
        <v>42223</v>
      </c>
      <c r="F1429" s="120">
        <v>0</v>
      </c>
      <c r="H1429" s="125">
        <v>42223</v>
      </c>
      <c r="I1429" s="120">
        <v>10750</v>
      </c>
      <c r="K1429" s="125">
        <v>42223</v>
      </c>
      <c r="L1429" s="120">
        <v>67800</v>
      </c>
      <c r="N1429" s="125">
        <v>42223</v>
      </c>
      <c r="O1429" s="120">
        <v>90100</v>
      </c>
      <c r="Q1429" s="125">
        <v>42223</v>
      </c>
      <c r="R1429" s="120">
        <v>122500</v>
      </c>
    </row>
    <row r="1430" spans="2:18">
      <c r="B1430" s="115">
        <v>42223</v>
      </c>
      <c r="C1430" s="119">
        <v>14750</v>
      </c>
      <c r="E1430" s="125">
        <v>42222</v>
      </c>
      <c r="F1430" s="120">
        <v>0</v>
      </c>
      <c r="H1430" s="125">
        <v>42222</v>
      </c>
      <c r="I1430" s="120">
        <v>10950</v>
      </c>
      <c r="K1430" s="125">
        <v>42222</v>
      </c>
      <c r="L1430" s="120">
        <v>68900</v>
      </c>
      <c r="N1430" s="125">
        <v>42222</v>
      </c>
      <c r="O1430" s="120">
        <v>91000</v>
      </c>
      <c r="Q1430" s="125">
        <v>42222</v>
      </c>
      <c r="R1430" s="120">
        <v>121000</v>
      </c>
    </row>
    <row r="1431" spans="2:18">
      <c r="B1431" s="115">
        <v>42222</v>
      </c>
      <c r="C1431" s="119">
        <v>15250</v>
      </c>
      <c r="E1431" s="125">
        <v>42221</v>
      </c>
      <c r="F1431" s="120">
        <v>0</v>
      </c>
      <c r="H1431" s="125">
        <v>42221</v>
      </c>
      <c r="I1431" s="120">
        <v>10950</v>
      </c>
      <c r="K1431" s="125">
        <v>42221</v>
      </c>
      <c r="L1431" s="120">
        <v>67400</v>
      </c>
      <c r="N1431" s="125">
        <v>42221</v>
      </c>
      <c r="O1431" s="120">
        <v>83900</v>
      </c>
      <c r="Q1431" s="125">
        <v>42221</v>
      </c>
      <c r="R1431" s="120">
        <v>120500</v>
      </c>
    </row>
    <row r="1432" spans="2:18">
      <c r="B1432" s="115">
        <v>42221</v>
      </c>
      <c r="C1432" s="119">
        <v>15500</v>
      </c>
      <c r="E1432" s="125">
        <v>42220</v>
      </c>
      <c r="F1432" s="120">
        <v>0</v>
      </c>
      <c r="H1432" s="125">
        <v>42220</v>
      </c>
      <c r="I1432" s="120">
        <v>10450</v>
      </c>
      <c r="K1432" s="125">
        <v>42220</v>
      </c>
      <c r="L1432" s="120">
        <v>70400</v>
      </c>
      <c r="N1432" s="125">
        <v>42220</v>
      </c>
      <c r="O1432" s="120">
        <v>80400</v>
      </c>
      <c r="Q1432" s="125">
        <v>42220</v>
      </c>
      <c r="R1432" s="120">
        <v>120200</v>
      </c>
    </row>
    <row r="1433" spans="2:18">
      <c r="B1433" s="115">
        <v>42220</v>
      </c>
      <c r="C1433" s="119">
        <v>16150</v>
      </c>
      <c r="E1433" s="125">
        <v>42219</v>
      </c>
      <c r="F1433" s="120">
        <v>0</v>
      </c>
      <c r="H1433" s="125">
        <v>42219</v>
      </c>
      <c r="I1433" s="120">
        <v>10250</v>
      </c>
      <c r="K1433" s="125">
        <v>42219</v>
      </c>
      <c r="L1433" s="120">
        <v>70000</v>
      </c>
      <c r="N1433" s="125">
        <v>42219</v>
      </c>
      <c r="O1433" s="120">
        <v>79000</v>
      </c>
      <c r="Q1433" s="125">
        <v>42219</v>
      </c>
      <c r="R1433" s="120">
        <v>116500</v>
      </c>
    </row>
    <row r="1434" spans="2:18">
      <c r="B1434" s="115">
        <v>42219</v>
      </c>
      <c r="C1434" s="119">
        <v>15300</v>
      </c>
      <c r="E1434" s="125">
        <v>42216</v>
      </c>
      <c r="F1434" s="120">
        <v>0</v>
      </c>
      <c r="H1434" s="125">
        <v>42216</v>
      </c>
      <c r="I1434" s="120">
        <v>10550</v>
      </c>
      <c r="K1434" s="125">
        <v>42216</v>
      </c>
      <c r="L1434" s="120">
        <v>69600</v>
      </c>
      <c r="N1434" s="125">
        <v>42216</v>
      </c>
      <c r="O1434" s="120">
        <v>83400</v>
      </c>
      <c r="Q1434" s="125">
        <v>42216</v>
      </c>
      <c r="R1434" s="120">
        <v>132900</v>
      </c>
    </row>
    <row r="1435" spans="2:18">
      <c r="B1435" s="115">
        <v>42216</v>
      </c>
      <c r="C1435" s="119">
        <v>15650</v>
      </c>
      <c r="E1435" s="125">
        <v>42215</v>
      </c>
      <c r="F1435" s="120">
        <v>0</v>
      </c>
      <c r="H1435" s="125">
        <v>42215</v>
      </c>
      <c r="I1435" s="120">
        <v>10200</v>
      </c>
      <c r="K1435" s="125">
        <v>42215</v>
      </c>
      <c r="L1435" s="120">
        <v>68800</v>
      </c>
      <c r="N1435" s="125">
        <v>42215</v>
      </c>
      <c r="O1435" s="120">
        <v>85800</v>
      </c>
      <c r="Q1435" s="125">
        <v>42215</v>
      </c>
      <c r="R1435" s="120">
        <v>125500</v>
      </c>
    </row>
    <row r="1436" spans="2:18">
      <c r="B1436" s="115">
        <v>42215</v>
      </c>
      <c r="C1436" s="119">
        <v>16450</v>
      </c>
      <c r="E1436" s="125">
        <v>42214</v>
      </c>
      <c r="F1436" s="120">
        <v>0</v>
      </c>
      <c r="H1436" s="125">
        <v>42214</v>
      </c>
      <c r="I1436" s="120">
        <v>11100</v>
      </c>
      <c r="K1436" s="125">
        <v>42214</v>
      </c>
      <c r="L1436" s="120">
        <v>69500</v>
      </c>
      <c r="N1436" s="125">
        <v>42214</v>
      </c>
      <c r="O1436" s="120">
        <v>86100</v>
      </c>
      <c r="Q1436" s="125">
        <v>42214</v>
      </c>
      <c r="R1436" s="120">
        <v>125600</v>
      </c>
    </row>
    <row r="1437" spans="2:18">
      <c r="B1437" s="115">
        <v>42214</v>
      </c>
      <c r="C1437" s="119">
        <v>18200</v>
      </c>
      <c r="E1437" s="125">
        <v>42213</v>
      </c>
      <c r="F1437" s="120">
        <v>0</v>
      </c>
      <c r="H1437" s="125">
        <v>42213</v>
      </c>
      <c r="I1437" s="120">
        <v>11250</v>
      </c>
      <c r="K1437" s="125">
        <v>42213</v>
      </c>
      <c r="L1437" s="120">
        <v>69000</v>
      </c>
      <c r="N1437" s="125">
        <v>42213</v>
      </c>
      <c r="O1437" s="120">
        <v>84600</v>
      </c>
      <c r="Q1437" s="125">
        <v>42213</v>
      </c>
      <c r="R1437" s="120">
        <v>126400</v>
      </c>
    </row>
    <row r="1438" spans="2:18">
      <c r="B1438" s="115">
        <v>42213</v>
      </c>
      <c r="C1438" s="119">
        <v>18750</v>
      </c>
      <c r="E1438" s="125">
        <v>42212</v>
      </c>
      <c r="F1438" s="120">
        <v>0</v>
      </c>
      <c r="H1438" s="125">
        <v>42212</v>
      </c>
      <c r="I1438" s="120">
        <v>11350</v>
      </c>
      <c r="K1438" s="125">
        <v>42212</v>
      </c>
      <c r="L1438" s="120">
        <v>70000</v>
      </c>
      <c r="N1438" s="125">
        <v>42212</v>
      </c>
      <c r="O1438" s="120">
        <v>88700</v>
      </c>
      <c r="Q1438" s="125">
        <v>42212</v>
      </c>
      <c r="R1438" s="120">
        <v>126400</v>
      </c>
    </row>
    <row r="1439" spans="2:18">
      <c r="B1439" s="115">
        <v>42212</v>
      </c>
      <c r="C1439" s="119">
        <v>18950</v>
      </c>
      <c r="E1439" s="125">
        <v>42209</v>
      </c>
      <c r="F1439" s="120">
        <v>0</v>
      </c>
      <c r="H1439" s="125">
        <v>42209</v>
      </c>
      <c r="I1439" s="120">
        <v>11900</v>
      </c>
      <c r="K1439" s="125">
        <v>42209</v>
      </c>
      <c r="L1439" s="120">
        <v>71000</v>
      </c>
      <c r="N1439" s="125">
        <v>42209</v>
      </c>
      <c r="O1439" s="120">
        <v>88700</v>
      </c>
      <c r="Q1439" s="125">
        <v>42209</v>
      </c>
      <c r="R1439" s="120">
        <v>132300</v>
      </c>
    </row>
    <row r="1440" spans="2:18">
      <c r="B1440" s="115">
        <v>42209</v>
      </c>
      <c r="C1440" s="119">
        <v>18700</v>
      </c>
      <c r="E1440" s="125">
        <v>42208</v>
      </c>
      <c r="F1440" s="120">
        <v>0</v>
      </c>
      <c r="H1440" s="125">
        <v>42208</v>
      </c>
      <c r="I1440" s="120">
        <v>11450</v>
      </c>
      <c r="K1440" s="125">
        <v>42208</v>
      </c>
      <c r="L1440" s="120">
        <v>73200</v>
      </c>
      <c r="N1440" s="125">
        <v>42208</v>
      </c>
      <c r="O1440" s="120">
        <v>86600</v>
      </c>
      <c r="Q1440" s="125">
        <v>42208</v>
      </c>
      <c r="R1440" s="120">
        <v>129300</v>
      </c>
    </row>
    <row r="1441" spans="2:18">
      <c r="B1441" s="115">
        <v>42208</v>
      </c>
      <c r="C1441" s="119">
        <v>19300</v>
      </c>
      <c r="E1441" s="125">
        <v>42207</v>
      </c>
      <c r="F1441" s="120">
        <v>0</v>
      </c>
      <c r="H1441" s="125">
        <v>42207</v>
      </c>
      <c r="I1441" s="120">
        <v>11550</v>
      </c>
      <c r="K1441" s="125">
        <v>42207</v>
      </c>
      <c r="L1441" s="120">
        <v>76200</v>
      </c>
      <c r="N1441" s="125">
        <v>42207</v>
      </c>
      <c r="O1441" s="120">
        <v>89400</v>
      </c>
      <c r="Q1441" s="125">
        <v>42207</v>
      </c>
      <c r="R1441" s="120">
        <v>135400</v>
      </c>
    </row>
    <row r="1442" spans="2:18">
      <c r="B1442" s="115">
        <v>42207</v>
      </c>
      <c r="C1442" s="119">
        <v>19300</v>
      </c>
      <c r="E1442" s="125">
        <v>42206</v>
      </c>
      <c r="F1442" s="120">
        <v>0</v>
      </c>
      <c r="H1442" s="125">
        <v>42206</v>
      </c>
      <c r="I1442" s="120">
        <v>11750</v>
      </c>
      <c r="K1442" s="125">
        <v>42206</v>
      </c>
      <c r="L1442" s="120">
        <v>78600</v>
      </c>
      <c r="N1442" s="125">
        <v>42206</v>
      </c>
      <c r="O1442" s="120">
        <v>91600</v>
      </c>
      <c r="Q1442" s="125">
        <v>42206</v>
      </c>
      <c r="R1442" s="120">
        <v>137200</v>
      </c>
    </row>
    <row r="1443" spans="2:18">
      <c r="B1443" s="115">
        <v>42206</v>
      </c>
      <c r="C1443" s="119">
        <v>19350</v>
      </c>
      <c r="E1443" s="125">
        <v>42205</v>
      </c>
      <c r="F1443" s="120">
        <v>0</v>
      </c>
      <c r="H1443" s="125">
        <v>42205</v>
      </c>
      <c r="I1443" s="120">
        <v>11850</v>
      </c>
      <c r="K1443" s="125">
        <v>42205</v>
      </c>
      <c r="L1443" s="120">
        <v>81500</v>
      </c>
      <c r="N1443" s="125">
        <v>42205</v>
      </c>
      <c r="O1443" s="120">
        <v>94300</v>
      </c>
      <c r="Q1443" s="125">
        <v>42205</v>
      </c>
      <c r="R1443" s="120">
        <v>138400</v>
      </c>
    </row>
    <row r="1444" spans="2:18">
      <c r="B1444" s="115">
        <v>42205</v>
      </c>
      <c r="C1444" s="119">
        <v>18850</v>
      </c>
      <c r="E1444" s="125">
        <v>42202</v>
      </c>
      <c r="F1444" s="120">
        <v>0</v>
      </c>
      <c r="H1444" s="125">
        <v>42202</v>
      </c>
      <c r="I1444" s="120">
        <v>12050</v>
      </c>
      <c r="K1444" s="125">
        <v>42202</v>
      </c>
      <c r="L1444" s="120">
        <v>81500</v>
      </c>
      <c r="N1444" s="125">
        <v>42202</v>
      </c>
      <c r="O1444" s="120">
        <v>96000</v>
      </c>
      <c r="Q1444" s="125">
        <v>42202</v>
      </c>
      <c r="R1444" s="120">
        <v>143200</v>
      </c>
    </row>
    <row r="1445" spans="2:18">
      <c r="B1445" s="115">
        <v>42202</v>
      </c>
      <c r="C1445" s="119">
        <v>19200</v>
      </c>
      <c r="E1445" s="125">
        <v>42201</v>
      </c>
      <c r="F1445" s="120">
        <v>0</v>
      </c>
      <c r="H1445" s="125">
        <v>42201</v>
      </c>
      <c r="I1445" s="120">
        <v>12050</v>
      </c>
      <c r="K1445" s="125">
        <v>42201</v>
      </c>
      <c r="L1445" s="120">
        <v>82500</v>
      </c>
      <c r="N1445" s="125">
        <v>42201</v>
      </c>
      <c r="O1445" s="120">
        <v>94000</v>
      </c>
      <c r="Q1445" s="125">
        <v>42201</v>
      </c>
      <c r="R1445" s="120">
        <v>141500</v>
      </c>
    </row>
    <row r="1446" spans="2:18">
      <c r="B1446" s="115">
        <v>42201</v>
      </c>
      <c r="C1446" s="119">
        <v>19350</v>
      </c>
      <c r="E1446" s="125">
        <v>42200</v>
      </c>
      <c r="F1446" s="120">
        <v>0</v>
      </c>
      <c r="H1446" s="125">
        <v>42200</v>
      </c>
      <c r="I1446" s="120">
        <v>11350</v>
      </c>
      <c r="K1446" s="125">
        <v>42200</v>
      </c>
      <c r="L1446" s="120">
        <v>78300</v>
      </c>
      <c r="N1446" s="125">
        <v>42200</v>
      </c>
      <c r="O1446" s="120">
        <v>97100</v>
      </c>
      <c r="Q1446" s="125">
        <v>42200</v>
      </c>
      <c r="R1446" s="120">
        <v>141600</v>
      </c>
    </row>
    <row r="1447" spans="2:18">
      <c r="B1447" s="115">
        <v>42200</v>
      </c>
      <c r="C1447" s="119">
        <v>18950</v>
      </c>
      <c r="E1447" s="125">
        <v>42199</v>
      </c>
      <c r="F1447" s="120">
        <v>0</v>
      </c>
      <c r="H1447" s="125">
        <v>42199</v>
      </c>
      <c r="I1447" s="120">
        <v>11400</v>
      </c>
      <c r="K1447" s="125">
        <v>42199</v>
      </c>
      <c r="L1447" s="120">
        <v>78300</v>
      </c>
      <c r="N1447" s="125">
        <v>42199</v>
      </c>
      <c r="O1447" s="120">
        <v>96100</v>
      </c>
      <c r="Q1447" s="125">
        <v>42199</v>
      </c>
      <c r="R1447" s="120">
        <v>136500</v>
      </c>
    </row>
    <row r="1448" spans="2:18">
      <c r="B1448" s="115">
        <v>42199</v>
      </c>
      <c r="C1448" s="119">
        <v>18950</v>
      </c>
      <c r="E1448" s="125">
        <v>42198</v>
      </c>
      <c r="F1448" s="120">
        <v>0</v>
      </c>
      <c r="H1448" s="125">
        <v>42198</v>
      </c>
      <c r="I1448" s="120">
        <v>11000</v>
      </c>
      <c r="K1448" s="125">
        <v>42198</v>
      </c>
      <c r="L1448" s="120">
        <v>79000</v>
      </c>
      <c r="N1448" s="125">
        <v>42198</v>
      </c>
      <c r="O1448" s="120">
        <v>94000</v>
      </c>
      <c r="Q1448" s="125">
        <v>42198</v>
      </c>
      <c r="R1448" s="120">
        <v>137600</v>
      </c>
    </row>
    <row r="1449" spans="2:18">
      <c r="B1449" s="115">
        <v>42198</v>
      </c>
      <c r="C1449" s="119">
        <v>18900</v>
      </c>
      <c r="E1449" s="125">
        <v>42195</v>
      </c>
      <c r="F1449" s="120">
        <v>0</v>
      </c>
      <c r="H1449" s="125">
        <v>42195</v>
      </c>
      <c r="I1449" s="120">
        <v>11000</v>
      </c>
      <c r="K1449" s="125">
        <v>42195</v>
      </c>
      <c r="L1449" s="120">
        <v>78000</v>
      </c>
      <c r="N1449" s="125">
        <v>42195</v>
      </c>
      <c r="O1449" s="120">
        <v>94400</v>
      </c>
      <c r="Q1449" s="125">
        <v>42195</v>
      </c>
      <c r="R1449" s="120">
        <v>127600</v>
      </c>
    </row>
    <row r="1450" spans="2:18">
      <c r="B1450" s="115">
        <v>42195</v>
      </c>
      <c r="C1450" s="119">
        <v>18850</v>
      </c>
      <c r="E1450" s="125">
        <v>42194</v>
      </c>
      <c r="F1450" s="120">
        <v>0</v>
      </c>
      <c r="H1450" s="125">
        <v>42194</v>
      </c>
      <c r="I1450" s="120">
        <v>10800</v>
      </c>
      <c r="K1450" s="125">
        <v>42194</v>
      </c>
      <c r="L1450" s="120">
        <v>79600</v>
      </c>
      <c r="N1450" s="125">
        <v>42194</v>
      </c>
      <c r="O1450" s="120">
        <v>91000</v>
      </c>
      <c r="Q1450" s="125">
        <v>42194</v>
      </c>
      <c r="R1450" s="120">
        <v>128000</v>
      </c>
    </row>
    <row r="1451" spans="2:18">
      <c r="B1451" s="115">
        <v>42194</v>
      </c>
      <c r="C1451" s="119">
        <v>18850</v>
      </c>
      <c r="E1451" s="125">
        <v>42193</v>
      </c>
      <c r="F1451" s="120">
        <v>0</v>
      </c>
      <c r="H1451" s="125">
        <v>42193</v>
      </c>
      <c r="I1451" s="120">
        <v>11050</v>
      </c>
      <c r="K1451" s="125">
        <v>42193</v>
      </c>
      <c r="L1451" s="120">
        <v>76800</v>
      </c>
      <c r="N1451" s="125">
        <v>42193</v>
      </c>
      <c r="O1451" s="120">
        <v>93100</v>
      </c>
      <c r="Q1451" s="125">
        <v>42193</v>
      </c>
      <c r="R1451" s="120">
        <v>126500</v>
      </c>
    </row>
    <row r="1452" spans="2:18">
      <c r="B1452" s="115">
        <v>42193</v>
      </c>
      <c r="C1452" s="119">
        <v>17850</v>
      </c>
      <c r="E1452" s="125">
        <v>42192</v>
      </c>
      <c r="F1452" s="120">
        <v>0</v>
      </c>
      <c r="H1452" s="125">
        <v>42192</v>
      </c>
      <c r="I1452" s="120">
        <v>11000</v>
      </c>
      <c r="K1452" s="125">
        <v>42192</v>
      </c>
      <c r="L1452" s="120">
        <v>77900</v>
      </c>
      <c r="N1452" s="125">
        <v>42192</v>
      </c>
      <c r="O1452" s="120">
        <v>93300</v>
      </c>
      <c r="Q1452" s="125">
        <v>42192</v>
      </c>
      <c r="R1452" s="120">
        <v>125000</v>
      </c>
    </row>
    <row r="1453" spans="2:18">
      <c r="B1453" s="115">
        <v>42192</v>
      </c>
      <c r="C1453" s="119">
        <v>17850</v>
      </c>
      <c r="E1453" s="125">
        <v>42191</v>
      </c>
      <c r="F1453" s="120">
        <v>0</v>
      </c>
      <c r="H1453" s="125">
        <v>42191</v>
      </c>
      <c r="I1453" s="120">
        <v>10750</v>
      </c>
      <c r="K1453" s="125">
        <v>42191</v>
      </c>
      <c r="L1453" s="120">
        <v>78000</v>
      </c>
      <c r="N1453" s="125">
        <v>42191</v>
      </c>
      <c r="O1453" s="120">
        <v>93400</v>
      </c>
      <c r="Q1453" s="125">
        <v>42191</v>
      </c>
      <c r="R1453" s="120">
        <v>126500</v>
      </c>
    </row>
    <row r="1454" spans="2:18">
      <c r="B1454" s="115">
        <v>42191</v>
      </c>
      <c r="C1454" s="119">
        <v>18250</v>
      </c>
      <c r="E1454" s="125">
        <v>42188</v>
      </c>
      <c r="F1454" s="120">
        <v>0</v>
      </c>
      <c r="H1454" s="125">
        <v>42188</v>
      </c>
      <c r="I1454" s="120">
        <v>11000</v>
      </c>
      <c r="K1454" s="125">
        <v>42188</v>
      </c>
      <c r="L1454" s="120">
        <v>79500</v>
      </c>
      <c r="N1454" s="125">
        <v>42188</v>
      </c>
      <c r="O1454" s="120">
        <v>94900</v>
      </c>
      <c r="Q1454" s="125">
        <v>42188</v>
      </c>
      <c r="R1454" s="120">
        <v>129400</v>
      </c>
    </row>
    <row r="1455" spans="2:18">
      <c r="B1455" s="115">
        <v>42188</v>
      </c>
      <c r="C1455" s="119">
        <v>19200</v>
      </c>
      <c r="E1455" s="125">
        <v>42187</v>
      </c>
      <c r="F1455" s="120">
        <v>0</v>
      </c>
      <c r="H1455" s="125">
        <v>42187</v>
      </c>
      <c r="I1455" s="120">
        <v>11300</v>
      </c>
      <c r="K1455" s="125">
        <v>42187</v>
      </c>
      <c r="L1455" s="120">
        <v>78200</v>
      </c>
      <c r="N1455" s="125">
        <v>42187</v>
      </c>
      <c r="O1455" s="120">
        <v>93900</v>
      </c>
      <c r="Q1455" s="125">
        <v>42187</v>
      </c>
      <c r="R1455" s="120">
        <v>129000</v>
      </c>
    </row>
    <row r="1456" spans="2:18">
      <c r="B1456" s="115">
        <v>42187</v>
      </c>
      <c r="C1456" s="119">
        <v>19150</v>
      </c>
      <c r="E1456" s="125">
        <v>42186</v>
      </c>
      <c r="F1456" s="120">
        <v>0</v>
      </c>
      <c r="H1456" s="125">
        <v>42186</v>
      </c>
      <c r="I1456" s="120">
        <v>12000</v>
      </c>
      <c r="K1456" s="125">
        <v>42186</v>
      </c>
      <c r="L1456" s="120">
        <v>80000</v>
      </c>
      <c r="N1456" s="125">
        <v>42186</v>
      </c>
      <c r="O1456" s="120">
        <v>99200</v>
      </c>
      <c r="Q1456" s="125">
        <v>42186</v>
      </c>
      <c r="R1456" s="120">
        <v>129200</v>
      </c>
    </row>
    <row r="1457" spans="2:18">
      <c r="B1457" s="115">
        <v>42186</v>
      </c>
      <c r="C1457" s="119">
        <v>19350</v>
      </c>
      <c r="E1457" s="125">
        <v>42185</v>
      </c>
      <c r="F1457" s="120">
        <v>0</v>
      </c>
      <c r="H1457" s="125">
        <v>42185</v>
      </c>
      <c r="I1457" s="120">
        <v>12100</v>
      </c>
      <c r="K1457" s="125">
        <v>42185</v>
      </c>
      <c r="L1457" s="120">
        <v>80200</v>
      </c>
      <c r="N1457" s="125">
        <v>42185</v>
      </c>
      <c r="O1457" s="120">
        <v>98700</v>
      </c>
      <c r="Q1457" s="125">
        <v>42185</v>
      </c>
      <c r="R1457" s="120">
        <v>129000</v>
      </c>
    </row>
    <row r="1458" spans="2:18">
      <c r="B1458" s="115">
        <v>42185</v>
      </c>
      <c r="C1458" s="119">
        <v>19100</v>
      </c>
      <c r="E1458" s="125">
        <v>42184</v>
      </c>
      <c r="F1458" s="120">
        <v>0</v>
      </c>
      <c r="H1458" s="125">
        <v>42184</v>
      </c>
      <c r="I1458" s="120">
        <v>11950</v>
      </c>
      <c r="K1458" s="125">
        <v>42184</v>
      </c>
      <c r="L1458" s="120">
        <v>82000</v>
      </c>
      <c r="N1458" s="125">
        <v>42184</v>
      </c>
      <c r="O1458" s="120">
        <v>101500</v>
      </c>
      <c r="Q1458" s="125">
        <v>42184</v>
      </c>
      <c r="R1458" s="120">
        <v>128400</v>
      </c>
    </row>
    <row r="1459" spans="2:18">
      <c r="B1459" s="115">
        <v>42184</v>
      </c>
      <c r="C1459" s="119">
        <v>19100</v>
      </c>
      <c r="E1459" s="125">
        <v>42181</v>
      </c>
      <c r="F1459" s="120">
        <v>0</v>
      </c>
      <c r="H1459" s="125">
        <v>42181</v>
      </c>
      <c r="I1459" s="120">
        <v>12450</v>
      </c>
      <c r="K1459" s="125">
        <v>42181</v>
      </c>
      <c r="L1459" s="120">
        <v>82400</v>
      </c>
      <c r="N1459" s="125">
        <v>42181</v>
      </c>
      <c r="O1459" s="120">
        <v>97000</v>
      </c>
      <c r="Q1459" s="125">
        <v>42181</v>
      </c>
      <c r="R1459" s="120">
        <v>132800</v>
      </c>
    </row>
    <row r="1460" spans="2:18">
      <c r="B1460" s="115">
        <v>42181</v>
      </c>
      <c r="C1460" s="119">
        <v>20000</v>
      </c>
      <c r="E1460" s="125">
        <v>42180</v>
      </c>
      <c r="F1460" s="120">
        <v>0</v>
      </c>
      <c r="H1460" s="125">
        <v>42180</v>
      </c>
      <c r="I1460" s="120">
        <v>12250</v>
      </c>
      <c r="K1460" s="125">
        <v>42180</v>
      </c>
      <c r="L1460" s="120">
        <v>84000</v>
      </c>
      <c r="N1460" s="125">
        <v>42180</v>
      </c>
      <c r="O1460" s="120">
        <v>98000</v>
      </c>
      <c r="Q1460" s="125">
        <v>42180</v>
      </c>
      <c r="R1460" s="120">
        <v>131600</v>
      </c>
    </row>
    <row r="1461" spans="2:18">
      <c r="B1461" s="115">
        <v>42180</v>
      </c>
      <c r="C1461" s="119">
        <v>19550</v>
      </c>
      <c r="E1461" s="125">
        <v>42179</v>
      </c>
      <c r="F1461" s="120">
        <v>0</v>
      </c>
      <c r="H1461" s="125">
        <v>42179</v>
      </c>
      <c r="I1461" s="120">
        <v>12400</v>
      </c>
      <c r="K1461" s="125">
        <v>42179</v>
      </c>
      <c r="L1461" s="120">
        <v>81000</v>
      </c>
      <c r="N1461" s="125">
        <v>42179</v>
      </c>
      <c r="O1461" s="120">
        <v>96200</v>
      </c>
      <c r="Q1461" s="125">
        <v>42179</v>
      </c>
      <c r="R1461" s="120">
        <v>130000</v>
      </c>
    </row>
    <row r="1462" spans="2:18">
      <c r="B1462" s="115">
        <v>42179</v>
      </c>
      <c r="C1462" s="119">
        <v>19100</v>
      </c>
      <c r="E1462" s="125">
        <v>42178</v>
      </c>
      <c r="F1462" s="120">
        <v>0</v>
      </c>
      <c r="H1462" s="125">
        <v>42178</v>
      </c>
      <c r="I1462" s="120">
        <v>12550</v>
      </c>
      <c r="K1462" s="125">
        <v>42178</v>
      </c>
      <c r="L1462" s="120">
        <v>78200</v>
      </c>
      <c r="N1462" s="125">
        <v>42178</v>
      </c>
      <c r="O1462" s="120">
        <v>100500</v>
      </c>
      <c r="Q1462" s="125">
        <v>42178</v>
      </c>
      <c r="R1462" s="120">
        <v>131500</v>
      </c>
    </row>
    <row r="1463" spans="2:18">
      <c r="B1463" s="115">
        <v>42178</v>
      </c>
      <c r="C1463" s="119">
        <v>18750</v>
      </c>
      <c r="E1463" s="125">
        <v>42177</v>
      </c>
      <c r="F1463" s="120">
        <v>0</v>
      </c>
      <c r="H1463" s="125">
        <v>42177</v>
      </c>
      <c r="I1463" s="120">
        <v>12450</v>
      </c>
      <c r="K1463" s="125">
        <v>42177</v>
      </c>
      <c r="L1463" s="120">
        <v>76500</v>
      </c>
      <c r="N1463" s="125">
        <v>42177</v>
      </c>
      <c r="O1463" s="120">
        <v>101000</v>
      </c>
      <c r="Q1463" s="125">
        <v>42177</v>
      </c>
      <c r="R1463" s="120">
        <v>130000</v>
      </c>
    </row>
    <row r="1464" spans="2:18">
      <c r="B1464" s="115">
        <v>42177</v>
      </c>
      <c r="C1464" s="119">
        <v>18250</v>
      </c>
      <c r="E1464" s="125">
        <v>42174</v>
      </c>
      <c r="F1464" s="120">
        <v>0</v>
      </c>
      <c r="H1464" s="125">
        <v>42174</v>
      </c>
      <c r="I1464" s="120">
        <v>12050</v>
      </c>
      <c r="K1464" s="125">
        <v>42174</v>
      </c>
      <c r="L1464" s="120">
        <v>77200</v>
      </c>
      <c r="N1464" s="125">
        <v>42174</v>
      </c>
      <c r="O1464" s="120">
        <v>98700</v>
      </c>
      <c r="Q1464" s="125">
        <v>42174</v>
      </c>
      <c r="R1464" s="120">
        <v>134000</v>
      </c>
    </row>
    <row r="1465" spans="2:18">
      <c r="B1465" s="115">
        <v>42174</v>
      </c>
      <c r="C1465" s="119">
        <v>18450</v>
      </c>
      <c r="E1465" s="125">
        <v>42173</v>
      </c>
      <c r="F1465" s="120">
        <v>0</v>
      </c>
      <c r="H1465" s="125">
        <v>42173</v>
      </c>
      <c r="I1465" s="120">
        <v>13450</v>
      </c>
      <c r="K1465" s="125">
        <v>42173</v>
      </c>
      <c r="L1465" s="120">
        <v>76000</v>
      </c>
      <c r="N1465" s="125">
        <v>42173</v>
      </c>
      <c r="O1465" s="120">
        <v>98700</v>
      </c>
      <c r="Q1465" s="125">
        <v>42173</v>
      </c>
      <c r="R1465" s="120">
        <v>130500</v>
      </c>
    </row>
    <row r="1466" spans="2:18">
      <c r="B1466" s="115">
        <v>42173</v>
      </c>
      <c r="C1466" s="119">
        <v>18250</v>
      </c>
      <c r="E1466" s="125">
        <v>42172</v>
      </c>
      <c r="F1466" s="120">
        <v>0</v>
      </c>
      <c r="H1466" s="125">
        <v>42172</v>
      </c>
      <c r="I1466" s="120">
        <v>13000</v>
      </c>
      <c r="K1466" s="125">
        <v>42172</v>
      </c>
      <c r="L1466" s="120">
        <v>73000</v>
      </c>
      <c r="N1466" s="125">
        <v>42172</v>
      </c>
      <c r="O1466" s="120">
        <v>93500</v>
      </c>
      <c r="Q1466" s="125">
        <v>42172</v>
      </c>
      <c r="R1466" s="120">
        <v>130100</v>
      </c>
    </row>
    <row r="1467" spans="2:18">
      <c r="B1467" s="115">
        <v>42172</v>
      </c>
      <c r="C1467" s="119">
        <v>18650</v>
      </c>
      <c r="E1467" s="125">
        <v>42171</v>
      </c>
      <c r="F1467" s="120">
        <v>0</v>
      </c>
      <c r="H1467" s="125">
        <v>42171</v>
      </c>
      <c r="I1467" s="120">
        <v>12600</v>
      </c>
      <c r="K1467" s="125">
        <v>42171</v>
      </c>
      <c r="L1467" s="120">
        <v>70000</v>
      </c>
      <c r="N1467" s="125">
        <v>42171</v>
      </c>
      <c r="O1467" s="120">
        <v>90700</v>
      </c>
      <c r="Q1467" s="125">
        <v>42171</v>
      </c>
      <c r="R1467" s="120">
        <v>124500</v>
      </c>
    </row>
    <row r="1468" spans="2:18">
      <c r="B1468" s="115">
        <v>42171</v>
      </c>
      <c r="C1468" s="119">
        <v>18450</v>
      </c>
      <c r="E1468" s="125">
        <v>42170</v>
      </c>
      <c r="F1468" s="120">
        <v>0</v>
      </c>
      <c r="H1468" s="125">
        <v>42170</v>
      </c>
      <c r="I1468" s="120">
        <v>12850</v>
      </c>
      <c r="K1468" s="125">
        <v>42170</v>
      </c>
      <c r="L1468" s="120">
        <v>69000</v>
      </c>
      <c r="N1468" s="125">
        <v>42170</v>
      </c>
      <c r="O1468" s="120">
        <v>92200</v>
      </c>
      <c r="Q1468" s="125">
        <v>42170</v>
      </c>
      <c r="R1468" s="120">
        <v>128300</v>
      </c>
    </row>
    <row r="1469" spans="2:18">
      <c r="B1469" s="115">
        <v>42170</v>
      </c>
      <c r="C1469" s="119">
        <v>18850</v>
      </c>
      <c r="E1469" s="125">
        <v>42167</v>
      </c>
      <c r="F1469" s="120">
        <v>0</v>
      </c>
      <c r="H1469" s="125">
        <v>42167</v>
      </c>
      <c r="I1469" s="120">
        <v>13050</v>
      </c>
      <c r="K1469" s="125">
        <v>42167</v>
      </c>
      <c r="L1469" s="120">
        <v>66600</v>
      </c>
      <c r="N1469" s="125">
        <v>42167</v>
      </c>
      <c r="O1469" s="120">
        <v>92000</v>
      </c>
      <c r="Q1469" s="125">
        <v>42167</v>
      </c>
      <c r="R1469" s="120">
        <v>128500</v>
      </c>
    </row>
    <row r="1470" spans="2:18">
      <c r="B1470" s="115">
        <v>42167</v>
      </c>
      <c r="C1470" s="119">
        <v>18350</v>
      </c>
      <c r="E1470" s="125">
        <v>42166</v>
      </c>
      <c r="F1470" s="120">
        <v>0</v>
      </c>
      <c r="H1470" s="125">
        <v>42166</v>
      </c>
      <c r="I1470" s="120">
        <v>13100</v>
      </c>
      <c r="K1470" s="125">
        <v>42166</v>
      </c>
      <c r="L1470" s="120">
        <v>66000</v>
      </c>
      <c r="N1470" s="125">
        <v>42166</v>
      </c>
      <c r="O1470" s="120">
        <v>90300</v>
      </c>
      <c r="Q1470" s="125">
        <v>42166</v>
      </c>
      <c r="R1470" s="120">
        <v>129900</v>
      </c>
    </row>
    <row r="1471" spans="2:18">
      <c r="B1471" s="115">
        <v>42166</v>
      </c>
      <c r="C1471" s="119">
        <v>18900</v>
      </c>
      <c r="E1471" s="125">
        <v>42165</v>
      </c>
      <c r="F1471" s="120">
        <v>0</v>
      </c>
      <c r="H1471" s="125">
        <v>42165</v>
      </c>
      <c r="I1471" s="120">
        <v>13100</v>
      </c>
      <c r="K1471" s="125">
        <v>42165</v>
      </c>
      <c r="L1471" s="120">
        <v>65000</v>
      </c>
      <c r="N1471" s="125">
        <v>42165</v>
      </c>
      <c r="O1471" s="120">
        <v>91600</v>
      </c>
      <c r="Q1471" s="125">
        <v>42165</v>
      </c>
      <c r="R1471" s="120">
        <v>126600</v>
      </c>
    </row>
    <row r="1472" spans="2:18">
      <c r="B1472" s="115">
        <v>42165</v>
      </c>
      <c r="C1472" s="119">
        <v>19000</v>
      </c>
      <c r="E1472" s="125">
        <v>42164</v>
      </c>
      <c r="F1472" s="120">
        <v>0</v>
      </c>
      <c r="H1472" s="125">
        <v>42164</v>
      </c>
      <c r="I1472" s="120">
        <v>13050</v>
      </c>
      <c r="K1472" s="125">
        <v>42164</v>
      </c>
      <c r="L1472" s="120">
        <v>65200</v>
      </c>
      <c r="N1472" s="125">
        <v>42164</v>
      </c>
      <c r="O1472" s="120">
        <v>92800</v>
      </c>
      <c r="Q1472" s="125">
        <v>42164</v>
      </c>
      <c r="R1472" s="120">
        <v>128700</v>
      </c>
    </row>
    <row r="1473" spans="2:18">
      <c r="B1473" s="115">
        <v>42164</v>
      </c>
      <c r="C1473" s="119">
        <v>19150</v>
      </c>
      <c r="E1473" s="125">
        <v>42163</v>
      </c>
      <c r="F1473" s="120">
        <v>0</v>
      </c>
      <c r="H1473" s="125">
        <v>42163</v>
      </c>
      <c r="I1473" s="120">
        <v>13350</v>
      </c>
      <c r="K1473" s="125">
        <v>42163</v>
      </c>
      <c r="L1473" s="120">
        <v>63000</v>
      </c>
      <c r="N1473" s="125">
        <v>42163</v>
      </c>
      <c r="O1473" s="120">
        <v>92900</v>
      </c>
      <c r="Q1473" s="125">
        <v>42163</v>
      </c>
      <c r="R1473" s="120">
        <v>125500</v>
      </c>
    </row>
    <row r="1474" spans="2:18">
      <c r="B1474" s="115">
        <v>42163</v>
      </c>
      <c r="C1474" s="119">
        <v>18950</v>
      </c>
      <c r="E1474" s="125">
        <v>42160</v>
      </c>
      <c r="F1474" s="120">
        <v>0</v>
      </c>
      <c r="H1474" s="125">
        <v>42160</v>
      </c>
      <c r="I1474" s="120">
        <v>13200</v>
      </c>
      <c r="K1474" s="125">
        <v>42160</v>
      </c>
      <c r="L1474" s="120">
        <v>61400</v>
      </c>
      <c r="N1474" s="125">
        <v>42160</v>
      </c>
      <c r="O1474" s="120">
        <v>91100</v>
      </c>
      <c r="Q1474" s="125">
        <v>42160</v>
      </c>
      <c r="R1474" s="120">
        <v>121500</v>
      </c>
    </row>
    <row r="1475" spans="2:18">
      <c r="B1475" s="115">
        <v>42160</v>
      </c>
      <c r="C1475" s="119">
        <v>19300</v>
      </c>
      <c r="E1475" s="125">
        <v>42159</v>
      </c>
      <c r="F1475" s="120">
        <v>0</v>
      </c>
      <c r="H1475" s="125">
        <v>42159</v>
      </c>
      <c r="I1475" s="120">
        <v>13300</v>
      </c>
      <c r="K1475" s="125">
        <v>42159</v>
      </c>
      <c r="L1475" s="120">
        <v>60700</v>
      </c>
      <c r="N1475" s="125">
        <v>42159</v>
      </c>
      <c r="O1475" s="120">
        <v>89500</v>
      </c>
      <c r="Q1475" s="125">
        <v>42159</v>
      </c>
      <c r="R1475" s="120">
        <v>121800</v>
      </c>
    </row>
    <row r="1476" spans="2:18">
      <c r="B1476" s="115">
        <v>42159</v>
      </c>
      <c r="C1476" s="119">
        <v>19350</v>
      </c>
      <c r="E1476" s="125">
        <v>42158</v>
      </c>
      <c r="F1476" s="120">
        <v>0</v>
      </c>
      <c r="H1476" s="125">
        <v>42158</v>
      </c>
      <c r="I1476" s="120">
        <v>13500</v>
      </c>
      <c r="K1476" s="125">
        <v>42158</v>
      </c>
      <c r="L1476" s="120">
        <v>56400</v>
      </c>
      <c r="N1476" s="125">
        <v>42158</v>
      </c>
      <c r="O1476" s="120">
        <v>89200</v>
      </c>
      <c r="Q1476" s="125">
        <v>42158</v>
      </c>
      <c r="R1476" s="120">
        <v>125000</v>
      </c>
    </row>
    <row r="1477" spans="2:18">
      <c r="B1477" s="115">
        <v>42158</v>
      </c>
      <c r="C1477" s="119">
        <v>19500</v>
      </c>
      <c r="E1477" s="125">
        <v>42157</v>
      </c>
      <c r="F1477" s="120">
        <v>0</v>
      </c>
      <c r="H1477" s="125">
        <v>42157</v>
      </c>
      <c r="I1477" s="120">
        <v>13500</v>
      </c>
      <c r="K1477" s="125">
        <v>42157</v>
      </c>
      <c r="L1477" s="120">
        <v>57400</v>
      </c>
      <c r="N1477" s="125">
        <v>42157</v>
      </c>
      <c r="O1477" s="120">
        <v>88100</v>
      </c>
      <c r="Q1477" s="125">
        <v>42157</v>
      </c>
      <c r="R1477" s="120">
        <v>119000</v>
      </c>
    </row>
    <row r="1478" spans="2:18">
      <c r="B1478" s="115">
        <v>42157</v>
      </c>
      <c r="C1478" s="119">
        <v>19450</v>
      </c>
      <c r="E1478" s="125">
        <v>42156</v>
      </c>
      <c r="F1478" s="120">
        <v>0</v>
      </c>
      <c r="H1478" s="125">
        <v>42156</v>
      </c>
      <c r="I1478" s="120">
        <v>13900</v>
      </c>
      <c r="K1478" s="125">
        <v>42156</v>
      </c>
      <c r="L1478" s="120">
        <v>54000</v>
      </c>
      <c r="N1478" s="125">
        <v>42156</v>
      </c>
      <c r="O1478" s="120">
        <v>91000</v>
      </c>
      <c r="Q1478" s="125">
        <v>42156</v>
      </c>
      <c r="R1478" s="120">
        <v>120500</v>
      </c>
    </row>
    <row r="1479" spans="2:18">
      <c r="B1479" s="115">
        <v>42156</v>
      </c>
      <c r="C1479" s="119">
        <v>20300</v>
      </c>
      <c r="E1479" s="125">
        <v>42153</v>
      </c>
      <c r="F1479" s="120">
        <v>0</v>
      </c>
      <c r="H1479" s="125">
        <v>42153</v>
      </c>
      <c r="I1479" s="120">
        <v>13200</v>
      </c>
      <c r="K1479" s="125">
        <v>42153</v>
      </c>
      <c r="L1479" s="120">
        <v>54000</v>
      </c>
      <c r="N1479" s="125">
        <v>42153</v>
      </c>
      <c r="O1479" s="120">
        <v>84500</v>
      </c>
      <c r="Q1479" s="125">
        <v>42153</v>
      </c>
      <c r="R1479" s="120">
        <v>114600</v>
      </c>
    </row>
    <row r="1480" spans="2:18">
      <c r="B1480" s="115">
        <v>42153</v>
      </c>
      <c r="C1480" s="119">
        <v>20800</v>
      </c>
      <c r="E1480" s="125">
        <v>42152</v>
      </c>
      <c r="F1480" s="120">
        <v>0</v>
      </c>
      <c r="H1480" s="125">
        <v>42152</v>
      </c>
      <c r="I1480" s="120">
        <v>13400</v>
      </c>
      <c r="K1480" s="125">
        <v>42152</v>
      </c>
      <c r="L1480" s="120">
        <v>52800</v>
      </c>
      <c r="N1480" s="125">
        <v>42152</v>
      </c>
      <c r="O1480" s="120">
        <v>83000</v>
      </c>
      <c r="Q1480" s="125">
        <v>42152</v>
      </c>
      <c r="R1480" s="120">
        <v>103100</v>
      </c>
    </row>
    <row r="1481" spans="2:18">
      <c r="B1481" s="115">
        <v>42152</v>
      </c>
      <c r="C1481" s="119">
        <v>20800</v>
      </c>
      <c r="E1481" s="125">
        <v>42151</v>
      </c>
      <c r="F1481" s="120">
        <v>0</v>
      </c>
      <c r="H1481" s="125">
        <v>42151</v>
      </c>
      <c r="I1481" s="120">
        <v>13600</v>
      </c>
      <c r="K1481" s="125">
        <v>42151</v>
      </c>
      <c r="L1481" s="120">
        <v>51500</v>
      </c>
      <c r="N1481" s="125">
        <v>42151</v>
      </c>
      <c r="O1481" s="120">
        <v>81500</v>
      </c>
      <c r="Q1481" s="125">
        <v>42151</v>
      </c>
      <c r="R1481" s="120">
        <v>99000</v>
      </c>
    </row>
    <row r="1482" spans="2:18">
      <c r="B1482" s="115">
        <v>42151</v>
      </c>
      <c r="C1482" s="119">
        <v>21000</v>
      </c>
      <c r="E1482" s="125">
        <v>42150</v>
      </c>
      <c r="F1482" s="120">
        <v>0</v>
      </c>
      <c r="H1482" s="125">
        <v>42150</v>
      </c>
      <c r="I1482" s="120">
        <v>14100</v>
      </c>
      <c r="K1482" s="125">
        <v>42150</v>
      </c>
      <c r="L1482" s="120">
        <v>51500</v>
      </c>
      <c r="N1482" s="125">
        <v>42150</v>
      </c>
      <c r="O1482" s="120">
        <v>81600</v>
      </c>
      <c r="Q1482" s="125">
        <v>42150</v>
      </c>
      <c r="R1482" s="120">
        <v>101300</v>
      </c>
    </row>
    <row r="1483" spans="2:18">
      <c r="B1483" s="115">
        <v>42150</v>
      </c>
      <c r="C1483" s="119">
        <v>21600</v>
      </c>
      <c r="E1483" s="125">
        <v>42146</v>
      </c>
      <c r="F1483" s="120">
        <v>0</v>
      </c>
      <c r="H1483" s="125">
        <v>42146</v>
      </c>
      <c r="I1483" s="120">
        <v>14300</v>
      </c>
      <c r="K1483" s="125">
        <v>42146</v>
      </c>
      <c r="L1483" s="120">
        <v>53100</v>
      </c>
      <c r="N1483" s="125">
        <v>42146</v>
      </c>
      <c r="O1483" s="120">
        <v>82000</v>
      </c>
      <c r="Q1483" s="125">
        <v>42146</v>
      </c>
      <c r="R1483" s="120">
        <v>100000</v>
      </c>
    </row>
    <row r="1484" spans="2:18">
      <c r="B1484" s="115">
        <v>42146</v>
      </c>
      <c r="C1484" s="119">
        <v>21750</v>
      </c>
      <c r="E1484" s="125">
        <v>42145</v>
      </c>
      <c r="F1484" s="120">
        <v>0</v>
      </c>
      <c r="H1484" s="125">
        <v>42145</v>
      </c>
      <c r="I1484" s="120">
        <v>14100</v>
      </c>
      <c r="K1484" s="125">
        <v>42145</v>
      </c>
      <c r="L1484" s="120">
        <v>53000</v>
      </c>
      <c r="N1484" s="125">
        <v>42145</v>
      </c>
      <c r="O1484" s="120">
        <v>83800</v>
      </c>
      <c r="Q1484" s="125">
        <v>42145</v>
      </c>
      <c r="R1484" s="120">
        <v>103000</v>
      </c>
    </row>
    <row r="1485" spans="2:18">
      <c r="B1485" s="115">
        <v>42145</v>
      </c>
      <c r="C1485" s="119">
        <v>21650</v>
      </c>
      <c r="E1485" s="125">
        <v>42144</v>
      </c>
      <c r="F1485" s="120">
        <v>0</v>
      </c>
      <c r="H1485" s="125">
        <v>42144</v>
      </c>
      <c r="I1485" s="120">
        <v>14050</v>
      </c>
      <c r="K1485" s="125">
        <v>42144</v>
      </c>
      <c r="L1485" s="120">
        <v>53900</v>
      </c>
      <c r="N1485" s="125">
        <v>42144</v>
      </c>
      <c r="O1485" s="120">
        <v>79900</v>
      </c>
      <c r="Q1485" s="125">
        <v>42144</v>
      </c>
      <c r="R1485" s="120">
        <v>102600</v>
      </c>
    </row>
    <row r="1486" spans="2:18">
      <c r="B1486" s="115">
        <v>42144</v>
      </c>
      <c r="C1486" s="119">
        <v>21850</v>
      </c>
      <c r="E1486" s="125">
        <v>42143</v>
      </c>
      <c r="F1486" s="120">
        <v>0</v>
      </c>
      <c r="H1486" s="125">
        <v>42143</v>
      </c>
      <c r="I1486" s="120">
        <v>13900</v>
      </c>
      <c r="K1486" s="125">
        <v>42143</v>
      </c>
      <c r="L1486" s="120">
        <v>54000</v>
      </c>
      <c r="N1486" s="125">
        <v>42143</v>
      </c>
      <c r="O1486" s="120">
        <v>80200</v>
      </c>
      <c r="Q1486" s="125">
        <v>42143</v>
      </c>
      <c r="R1486" s="120">
        <v>106900</v>
      </c>
    </row>
    <row r="1487" spans="2:18">
      <c r="B1487" s="115">
        <v>42143</v>
      </c>
      <c r="C1487" s="119">
        <v>20950</v>
      </c>
      <c r="E1487" s="125">
        <v>42142</v>
      </c>
      <c r="F1487" s="120">
        <v>0</v>
      </c>
      <c r="H1487" s="125">
        <v>42142</v>
      </c>
      <c r="I1487" s="120">
        <v>14600</v>
      </c>
      <c r="K1487" s="125">
        <v>42142</v>
      </c>
      <c r="L1487" s="120">
        <v>54100</v>
      </c>
      <c r="N1487" s="125">
        <v>42142</v>
      </c>
      <c r="O1487" s="120">
        <v>81400</v>
      </c>
      <c r="Q1487" s="125">
        <v>42142</v>
      </c>
      <c r="R1487" s="120">
        <v>109000</v>
      </c>
    </row>
    <row r="1488" spans="2:18">
      <c r="B1488" s="115">
        <v>42142</v>
      </c>
      <c r="C1488" s="119">
        <v>21350</v>
      </c>
      <c r="E1488" s="125">
        <v>42139</v>
      </c>
      <c r="F1488" s="120">
        <v>0</v>
      </c>
      <c r="H1488" s="125">
        <v>42139</v>
      </c>
      <c r="I1488" s="120">
        <v>14500</v>
      </c>
      <c r="K1488" s="125">
        <v>42139</v>
      </c>
      <c r="L1488" s="120">
        <v>55700</v>
      </c>
      <c r="N1488" s="125">
        <v>42139</v>
      </c>
      <c r="O1488" s="120">
        <v>79400</v>
      </c>
      <c r="Q1488" s="125">
        <v>42139</v>
      </c>
      <c r="R1488" s="120">
        <v>108500</v>
      </c>
    </row>
    <row r="1489" spans="2:18">
      <c r="B1489" s="115">
        <v>42139</v>
      </c>
      <c r="C1489" s="119">
        <v>21800</v>
      </c>
      <c r="E1489" s="125">
        <v>42138</v>
      </c>
      <c r="F1489" s="120">
        <v>0</v>
      </c>
      <c r="H1489" s="125">
        <v>42138</v>
      </c>
      <c r="I1489" s="120">
        <v>14650</v>
      </c>
      <c r="K1489" s="125">
        <v>42138</v>
      </c>
      <c r="L1489" s="120">
        <v>51200</v>
      </c>
      <c r="N1489" s="125">
        <v>42138</v>
      </c>
      <c r="O1489" s="120">
        <v>77000</v>
      </c>
      <c r="Q1489" s="125">
        <v>42138</v>
      </c>
      <c r="R1489" s="120">
        <v>101300</v>
      </c>
    </row>
    <row r="1490" spans="2:18">
      <c r="B1490" s="115">
        <v>42138</v>
      </c>
      <c r="C1490" s="119">
        <v>22350</v>
      </c>
      <c r="E1490" s="125">
        <v>42137</v>
      </c>
      <c r="F1490" s="120">
        <v>0</v>
      </c>
      <c r="H1490" s="125">
        <v>42137</v>
      </c>
      <c r="I1490" s="120">
        <v>14700</v>
      </c>
      <c r="K1490" s="125">
        <v>42137</v>
      </c>
      <c r="L1490" s="120">
        <v>50700</v>
      </c>
      <c r="N1490" s="125">
        <v>42137</v>
      </c>
      <c r="O1490" s="120">
        <v>74300</v>
      </c>
      <c r="Q1490" s="125">
        <v>42137</v>
      </c>
      <c r="R1490" s="120">
        <v>102300</v>
      </c>
    </row>
    <row r="1491" spans="2:18">
      <c r="B1491" s="115">
        <v>42137</v>
      </c>
      <c r="C1491" s="119">
        <v>22350</v>
      </c>
      <c r="E1491" s="125">
        <v>42136</v>
      </c>
      <c r="F1491" s="120">
        <v>0</v>
      </c>
      <c r="H1491" s="125">
        <v>42136</v>
      </c>
      <c r="I1491" s="120">
        <v>13850</v>
      </c>
      <c r="K1491" s="125">
        <v>42136</v>
      </c>
      <c r="L1491" s="120">
        <v>48500</v>
      </c>
      <c r="N1491" s="125">
        <v>42136</v>
      </c>
      <c r="O1491" s="120">
        <v>73500</v>
      </c>
      <c r="Q1491" s="125">
        <v>42136</v>
      </c>
      <c r="R1491" s="120">
        <v>100000</v>
      </c>
    </row>
    <row r="1492" spans="2:18">
      <c r="B1492" s="115">
        <v>42136</v>
      </c>
      <c r="C1492" s="119">
        <v>22500</v>
      </c>
      <c r="E1492" s="125">
        <v>42135</v>
      </c>
      <c r="F1492" s="120">
        <v>0</v>
      </c>
      <c r="H1492" s="125">
        <v>42135</v>
      </c>
      <c r="I1492" s="120">
        <v>14050</v>
      </c>
      <c r="K1492" s="125">
        <v>42135</v>
      </c>
      <c r="L1492" s="120">
        <v>48150</v>
      </c>
      <c r="N1492" s="125">
        <v>42135</v>
      </c>
      <c r="O1492" s="120">
        <v>73800</v>
      </c>
      <c r="Q1492" s="125">
        <v>42135</v>
      </c>
      <c r="R1492" s="120">
        <v>104000</v>
      </c>
    </row>
    <row r="1493" spans="2:18">
      <c r="B1493" s="115">
        <v>42135</v>
      </c>
      <c r="C1493" s="119">
        <v>23050</v>
      </c>
      <c r="E1493" s="125">
        <v>42132</v>
      </c>
      <c r="F1493" s="120">
        <v>0</v>
      </c>
      <c r="H1493" s="125">
        <v>42132</v>
      </c>
      <c r="I1493" s="120">
        <v>13650</v>
      </c>
      <c r="K1493" s="125">
        <v>42132</v>
      </c>
      <c r="L1493" s="120">
        <v>46400</v>
      </c>
      <c r="N1493" s="125">
        <v>42132</v>
      </c>
      <c r="O1493" s="120">
        <v>72700</v>
      </c>
      <c r="Q1493" s="125">
        <v>42132</v>
      </c>
      <c r="R1493" s="120">
        <v>102200</v>
      </c>
    </row>
    <row r="1494" spans="2:18">
      <c r="B1494" s="115">
        <v>42132</v>
      </c>
      <c r="C1494" s="119">
        <v>22850</v>
      </c>
      <c r="E1494" s="125">
        <v>42131</v>
      </c>
      <c r="F1494" s="120">
        <v>0</v>
      </c>
      <c r="H1494" s="125">
        <v>42131</v>
      </c>
      <c r="I1494" s="120">
        <v>13200</v>
      </c>
      <c r="K1494" s="125">
        <v>42131</v>
      </c>
      <c r="L1494" s="120">
        <v>46400</v>
      </c>
      <c r="N1494" s="125">
        <v>42131</v>
      </c>
      <c r="O1494" s="120">
        <v>68700</v>
      </c>
      <c r="Q1494" s="125">
        <v>42131</v>
      </c>
      <c r="R1494" s="120">
        <v>98700</v>
      </c>
    </row>
    <row r="1495" spans="2:18">
      <c r="B1495" s="115">
        <v>42131</v>
      </c>
      <c r="C1495" s="119">
        <v>22400</v>
      </c>
      <c r="E1495" s="125">
        <v>42130</v>
      </c>
      <c r="F1495" s="120">
        <v>0</v>
      </c>
      <c r="H1495" s="125">
        <v>42130</v>
      </c>
      <c r="I1495" s="120">
        <v>12900</v>
      </c>
      <c r="K1495" s="125">
        <v>42130</v>
      </c>
      <c r="L1495" s="120">
        <v>46700</v>
      </c>
      <c r="N1495" s="125">
        <v>42130</v>
      </c>
      <c r="O1495" s="120">
        <v>68800</v>
      </c>
      <c r="Q1495" s="125">
        <v>42130</v>
      </c>
      <c r="R1495" s="120">
        <v>94100</v>
      </c>
    </row>
    <row r="1496" spans="2:18">
      <c r="B1496" s="115">
        <v>42130</v>
      </c>
      <c r="C1496" s="119">
        <v>22500</v>
      </c>
      <c r="E1496" s="125">
        <v>42128</v>
      </c>
      <c r="F1496" s="120">
        <v>0</v>
      </c>
      <c r="H1496" s="125">
        <v>42128</v>
      </c>
      <c r="I1496" s="120">
        <v>13700</v>
      </c>
      <c r="K1496" s="125">
        <v>42128</v>
      </c>
      <c r="L1496" s="120">
        <v>46500</v>
      </c>
      <c r="N1496" s="125">
        <v>42128</v>
      </c>
      <c r="O1496" s="120">
        <v>70200</v>
      </c>
      <c r="Q1496" s="125">
        <v>42128</v>
      </c>
      <c r="R1496" s="120">
        <v>99000</v>
      </c>
    </row>
    <row r="1497" spans="2:18">
      <c r="B1497" s="115">
        <v>42128</v>
      </c>
      <c r="C1497" s="119">
        <v>23000</v>
      </c>
      <c r="E1497" s="125">
        <v>42124</v>
      </c>
      <c r="F1497" s="120">
        <v>0</v>
      </c>
      <c r="H1497" s="125">
        <v>42124</v>
      </c>
      <c r="I1497" s="120">
        <v>14000</v>
      </c>
      <c r="K1497" s="125">
        <v>42124</v>
      </c>
      <c r="L1497" s="120">
        <v>46450</v>
      </c>
      <c r="N1497" s="125">
        <v>42124</v>
      </c>
      <c r="O1497" s="120">
        <v>72400</v>
      </c>
      <c r="Q1497" s="125">
        <v>42124</v>
      </c>
      <c r="R1497" s="120">
        <v>101800</v>
      </c>
    </row>
    <row r="1498" spans="2:18">
      <c r="B1498" s="115">
        <v>42124</v>
      </c>
      <c r="C1498" s="119">
        <v>22100</v>
      </c>
      <c r="E1498" s="125">
        <v>42123</v>
      </c>
      <c r="F1498" s="120">
        <v>0</v>
      </c>
      <c r="H1498" s="125">
        <v>42123</v>
      </c>
      <c r="I1498" s="120">
        <v>13700</v>
      </c>
      <c r="K1498" s="125">
        <v>42123</v>
      </c>
      <c r="L1498" s="120">
        <v>47000</v>
      </c>
      <c r="N1498" s="125">
        <v>42123</v>
      </c>
      <c r="O1498" s="120">
        <v>71000</v>
      </c>
      <c r="Q1498" s="125">
        <v>42123</v>
      </c>
      <c r="R1498" s="120">
        <v>102500</v>
      </c>
    </row>
    <row r="1499" spans="2:18">
      <c r="B1499" s="115">
        <v>42123</v>
      </c>
      <c r="C1499" s="119">
        <v>22500</v>
      </c>
      <c r="E1499" s="125">
        <v>42122</v>
      </c>
      <c r="F1499" s="120">
        <v>0</v>
      </c>
      <c r="H1499" s="125">
        <v>42122</v>
      </c>
      <c r="I1499" s="120">
        <v>14000</v>
      </c>
      <c r="K1499" s="125">
        <v>42122</v>
      </c>
      <c r="L1499" s="120">
        <v>46800</v>
      </c>
      <c r="N1499" s="125">
        <v>42122</v>
      </c>
      <c r="O1499" s="120">
        <v>67500</v>
      </c>
      <c r="Q1499" s="125">
        <v>42122</v>
      </c>
      <c r="R1499" s="120">
        <v>100100</v>
      </c>
    </row>
    <row r="1500" spans="2:18">
      <c r="B1500" s="115">
        <v>42122</v>
      </c>
      <c r="C1500" s="119">
        <v>23050</v>
      </c>
      <c r="E1500" s="125">
        <v>42121</v>
      </c>
      <c r="F1500" s="120">
        <v>0</v>
      </c>
      <c r="H1500" s="125">
        <v>42121</v>
      </c>
      <c r="I1500" s="120">
        <v>13400</v>
      </c>
      <c r="K1500" s="125">
        <v>42121</v>
      </c>
      <c r="L1500" s="120">
        <v>46800</v>
      </c>
      <c r="N1500" s="125">
        <v>42121</v>
      </c>
      <c r="O1500" s="120">
        <v>67200</v>
      </c>
      <c r="Q1500" s="125">
        <v>42121</v>
      </c>
      <c r="R1500" s="120">
        <v>98500</v>
      </c>
    </row>
    <row r="1501" spans="2:18">
      <c r="B1501" s="115">
        <v>42121</v>
      </c>
      <c r="C1501" s="119">
        <v>22800</v>
      </c>
      <c r="E1501" s="125">
        <v>42118</v>
      </c>
      <c r="F1501" s="120">
        <v>0</v>
      </c>
      <c r="H1501" s="125">
        <v>42118</v>
      </c>
      <c r="I1501" s="120">
        <v>12750</v>
      </c>
      <c r="K1501" s="125">
        <v>42118</v>
      </c>
      <c r="L1501" s="120">
        <v>47000</v>
      </c>
      <c r="N1501" s="125">
        <v>42118</v>
      </c>
      <c r="O1501" s="120">
        <v>64600</v>
      </c>
      <c r="Q1501" s="125">
        <v>42118</v>
      </c>
      <c r="R1501" s="120">
        <v>100000</v>
      </c>
    </row>
    <row r="1502" spans="2:18">
      <c r="B1502" s="115">
        <v>42118</v>
      </c>
      <c r="C1502" s="119">
        <v>23000</v>
      </c>
      <c r="E1502" s="125">
        <v>42117</v>
      </c>
      <c r="F1502" s="120">
        <v>0</v>
      </c>
      <c r="H1502" s="125">
        <v>42117</v>
      </c>
      <c r="I1502" s="120">
        <v>13000</v>
      </c>
      <c r="K1502" s="125">
        <v>42117</v>
      </c>
      <c r="L1502" s="120">
        <v>46400</v>
      </c>
      <c r="N1502" s="125">
        <v>42117</v>
      </c>
      <c r="O1502" s="120">
        <v>64800</v>
      </c>
      <c r="Q1502" s="125">
        <v>42117</v>
      </c>
      <c r="R1502" s="120">
        <v>105300</v>
      </c>
    </row>
    <row r="1503" spans="2:18">
      <c r="B1503" s="115">
        <v>42117</v>
      </c>
      <c r="C1503" s="119">
        <v>23100</v>
      </c>
      <c r="E1503" s="125">
        <v>42116</v>
      </c>
      <c r="F1503" s="120">
        <v>0</v>
      </c>
      <c r="H1503" s="125">
        <v>42116</v>
      </c>
      <c r="I1503" s="120">
        <v>12750</v>
      </c>
      <c r="K1503" s="125">
        <v>42116</v>
      </c>
      <c r="L1503" s="120">
        <v>46200</v>
      </c>
      <c r="N1503" s="125">
        <v>42116</v>
      </c>
      <c r="O1503" s="120">
        <v>64100</v>
      </c>
      <c r="Q1503" s="125">
        <v>42116</v>
      </c>
      <c r="R1503" s="120">
        <v>107000</v>
      </c>
    </row>
    <row r="1504" spans="2:18">
      <c r="B1504" s="115">
        <v>42116</v>
      </c>
      <c r="C1504" s="119">
        <v>23100</v>
      </c>
      <c r="E1504" s="125">
        <v>42115</v>
      </c>
      <c r="F1504" s="120">
        <v>0</v>
      </c>
      <c r="H1504" s="125">
        <v>42115</v>
      </c>
      <c r="I1504" s="120">
        <v>13150</v>
      </c>
      <c r="K1504" s="125">
        <v>42115</v>
      </c>
      <c r="L1504" s="120">
        <v>47250</v>
      </c>
      <c r="N1504" s="125">
        <v>42115</v>
      </c>
      <c r="O1504" s="120">
        <v>64400</v>
      </c>
      <c r="Q1504" s="125">
        <v>42115</v>
      </c>
      <c r="R1504" s="120">
        <v>107800</v>
      </c>
    </row>
    <row r="1505" spans="2:18">
      <c r="B1505" s="115">
        <v>42115</v>
      </c>
      <c r="C1505" s="119">
        <v>24200</v>
      </c>
      <c r="E1505" s="125">
        <v>42114</v>
      </c>
      <c r="F1505" s="120">
        <v>0</v>
      </c>
      <c r="H1505" s="125">
        <v>42114</v>
      </c>
      <c r="I1505" s="120">
        <v>12650</v>
      </c>
      <c r="K1505" s="125">
        <v>42114</v>
      </c>
      <c r="L1505" s="120">
        <v>48000</v>
      </c>
      <c r="N1505" s="125">
        <v>42114</v>
      </c>
      <c r="O1505" s="120">
        <v>60900</v>
      </c>
      <c r="Q1505" s="125">
        <v>42114</v>
      </c>
      <c r="R1505" s="120">
        <v>115900</v>
      </c>
    </row>
    <row r="1506" spans="2:18">
      <c r="B1506" s="115">
        <v>42114</v>
      </c>
      <c r="C1506" s="119">
        <v>24750</v>
      </c>
      <c r="E1506" s="125">
        <v>42111</v>
      </c>
      <c r="F1506" s="120">
        <v>0</v>
      </c>
      <c r="H1506" s="125">
        <v>42111</v>
      </c>
      <c r="I1506" s="120">
        <v>12550</v>
      </c>
      <c r="K1506" s="125">
        <v>42111</v>
      </c>
      <c r="L1506" s="120">
        <v>48000</v>
      </c>
      <c r="N1506" s="125">
        <v>42111</v>
      </c>
      <c r="O1506" s="120">
        <v>60200</v>
      </c>
      <c r="Q1506" s="125">
        <v>42111</v>
      </c>
      <c r="R1506" s="120">
        <v>111000</v>
      </c>
    </row>
    <row r="1507" spans="2:18">
      <c r="B1507" s="115">
        <v>42111</v>
      </c>
      <c r="C1507" s="119">
        <v>24550</v>
      </c>
      <c r="E1507" s="125">
        <v>42110</v>
      </c>
      <c r="F1507" s="120">
        <v>0</v>
      </c>
      <c r="H1507" s="125">
        <v>42110</v>
      </c>
      <c r="I1507" s="120">
        <v>12800</v>
      </c>
      <c r="K1507" s="125">
        <v>42110</v>
      </c>
      <c r="L1507" s="120">
        <v>48350</v>
      </c>
      <c r="N1507" s="125">
        <v>42110</v>
      </c>
      <c r="O1507" s="120">
        <v>60700</v>
      </c>
      <c r="Q1507" s="125">
        <v>42110</v>
      </c>
      <c r="R1507" s="120">
        <v>109200</v>
      </c>
    </row>
    <row r="1508" spans="2:18">
      <c r="B1508" s="115">
        <v>42110</v>
      </c>
      <c r="C1508" s="119">
        <v>23800</v>
      </c>
      <c r="E1508" s="125">
        <v>42109</v>
      </c>
      <c r="F1508" s="120">
        <v>0</v>
      </c>
      <c r="H1508" s="125">
        <v>42109</v>
      </c>
      <c r="I1508" s="120">
        <v>12750</v>
      </c>
      <c r="K1508" s="125">
        <v>42109</v>
      </c>
      <c r="L1508" s="120">
        <v>47450</v>
      </c>
      <c r="N1508" s="125">
        <v>42109</v>
      </c>
      <c r="O1508" s="120">
        <v>61500</v>
      </c>
      <c r="Q1508" s="125">
        <v>42109</v>
      </c>
      <c r="R1508" s="120">
        <v>106800</v>
      </c>
    </row>
    <row r="1509" spans="2:18">
      <c r="B1509" s="115">
        <v>42109</v>
      </c>
      <c r="C1509" s="119">
        <v>23800</v>
      </c>
      <c r="E1509" s="125">
        <v>42108</v>
      </c>
      <c r="F1509" s="120">
        <v>0</v>
      </c>
      <c r="H1509" s="125">
        <v>42108</v>
      </c>
      <c r="I1509" s="120">
        <v>12400</v>
      </c>
      <c r="K1509" s="125">
        <v>42108</v>
      </c>
      <c r="L1509" s="120">
        <v>48000</v>
      </c>
      <c r="N1509" s="125">
        <v>42108</v>
      </c>
      <c r="O1509" s="120">
        <v>61100</v>
      </c>
      <c r="Q1509" s="125">
        <v>42108</v>
      </c>
      <c r="R1509" s="120">
        <v>106800</v>
      </c>
    </row>
    <row r="1510" spans="2:18">
      <c r="B1510" s="115">
        <v>42108</v>
      </c>
      <c r="C1510" s="119">
        <v>23850</v>
      </c>
      <c r="E1510" s="125">
        <v>42107</v>
      </c>
      <c r="F1510" s="120">
        <v>0</v>
      </c>
      <c r="H1510" s="125">
        <v>42107</v>
      </c>
      <c r="I1510" s="120">
        <v>13050</v>
      </c>
      <c r="K1510" s="125">
        <v>42107</v>
      </c>
      <c r="L1510" s="120">
        <v>48900</v>
      </c>
      <c r="N1510" s="125">
        <v>42107</v>
      </c>
      <c r="O1510" s="120">
        <v>62900</v>
      </c>
      <c r="Q1510" s="125">
        <v>42107</v>
      </c>
      <c r="R1510" s="120">
        <v>106500</v>
      </c>
    </row>
    <row r="1511" spans="2:18">
      <c r="B1511" s="115">
        <v>42107</v>
      </c>
      <c r="C1511" s="119">
        <v>24150</v>
      </c>
      <c r="E1511" s="125">
        <v>42104</v>
      </c>
      <c r="F1511" s="120">
        <v>0</v>
      </c>
      <c r="H1511" s="125">
        <v>42104</v>
      </c>
      <c r="I1511" s="120">
        <v>13300</v>
      </c>
      <c r="K1511" s="125">
        <v>42104</v>
      </c>
      <c r="L1511" s="120">
        <v>49650</v>
      </c>
      <c r="N1511" s="125">
        <v>42104</v>
      </c>
      <c r="O1511" s="120">
        <v>62000</v>
      </c>
      <c r="Q1511" s="125">
        <v>42104</v>
      </c>
      <c r="R1511" s="120">
        <v>106000</v>
      </c>
    </row>
    <row r="1512" spans="2:18">
      <c r="B1512" s="115">
        <v>42104</v>
      </c>
      <c r="C1512" s="119">
        <v>23900</v>
      </c>
      <c r="E1512" s="125">
        <v>42103</v>
      </c>
      <c r="F1512" s="120">
        <v>0</v>
      </c>
      <c r="H1512" s="125">
        <v>42103</v>
      </c>
      <c r="I1512" s="120">
        <v>13750</v>
      </c>
      <c r="K1512" s="125">
        <v>42103</v>
      </c>
      <c r="L1512" s="120">
        <v>48350</v>
      </c>
      <c r="N1512" s="125">
        <v>42103</v>
      </c>
      <c r="O1512" s="120">
        <v>59800</v>
      </c>
      <c r="Q1512" s="125">
        <v>42103</v>
      </c>
      <c r="R1512" s="120">
        <v>100500</v>
      </c>
    </row>
    <row r="1513" spans="2:18">
      <c r="B1513" s="115">
        <v>42103</v>
      </c>
      <c r="C1513" s="119">
        <v>24150</v>
      </c>
      <c r="E1513" s="125">
        <v>42102</v>
      </c>
      <c r="F1513" s="120">
        <v>0</v>
      </c>
      <c r="H1513" s="125">
        <v>42102</v>
      </c>
      <c r="I1513" s="120">
        <v>12900</v>
      </c>
      <c r="K1513" s="125">
        <v>42102</v>
      </c>
      <c r="L1513" s="120">
        <v>48500</v>
      </c>
      <c r="N1513" s="125">
        <v>42102</v>
      </c>
      <c r="O1513" s="120">
        <v>58200</v>
      </c>
      <c r="Q1513" s="125">
        <v>42102</v>
      </c>
      <c r="R1513" s="120">
        <v>96800</v>
      </c>
    </row>
    <row r="1514" spans="2:18">
      <c r="B1514" s="115">
        <v>42102</v>
      </c>
      <c r="C1514" s="119">
        <v>24350</v>
      </c>
      <c r="E1514" s="125">
        <v>42101</v>
      </c>
      <c r="F1514" s="120">
        <v>0</v>
      </c>
      <c r="H1514" s="125">
        <v>42101</v>
      </c>
      <c r="I1514" s="120">
        <v>12350</v>
      </c>
      <c r="K1514" s="125">
        <v>42101</v>
      </c>
      <c r="L1514" s="120">
        <v>47950</v>
      </c>
      <c r="N1514" s="125">
        <v>42101</v>
      </c>
      <c r="O1514" s="120">
        <v>58000</v>
      </c>
      <c r="Q1514" s="125">
        <v>42101</v>
      </c>
      <c r="R1514" s="120">
        <v>96400</v>
      </c>
    </row>
    <row r="1515" spans="2:18">
      <c r="B1515" s="115">
        <v>42101</v>
      </c>
      <c r="C1515" s="119">
        <v>24700</v>
      </c>
      <c r="E1515" s="125">
        <v>42100</v>
      </c>
      <c r="F1515" s="120">
        <v>0</v>
      </c>
      <c r="H1515" s="125">
        <v>42100</v>
      </c>
      <c r="I1515" s="120">
        <v>12300</v>
      </c>
      <c r="K1515" s="125">
        <v>42100</v>
      </c>
      <c r="L1515" s="120">
        <v>46600</v>
      </c>
      <c r="N1515" s="125">
        <v>42100</v>
      </c>
      <c r="O1515" s="120">
        <v>57800</v>
      </c>
      <c r="Q1515" s="125">
        <v>42100</v>
      </c>
      <c r="R1515" s="120">
        <v>95000</v>
      </c>
    </row>
    <row r="1516" spans="2:18">
      <c r="B1516" s="115">
        <v>42100</v>
      </c>
      <c r="C1516" s="119">
        <v>24750</v>
      </c>
      <c r="E1516" s="125">
        <v>42097</v>
      </c>
      <c r="F1516" s="120">
        <v>0</v>
      </c>
      <c r="H1516" s="125">
        <v>42097</v>
      </c>
      <c r="I1516" s="120">
        <v>11600</v>
      </c>
      <c r="K1516" s="125">
        <v>42097</v>
      </c>
      <c r="L1516" s="120">
        <v>46650</v>
      </c>
      <c r="N1516" s="125">
        <v>42097</v>
      </c>
      <c r="O1516" s="120">
        <v>58600</v>
      </c>
      <c r="Q1516" s="125">
        <v>42097</v>
      </c>
      <c r="R1516" s="120">
        <v>93500</v>
      </c>
    </row>
    <row r="1517" spans="2:18">
      <c r="B1517" s="115">
        <v>42097</v>
      </c>
      <c r="C1517" s="119">
        <v>25250</v>
      </c>
      <c r="E1517" s="125">
        <v>42096</v>
      </c>
      <c r="F1517" s="120">
        <v>0</v>
      </c>
      <c r="H1517" s="125">
        <v>42096</v>
      </c>
      <c r="I1517" s="120">
        <v>11550</v>
      </c>
      <c r="K1517" s="125">
        <v>42096</v>
      </c>
      <c r="L1517" s="120">
        <v>47150</v>
      </c>
      <c r="N1517" s="125">
        <v>42096</v>
      </c>
      <c r="O1517" s="120">
        <v>56100</v>
      </c>
      <c r="Q1517" s="125">
        <v>42096</v>
      </c>
      <c r="R1517" s="120">
        <v>95100</v>
      </c>
    </row>
    <row r="1518" spans="2:18">
      <c r="B1518" s="115">
        <v>42096</v>
      </c>
      <c r="C1518" s="119">
        <v>24900</v>
      </c>
      <c r="E1518" s="125">
        <v>42095</v>
      </c>
      <c r="F1518" s="120">
        <v>0</v>
      </c>
      <c r="H1518" s="125">
        <v>42095</v>
      </c>
      <c r="I1518" s="120">
        <v>10850</v>
      </c>
      <c r="K1518" s="125">
        <v>42095</v>
      </c>
      <c r="L1518" s="120">
        <v>47750</v>
      </c>
      <c r="N1518" s="125">
        <v>42095</v>
      </c>
      <c r="O1518" s="120">
        <v>55200</v>
      </c>
      <c r="Q1518" s="125">
        <v>42095</v>
      </c>
      <c r="R1518" s="120">
        <v>95300</v>
      </c>
    </row>
    <row r="1519" spans="2:18">
      <c r="B1519" s="115">
        <v>42095</v>
      </c>
      <c r="C1519" s="119">
        <v>23500</v>
      </c>
      <c r="E1519" s="125">
        <v>42094</v>
      </c>
      <c r="F1519" s="120">
        <v>0</v>
      </c>
      <c r="H1519" s="125">
        <v>42094</v>
      </c>
      <c r="I1519" s="120">
        <v>10900</v>
      </c>
      <c r="K1519" s="125">
        <v>42094</v>
      </c>
      <c r="L1519" s="120">
        <v>48050</v>
      </c>
      <c r="N1519" s="125">
        <v>42094</v>
      </c>
      <c r="O1519" s="120">
        <v>52700</v>
      </c>
      <c r="Q1519" s="125">
        <v>42094</v>
      </c>
      <c r="R1519" s="120">
        <v>94500</v>
      </c>
    </row>
    <row r="1520" spans="2:18">
      <c r="B1520" s="115">
        <v>42094</v>
      </c>
      <c r="C1520" s="119">
        <v>22400</v>
      </c>
      <c r="E1520" s="125">
        <v>42093</v>
      </c>
      <c r="F1520" s="120">
        <v>0</v>
      </c>
      <c r="H1520" s="125">
        <v>42093</v>
      </c>
      <c r="I1520" s="120">
        <v>10600</v>
      </c>
      <c r="K1520" s="125">
        <v>42093</v>
      </c>
      <c r="L1520" s="120">
        <v>48050</v>
      </c>
      <c r="N1520" s="125">
        <v>42093</v>
      </c>
      <c r="O1520" s="120">
        <v>50900</v>
      </c>
      <c r="Q1520" s="125">
        <v>42093</v>
      </c>
      <c r="R1520" s="120">
        <v>96800</v>
      </c>
    </row>
    <row r="1521" spans="2:18">
      <c r="B1521" s="115">
        <v>42093</v>
      </c>
      <c r="C1521" s="119">
        <v>23400</v>
      </c>
      <c r="E1521" s="125">
        <v>42090</v>
      </c>
      <c r="F1521" s="120">
        <v>0</v>
      </c>
      <c r="H1521" s="125">
        <v>42090</v>
      </c>
      <c r="I1521" s="120">
        <v>10600</v>
      </c>
      <c r="K1521" s="125">
        <v>42090</v>
      </c>
      <c r="L1521" s="120">
        <v>47100</v>
      </c>
      <c r="N1521" s="125">
        <v>42090</v>
      </c>
      <c r="O1521" s="120">
        <v>49400</v>
      </c>
      <c r="Q1521" s="125">
        <v>42090</v>
      </c>
      <c r="R1521" s="120">
        <v>90800</v>
      </c>
    </row>
    <row r="1522" spans="2:18">
      <c r="B1522" s="115">
        <v>42090</v>
      </c>
      <c r="C1522" s="119">
        <v>23150</v>
      </c>
      <c r="E1522" s="125">
        <v>42089</v>
      </c>
      <c r="F1522" s="120">
        <v>0</v>
      </c>
      <c r="H1522" s="125">
        <v>42089</v>
      </c>
      <c r="I1522" s="120">
        <v>10600</v>
      </c>
      <c r="K1522" s="125">
        <v>42089</v>
      </c>
      <c r="L1522" s="120">
        <v>47050</v>
      </c>
      <c r="N1522" s="125">
        <v>42089</v>
      </c>
      <c r="O1522" s="120">
        <v>49700</v>
      </c>
      <c r="Q1522" s="125">
        <v>42089</v>
      </c>
      <c r="R1522" s="120">
        <v>92200</v>
      </c>
    </row>
    <row r="1523" spans="2:18">
      <c r="B1523" s="115">
        <v>42089</v>
      </c>
      <c r="C1523" s="119">
        <v>22150</v>
      </c>
      <c r="E1523" s="125">
        <v>42088</v>
      </c>
      <c r="F1523" s="120">
        <v>0</v>
      </c>
      <c r="H1523" s="125">
        <v>42088</v>
      </c>
      <c r="I1523" s="120">
        <v>10900</v>
      </c>
      <c r="K1523" s="125">
        <v>42088</v>
      </c>
      <c r="L1523" s="120">
        <v>47700</v>
      </c>
      <c r="N1523" s="125">
        <v>42088</v>
      </c>
      <c r="O1523" s="120">
        <v>51100</v>
      </c>
      <c r="Q1523" s="125">
        <v>42088</v>
      </c>
      <c r="R1523" s="120">
        <v>94500</v>
      </c>
    </row>
    <row r="1524" spans="2:18">
      <c r="B1524" s="115">
        <v>42088</v>
      </c>
      <c r="C1524" s="119">
        <v>22550</v>
      </c>
      <c r="E1524" s="125">
        <v>42087</v>
      </c>
      <c r="F1524" s="120">
        <v>0</v>
      </c>
      <c r="H1524" s="125">
        <v>42087</v>
      </c>
      <c r="I1524" s="120">
        <v>10500</v>
      </c>
      <c r="K1524" s="125">
        <v>42087</v>
      </c>
      <c r="L1524" s="120">
        <v>47350</v>
      </c>
      <c r="N1524" s="125">
        <v>42087</v>
      </c>
      <c r="O1524" s="120">
        <v>50700</v>
      </c>
      <c r="Q1524" s="125">
        <v>42087</v>
      </c>
      <c r="R1524" s="120">
        <v>94500</v>
      </c>
    </row>
    <row r="1525" spans="2:18">
      <c r="B1525" s="115">
        <v>42087</v>
      </c>
      <c r="C1525" s="119">
        <v>22650</v>
      </c>
      <c r="E1525" s="125">
        <v>42086</v>
      </c>
      <c r="F1525" s="120">
        <v>0</v>
      </c>
      <c r="H1525" s="125">
        <v>42086</v>
      </c>
      <c r="I1525" s="120">
        <v>10450</v>
      </c>
      <c r="K1525" s="125">
        <v>42086</v>
      </c>
      <c r="L1525" s="120">
        <v>46500</v>
      </c>
      <c r="N1525" s="125">
        <v>42086</v>
      </c>
      <c r="O1525" s="120">
        <v>51000</v>
      </c>
      <c r="Q1525" s="125">
        <v>42086</v>
      </c>
      <c r="R1525" s="120">
        <v>95200</v>
      </c>
    </row>
    <row r="1526" spans="2:18">
      <c r="B1526" s="115">
        <v>42086</v>
      </c>
      <c r="C1526" s="119">
        <v>21500</v>
      </c>
      <c r="E1526" s="125">
        <v>42083</v>
      </c>
      <c r="F1526" s="120">
        <v>0</v>
      </c>
      <c r="H1526" s="125">
        <v>42083</v>
      </c>
      <c r="I1526" s="120">
        <v>10600</v>
      </c>
      <c r="K1526" s="125">
        <v>42083</v>
      </c>
      <c r="L1526" s="120">
        <v>46000</v>
      </c>
      <c r="N1526" s="125">
        <v>42083</v>
      </c>
      <c r="O1526" s="120">
        <v>50700</v>
      </c>
      <c r="Q1526" s="125">
        <v>42083</v>
      </c>
      <c r="R1526" s="120">
        <v>94000</v>
      </c>
    </row>
    <row r="1527" spans="2:18">
      <c r="B1527" s="115">
        <v>42083</v>
      </c>
      <c r="C1527" s="119">
        <v>21800</v>
      </c>
      <c r="E1527" s="125">
        <v>42082</v>
      </c>
      <c r="F1527" s="120">
        <v>0</v>
      </c>
      <c r="H1527" s="125">
        <v>42082</v>
      </c>
      <c r="I1527" s="120">
        <v>10750</v>
      </c>
      <c r="K1527" s="125">
        <v>42082</v>
      </c>
      <c r="L1527" s="120">
        <v>46550</v>
      </c>
      <c r="N1527" s="125">
        <v>42082</v>
      </c>
      <c r="O1527" s="120">
        <v>47750</v>
      </c>
      <c r="Q1527" s="125">
        <v>42082</v>
      </c>
      <c r="R1527" s="120">
        <v>88000</v>
      </c>
    </row>
    <row r="1528" spans="2:18">
      <c r="B1528" s="115">
        <v>42082</v>
      </c>
      <c r="C1528" s="119">
        <v>21550</v>
      </c>
      <c r="E1528" s="125">
        <v>42081</v>
      </c>
      <c r="F1528" s="120">
        <v>0</v>
      </c>
      <c r="H1528" s="125">
        <v>42081</v>
      </c>
      <c r="I1528" s="120">
        <v>10750</v>
      </c>
      <c r="K1528" s="125">
        <v>42081</v>
      </c>
      <c r="L1528" s="120">
        <v>46550</v>
      </c>
      <c r="N1528" s="125">
        <v>42081</v>
      </c>
      <c r="O1528" s="120">
        <v>47800</v>
      </c>
      <c r="Q1528" s="125">
        <v>42081</v>
      </c>
      <c r="R1528" s="120">
        <v>88600</v>
      </c>
    </row>
    <row r="1529" spans="2:18">
      <c r="B1529" s="115">
        <v>42081</v>
      </c>
      <c r="C1529" s="119">
        <v>22700</v>
      </c>
      <c r="E1529" s="125">
        <v>42080</v>
      </c>
      <c r="F1529" s="120">
        <v>0</v>
      </c>
      <c r="H1529" s="125">
        <v>42080</v>
      </c>
      <c r="I1529" s="120">
        <v>10950</v>
      </c>
      <c r="K1529" s="125">
        <v>42080</v>
      </c>
      <c r="L1529" s="120">
        <v>47100</v>
      </c>
      <c r="N1529" s="125">
        <v>42080</v>
      </c>
      <c r="O1529" s="120">
        <v>49250</v>
      </c>
      <c r="Q1529" s="125">
        <v>42080</v>
      </c>
      <c r="R1529" s="120">
        <v>89200</v>
      </c>
    </row>
    <row r="1530" spans="2:18">
      <c r="B1530" s="115">
        <v>42080</v>
      </c>
      <c r="C1530" s="119">
        <v>23050</v>
      </c>
      <c r="E1530" s="125">
        <v>42079</v>
      </c>
      <c r="F1530" s="120">
        <v>0</v>
      </c>
      <c r="H1530" s="125">
        <v>42079</v>
      </c>
      <c r="I1530" s="120">
        <v>10650</v>
      </c>
      <c r="K1530" s="125">
        <v>42079</v>
      </c>
      <c r="L1530" s="120">
        <v>47350</v>
      </c>
      <c r="N1530" s="125">
        <v>42079</v>
      </c>
      <c r="O1530" s="120">
        <v>50600</v>
      </c>
      <c r="Q1530" s="125">
        <v>42079</v>
      </c>
      <c r="R1530" s="120">
        <v>89500</v>
      </c>
    </row>
    <row r="1531" spans="2:18">
      <c r="B1531" s="115">
        <v>42079</v>
      </c>
      <c r="C1531" s="119">
        <v>23300</v>
      </c>
      <c r="E1531" s="125">
        <v>42076</v>
      </c>
      <c r="F1531" s="120">
        <v>0</v>
      </c>
      <c r="H1531" s="125">
        <v>42076</v>
      </c>
      <c r="I1531" s="120">
        <v>10700</v>
      </c>
      <c r="K1531" s="125">
        <v>42076</v>
      </c>
      <c r="L1531" s="120">
        <v>46600</v>
      </c>
      <c r="N1531" s="125">
        <v>42076</v>
      </c>
      <c r="O1531" s="120">
        <v>50300</v>
      </c>
      <c r="Q1531" s="125">
        <v>42076</v>
      </c>
      <c r="R1531" s="120">
        <v>92900</v>
      </c>
    </row>
    <row r="1532" spans="2:18">
      <c r="B1532" s="115">
        <v>42076</v>
      </c>
      <c r="C1532" s="119">
        <v>22850</v>
      </c>
      <c r="E1532" s="125">
        <v>42075</v>
      </c>
      <c r="F1532" s="120">
        <v>0</v>
      </c>
      <c r="H1532" s="125">
        <v>42075</v>
      </c>
      <c r="I1532" s="120">
        <v>10850</v>
      </c>
      <c r="K1532" s="125">
        <v>42075</v>
      </c>
      <c r="L1532" s="120">
        <v>46350</v>
      </c>
      <c r="N1532" s="125">
        <v>42075</v>
      </c>
      <c r="O1532" s="120">
        <v>50900</v>
      </c>
      <c r="Q1532" s="125">
        <v>42075</v>
      </c>
      <c r="R1532" s="120">
        <v>90000</v>
      </c>
    </row>
    <row r="1533" spans="2:18">
      <c r="B1533" s="115">
        <v>42075</v>
      </c>
      <c r="C1533" s="119">
        <v>22800</v>
      </c>
      <c r="E1533" s="125">
        <v>42074</v>
      </c>
      <c r="F1533" s="120">
        <v>0</v>
      </c>
      <c r="H1533" s="125">
        <v>42074</v>
      </c>
      <c r="I1533" s="120">
        <v>10850</v>
      </c>
      <c r="K1533" s="125">
        <v>42074</v>
      </c>
      <c r="L1533" s="120">
        <v>46950</v>
      </c>
      <c r="N1533" s="125">
        <v>42074</v>
      </c>
      <c r="O1533" s="120">
        <v>49400</v>
      </c>
      <c r="Q1533" s="125">
        <v>42074</v>
      </c>
      <c r="R1533" s="120">
        <v>88300</v>
      </c>
    </row>
    <row r="1534" spans="2:18">
      <c r="B1534" s="115">
        <v>42074</v>
      </c>
      <c r="C1534" s="119">
        <v>23150</v>
      </c>
      <c r="E1534" s="125">
        <v>42073</v>
      </c>
      <c r="F1534" s="120">
        <v>0</v>
      </c>
      <c r="H1534" s="125">
        <v>42073</v>
      </c>
      <c r="I1534" s="120">
        <v>10550</v>
      </c>
      <c r="K1534" s="125">
        <v>42073</v>
      </c>
      <c r="L1534" s="120">
        <v>48600</v>
      </c>
      <c r="N1534" s="125">
        <v>42073</v>
      </c>
      <c r="O1534" s="120">
        <v>49600</v>
      </c>
      <c r="Q1534" s="125">
        <v>42073</v>
      </c>
      <c r="R1534" s="120">
        <v>88700</v>
      </c>
    </row>
    <row r="1535" spans="2:18">
      <c r="B1535" s="115">
        <v>42073</v>
      </c>
      <c r="C1535" s="119">
        <v>22450</v>
      </c>
      <c r="E1535" s="125">
        <v>42072</v>
      </c>
      <c r="F1535" s="120">
        <v>0</v>
      </c>
      <c r="H1535" s="125">
        <v>42072</v>
      </c>
      <c r="I1535" s="120">
        <v>10650</v>
      </c>
      <c r="K1535" s="125">
        <v>42072</v>
      </c>
      <c r="L1535" s="120">
        <v>48300</v>
      </c>
      <c r="N1535" s="125">
        <v>42072</v>
      </c>
      <c r="O1535" s="120">
        <v>51200</v>
      </c>
      <c r="Q1535" s="125">
        <v>42072</v>
      </c>
      <c r="R1535" s="120">
        <v>86500</v>
      </c>
    </row>
    <row r="1536" spans="2:18">
      <c r="B1536" s="115">
        <v>42072</v>
      </c>
      <c r="C1536" s="119">
        <v>23050</v>
      </c>
      <c r="E1536" s="125">
        <v>42069</v>
      </c>
      <c r="F1536" s="120">
        <v>0</v>
      </c>
      <c r="H1536" s="125">
        <v>42069</v>
      </c>
      <c r="I1536" s="120">
        <v>10200</v>
      </c>
      <c r="K1536" s="125">
        <v>42069</v>
      </c>
      <c r="L1536" s="120">
        <v>48750</v>
      </c>
      <c r="N1536" s="125">
        <v>42069</v>
      </c>
      <c r="O1536" s="120">
        <v>50700</v>
      </c>
      <c r="Q1536" s="125">
        <v>42069</v>
      </c>
      <c r="R1536" s="120">
        <v>82300</v>
      </c>
    </row>
    <row r="1537" spans="2:18">
      <c r="B1537" s="115">
        <v>42069</v>
      </c>
      <c r="C1537" s="119">
        <v>23500</v>
      </c>
      <c r="E1537" s="125">
        <v>42068</v>
      </c>
      <c r="F1537" s="120">
        <v>0</v>
      </c>
      <c r="H1537" s="125">
        <v>42068</v>
      </c>
      <c r="I1537" s="120">
        <v>10400</v>
      </c>
      <c r="K1537" s="125">
        <v>42068</v>
      </c>
      <c r="L1537" s="120">
        <v>48400</v>
      </c>
      <c r="N1537" s="125">
        <v>42068</v>
      </c>
      <c r="O1537" s="120">
        <v>51100</v>
      </c>
      <c r="Q1537" s="125">
        <v>42068</v>
      </c>
      <c r="R1537" s="120">
        <v>78500</v>
      </c>
    </row>
    <row r="1538" spans="2:18">
      <c r="B1538" s="115">
        <v>42068</v>
      </c>
      <c r="C1538" s="119">
        <v>23000</v>
      </c>
      <c r="E1538" s="125">
        <v>42067</v>
      </c>
      <c r="F1538" s="120">
        <v>0</v>
      </c>
      <c r="H1538" s="125">
        <v>42067</v>
      </c>
      <c r="I1538" s="120">
        <v>10700</v>
      </c>
      <c r="K1538" s="125">
        <v>42067</v>
      </c>
      <c r="L1538" s="120">
        <v>48100</v>
      </c>
      <c r="N1538" s="125">
        <v>42067</v>
      </c>
      <c r="O1538" s="120">
        <v>53000</v>
      </c>
      <c r="Q1538" s="125">
        <v>42067</v>
      </c>
      <c r="R1538" s="120">
        <v>80600</v>
      </c>
    </row>
    <row r="1539" spans="2:18">
      <c r="B1539" s="115">
        <v>42067</v>
      </c>
      <c r="C1539" s="119">
        <v>22900</v>
      </c>
      <c r="E1539" s="125">
        <v>42066</v>
      </c>
      <c r="F1539" s="120">
        <v>0</v>
      </c>
      <c r="H1539" s="125">
        <v>42066</v>
      </c>
      <c r="I1539" s="120">
        <v>10700</v>
      </c>
      <c r="K1539" s="125">
        <v>42066</v>
      </c>
      <c r="L1539" s="120">
        <v>46700</v>
      </c>
      <c r="N1539" s="125">
        <v>42066</v>
      </c>
      <c r="O1539" s="120">
        <v>52100</v>
      </c>
      <c r="Q1539" s="125">
        <v>42066</v>
      </c>
      <c r="R1539" s="120">
        <v>80600</v>
      </c>
    </row>
    <row r="1540" spans="2:18">
      <c r="B1540" s="115">
        <v>42066</v>
      </c>
      <c r="C1540" s="119">
        <v>23300</v>
      </c>
      <c r="E1540" s="125">
        <v>42065</v>
      </c>
      <c r="F1540" s="120">
        <v>0</v>
      </c>
      <c r="H1540" s="125">
        <v>42065</v>
      </c>
      <c r="I1540" s="120">
        <v>10950</v>
      </c>
      <c r="K1540" s="125">
        <v>42065</v>
      </c>
      <c r="L1540" s="120">
        <v>46300</v>
      </c>
      <c r="N1540" s="125">
        <v>42065</v>
      </c>
      <c r="O1540" s="120">
        <v>54200</v>
      </c>
      <c r="Q1540" s="125">
        <v>42065</v>
      </c>
      <c r="R1540" s="120">
        <v>80800</v>
      </c>
    </row>
    <row r="1541" spans="2:18">
      <c r="B1541" s="115">
        <v>42065</v>
      </c>
      <c r="C1541" s="119">
        <v>23400</v>
      </c>
      <c r="E1541" s="125">
        <v>42062</v>
      </c>
      <c r="F1541" s="120">
        <v>0</v>
      </c>
      <c r="H1541" s="125">
        <v>42062</v>
      </c>
      <c r="I1541" s="120">
        <v>11000</v>
      </c>
      <c r="K1541" s="125">
        <v>42062</v>
      </c>
      <c r="L1541" s="120">
        <v>46750</v>
      </c>
      <c r="N1541" s="125">
        <v>42062</v>
      </c>
      <c r="O1541" s="120">
        <v>52500</v>
      </c>
      <c r="Q1541" s="125">
        <v>42062</v>
      </c>
      <c r="R1541" s="120">
        <v>80600</v>
      </c>
    </row>
    <row r="1542" spans="2:18">
      <c r="B1542" s="115">
        <v>42062</v>
      </c>
      <c r="C1542" s="119">
        <v>22700</v>
      </c>
      <c r="E1542" s="125">
        <v>42061</v>
      </c>
      <c r="F1542" s="120">
        <v>0</v>
      </c>
      <c r="H1542" s="125">
        <v>42061</v>
      </c>
      <c r="I1542" s="120">
        <v>11050</v>
      </c>
      <c r="K1542" s="125">
        <v>42061</v>
      </c>
      <c r="L1542" s="120">
        <v>45400</v>
      </c>
      <c r="N1542" s="125">
        <v>42061</v>
      </c>
      <c r="O1542" s="120">
        <v>52900</v>
      </c>
      <c r="Q1542" s="125">
        <v>42061</v>
      </c>
      <c r="R1542" s="120">
        <v>79000</v>
      </c>
    </row>
    <row r="1543" spans="2:18">
      <c r="B1543" s="115">
        <v>42061</v>
      </c>
      <c r="C1543" s="119">
        <v>21450</v>
      </c>
      <c r="E1543" s="125">
        <v>42060</v>
      </c>
      <c r="F1543" s="120">
        <v>0</v>
      </c>
      <c r="H1543" s="125">
        <v>42060</v>
      </c>
      <c r="I1543" s="120">
        <v>11000</v>
      </c>
      <c r="K1543" s="125">
        <v>42060</v>
      </c>
      <c r="L1543" s="120">
        <v>46250</v>
      </c>
      <c r="N1543" s="125">
        <v>42060</v>
      </c>
      <c r="O1543" s="120">
        <v>53600</v>
      </c>
      <c r="Q1543" s="125">
        <v>42060</v>
      </c>
      <c r="R1543" s="120">
        <v>79100</v>
      </c>
    </row>
    <row r="1544" spans="2:18">
      <c r="B1544" s="115">
        <v>42060</v>
      </c>
      <c r="C1544" s="119">
        <v>22000</v>
      </c>
      <c r="E1544" s="125">
        <v>42059</v>
      </c>
      <c r="F1544" s="120">
        <v>0</v>
      </c>
      <c r="H1544" s="125">
        <v>42059</v>
      </c>
      <c r="I1544" s="120">
        <v>10950</v>
      </c>
      <c r="K1544" s="125">
        <v>42059</v>
      </c>
      <c r="L1544" s="120">
        <v>46350</v>
      </c>
      <c r="N1544" s="125">
        <v>42059</v>
      </c>
      <c r="O1544" s="120">
        <v>51700</v>
      </c>
      <c r="Q1544" s="125">
        <v>42059</v>
      </c>
      <c r="R1544" s="120">
        <v>79700</v>
      </c>
    </row>
    <row r="1545" spans="2:18">
      <c r="B1545" s="115">
        <v>42059</v>
      </c>
      <c r="C1545" s="119">
        <v>22650</v>
      </c>
      <c r="E1545" s="125">
        <v>42058</v>
      </c>
      <c r="F1545" s="120">
        <v>0</v>
      </c>
      <c r="H1545" s="125">
        <v>42058</v>
      </c>
      <c r="I1545" s="120">
        <v>10600</v>
      </c>
      <c r="K1545" s="125">
        <v>42058</v>
      </c>
      <c r="L1545" s="120">
        <v>47150</v>
      </c>
      <c r="N1545" s="125">
        <v>42058</v>
      </c>
      <c r="O1545" s="120">
        <v>47200</v>
      </c>
      <c r="Q1545" s="125">
        <v>42058</v>
      </c>
      <c r="R1545" s="120">
        <v>79100</v>
      </c>
    </row>
    <row r="1546" spans="2:18">
      <c r="B1546" s="115">
        <v>42058</v>
      </c>
      <c r="C1546" s="119">
        <v>21300</v>
      </c>
      <c r="E1546" s="125">
        <v>42052</v>
      </c>
      <c r="F1546" s="120">
        <v>0</v>
      </c>
      <c r="H1546" s="125">
        <v>42052</v>
      </c>
      <c r="I1546" s="120">
        <v>10300</v>
      </c>
      <c r="K1546" s="125">
        <v>42052</v>
      </c>
      <c r="L1546" s="120">
        <v>48200</v>
      </c>
      <c r="N1546" s="125">
        <v>42052</v>
      </c>
      <c r="O1546" s="120">
        <v>48450</v>
      </c>
      <c r="Q1546" s="125">
        <v>42052</v>
      </c>
      <c r="R1546" s="120">
        <v>80500</v>
      </c>
    </row>
    <row r="1547" spans="2:18">
      <c r="B1547" s="115">
        <v>42052</v>
      </c>
      <c r="C1547" s="119">
        <v>21600</v>
      </c>
      <c r="E1547" s="125">
        <v>42051</v>
      </c>
      <c r="F1547" s="120">
        <v>0</v>
      </c>
      <c r="H1547" s="125">
        <v>42051</v>
      </c>
      <c r="I1547" s="120">
        <v>10350</v>
      </c>
      <c r="K1547" s="125">
        <v>42051</v>
      </c>
      <c r="L1547" s="120">
        <v>47850</v>
      </c>
      <c r="N1547" s="125">
        <v>42051</v>
      </c>
      <c r="O1547" s="120">
        <v>47800</v>
      </c>
      <c r="Q1547" s="125">
        <v>42051</v>
      </c>
      <c r="R1547" s="120">
        <v>78200</v>
      </c>
    </row>
    <row r="1548" spans="2:18">
      <c r="B1548" s="115">
        <v>42051</v>
      </c>
      <c r="C1548" s="119">
        <v>21500</v>
      </c>
      <c r="E1548" s="125">
        <v>42048</v>
      </c>
      <c r="F1548" s="120">
        <v>0</v>
      </c>
      <c r="H1548" s="125">
        <v>42048</v>
      </c>
      <c r="I1548" s="120">
        <v>10400</v>
      </c>
      <c r="K1548" s="125">
        <v>42048</v>
      </c>
      <c r="L1548" s="120">
        <v>47850</v>
      </c>
      <c r="N1548" s="125">
        <v>42048</v>
      </c>
      <c r="O1548" s="120">
        <v>48550</v>
      </c>
      <c r="Q1548" s="125">
        <v>42048</v>
      </c>
      <c r="R1548" s="120">
        <v>78800</v>
      </c>
    </row>
    <row r="1549" spans="2:18">
      <c r="B1549" s="115">
        <v>42048</v>
      </c>
      <c r="C1549" s="119">
        <v>22300</v>
      </c>
      <c r="E1549" s="125">
        <v>42047</v>
      </c>
      <c r="F1549" s="120">
        <v>0</v>
      </c>
      <c r="H1549" s="125">
        <v>42047</v>
      </c>
      <c r="I1549" s="120">
        <v>10400</v>
      </c>
      <c r="K1549" s="125">
        <v>42047</v>
      </c>
      <c r="L1549" s="120">
        <v>47200</v>
      </c>
      <c r="N1549" s="125">
        <v>42047</v>
      </c>
      <c r="O1549" s="120">
        <v>49200</v>
      </c>
      <c r="Q1549" s="125">
        <v>42047</v>
      </c>
      <c r="R1549" s="120">
        <v>77900</v>
      </c>
    </row>
    <row r="1550" spans="2:18">
      <c r="B1550" s="115">
        <v>42047</v>
      </c>
      <c r="C1550" s="119">
        <v>23500</v>
      </c>
      <c r="E1550" s="125">
        <v>42046</v>
      </c>
      <c r="F1550" s="120">
        <v>0</v>
      </c>
      <c r="H1550" s="125">
        <v>42046</v>
      </c>
      <c r="I1550" s="120">
        <v>10200</v>
      </c>
      <c r="K1550" s="125">
        <v>42046</v>
      </c>
      <c r="L1550" s="120">
        <v>45450</v>
      </c>
      <c r="N1550" s="125">
        <v>42046</v>
      </c>
      <c r="O1550" s="120">
        <v>49100</v>
      </c>
      <c r="Q1550" s="125">
        <v>42046</v>
      </c>
      <c r="R1550" s="120">
        <v>75100</v>
      </c>
    </row>
    <row r="1551" spans="2:18">
      <c r="B1551" s="115">
        <v>42046</v>
      </c>
      <c r="C1551" s="119">
        <v>24550</v>
      </c>
      <c r="E1551" s="125">
        <v>42045</v>
      </c>
      <c r="F1551" s="120">
        <v>0</v>
      </c>
      <c r="H1551" s="125">
        <v>42045</v>
      </c>
      <c r="I1551" s="120">
        <v>9410</v>
      </c>
      <c r="K1551" s="125">
        <v>42045</v>
      </c>
      <c r="L1551" s="120">
        <v>44150</v>
      </c>
      <c r="N1551" s="125">
        <v>42045</v>
      </c>
      <c r="O1551" s="120">
        <v>50900</v>
      </c>
      <c r="Q1551" s="125">
        <v>42045</v>
      </c>
      <c r="R1551" s="120">
        <v>71300</v>
      </c>
    </row>
    <row r="1552" spans="2:18">
      <c r="B1552" s="115">
        <v>42045</v>
      </c>
      <c r="C1552" s="119">
        <v>24200</v>
      </c>
      <c r="E1552" s="125">
        <v>42044</v>
      </c>
      <c r="F1552" s="120">
        <v>0</v>
      </c>
      <c r="H1552" s="125">
        <v>42044</v>
      </c>
      <c r="I1552" s="120">
        <v>9760</v>
      </c>
      <c r="K1552" s="125">
        <v>42044</v>
      </c>
      <c r="L1552" s="120">
        <v>44350</v>
      </c>
      <c r="N1552" s="125">
        <v>42044</v>
      </c>
      <c r="O1552" s="120">
        <v>49700</v>
      </c>
      <c r="Q1552" s="125">
        <v>42044</v>
      </c>
      <c r="R1552" s="120">
        <v>71600</v>
      </c>
    </row>
    <row r="1553" spans="2:18">
      <c r="B1553" s="115">
        <v>42044</v>
      </c>
      <c r="C1553" s="119">
        <v>25900</v>
      </c>
      <c r="E1553" s="125">
        <v>42041</v>
      </c>
      <c r="F1553" s="120">
        <v>0</v>
      </c>
      <c r="H1553" s="125">
        <v>42041</v>
      </c>
      <c r="I1553" s="120">
        <v>9910</v>
      </c>
      <c r="K1553" s="125">
        <v>42041</v>
      </c>
      <c r="L1553" s="120">
        <v>45000</v>
      </c>
      <c r="N1553" s="125">
        <v>42041</v>
      </c>
      <c r="O1553" s="120">
        <v>48900</v>
      </c>
      <c r="Q1553" s="125">
        <v>42041</v>
      </c>
      <c r="R1553" s="120">
        <v>70700</v>
      </c>
    </row>
    <row r="1554" spans="2:18">
      <c r="B1554" s="115">
        <v>42041</v>
      </c>
      <c r="C1554" s="119">
        <v>25600</v>
      </c>
      <c r="E1554" s="125">
        <v>42040</v>
      </c>
      <c r="F1554" s="120">
        <v>0</v>
      </c>
      <c r="H1554" s="125">
        <v>42040</v>
      </c>
      <c r="I1554" s="120">
        <v>10000</v>
      </c>
      <c r="K1554" s="125">
        <v>42040</v>
      </c>
      <c r="L1554" s="120">
        <v>45400</v>
      </c>
      <c r="N1554" s="125">
        <v>42040</v>
      </c>
      <c r="O1554" s="120">
        <v>49750</v>
      </c>
      <c r="Q1554" s="125">
        <v>42040</v>
      </c>
      <c r="R1554" s="120">
        <v>70600</v>
      </c>
    </row>
    <row r="1555" spans="2:18">
      <c r="E1555" s="125">
        <v>42039</v>
      </c>
      <c r="F1555" s="127">
        <v>0</v>
      </c>
      <c r="H1555" s="125">
        <v>42039</v>
      </c>
      <c r="I1555" s="120">
        <v>10100</v>
      </c>
      <c r="K1555" s="125">
        <v>42039</v>
      </c>
      <c r="L1555" s="120">
        <v>47250</v>
      </c>
      <c r="N1555" s="125">
        <v>42039</v>
      </c>
      <c r="O1555" s="127">
        <v>50200</v>
      </c>
      <c r="Q1555" s="125">
        <v>42039</v>
      </c>
      <c r="R1555" s="120">
        <v>69800</v>
      </c>
    </row>
    <row r="1556" spans="2:18">
      <c r="E1556" s="125">
        <v>42038</v>
      </c>
      <c r="F1556" s="127">
        <v>0</v>
      </c>
      <c r="H1556" s="125">
        <v>42038</v>
      </c>
      <c r="I1556" s="120">
        <v>10250</v>
      </c>
      <c r="K1556" s="125">
        <v>42038</v>
      </c>
      <c r="L1556" s="120">
        <v>47650</v>
      </c>
      <c r="N1556" s="125">
        <v>42038</v>
      </c>
      <c r="O1556" s="127">
        <v>49050</v>
      </c>
      <c r="Q1556" s="125">
        <v>42038</v>
      </c>
      <c r="R1556" s="120">
        <v>67700</v>
      </c>
    </row>
    <row r="1557" spans="2:18">
      <c r="B1557" s="128"/>
      <c r="E1557" s="125">
        <v>42037</v>
      </c>
      <c r="F1557" s="127">
        <v>0</v>
      </c>
      <c r="H1557" s="125">
        <v>42037</v>
      </c>
      <c r="I1557" s="120">
        <v>10100</v>
      </c>
      <c r="K1557" s="125">
        <v>42037</v>
      </c>
      <c r="L1557" s="120">
        <v>47800</v>
      </c>
      <c r="N1557" s="125">
        <v>42037</v>
      </c>
      <c r="O1557" s="127">
        <v>49600</v>
      </c>
      <c r="Q1557" s="125">
        <v>42037</v>
      </c>
      <c r="R1557" s="120">
        <v>64600</v>
      </c>
    </row>
    <row r="1558" spans="2:18">
      <c r="B1558" s="128"/>
      <c r="E1558" s="125">
        <v>42034</v>
      </c>
      <c r="F1558" s="127">
        <v>0</v>
      </c>
      <c r="H1558" s="125">
        <v>42034</v>
      </c>
      <c r="I1558" s="120">
        <v>10300</v>
      </c>
      <c r="K1558" s="125">
        <v>42034</v>
      </c>
      <c r="L1558" s="120">
        <v>47000</v>
      </c>
      <c r="N1558" s="125">
        <v>42034</v>
      </c>
      <c r="O1558" s="127">
        <v>50200</v>
      </c>
      <c r="Q1558" s="125">
        <v>42034</v>
      </c>
      <c r="R1558" s="120">
        <v>64600</v>
      </c>
    </row>
    <row r="1559" spans="2:18">
      <c r="E1559" s="125">
        <v>42033</v>
      </c>
      <c r="F1559" s="127">
        <v>0</v>
      </c>
      <c r="H1559" s="125">
        <v>42033</v>
      </c>
      <c r="I1559" s="120">
        <v>10700</v>
      </c>
      <c r="K1559" s="125">
        <v>42033</v>
      </c>
      <c r="L1559" s="120">
        <v>47600</v>
      </c>
      <c r="N1559" s="125">
        <v>42033</v>
      </c>
      <c r="O1559" s="127">
        <v>51100</v>
      </c>
      <c r="Q1559" s="125">
        <v>42033</v>
      </c>
      <c r="R1559" s="120">
        <v>63200</v>
      </c>
    </row>
    <row r="1560" spans="2:18">
      <c r="E1560" s="125">
        <v>42032</v>
      </c>
      <c r="F1560" s="127">
        <v>0</v>
      </c>
      <c r="H1560" s="125">
        <v>42032</v>
      </c>
      <c r="I1560" s="120">
        <v>9980</v>
      </c>
      <c r="K1560" s="125">
        <v>42032</v>
      </c>
      <c r="L1560" s="120">
        <v>49450</v>
      </c>
      <c r="N1560" s="125">
        <v>42032</v>
      </c>
      <c r="O1560" s="127">
        <v>49800</v>
      </c>
      <c r="Q1560" s="125">
        <v>42032</v>
      </c>
      <c r="R1560" s="120">
        <v>64900</v>
      </c>
    </row>
    <row r="1561" spans="2:18">
      <c r="E1561" s="125">
        <v>42031</v>
      </c>
      <c r="F1561" s="127">
        <v>0</v>
      </c>
      <c r="H1561" s="125">
        <v>42031</v>
      </c>
      <c r="I1561" s="120">
        <v>9920</v>
      </c>
      <c r="K1561" s="125">
        <v>42031</v>
      </c>
      <c r="L1561" s="120">
        <v>48250</v>
      </c>
      <c r="N1561" s="125">
        <v>42031</v>
      </c>
      <c r="O1561" s="127">
        <v>47600</v>
      </c>
      <c r="Q1561" s="125">
        <v>42031</v>
      </c>
      <c r="R1561" s="120">
        <v>66000</v>
      </c>
    </row>
    <row r="1562" spans="2:18">
      <c r="E1562" s="125">
        <v>42030</v>
      </c>
      <c r="F1562" s="127">
        <v>0</v>
      </c>
      <c r="H1562" s="125">
        <v>42030</v>
      </c>
      <c r="I1562" s="120">
        <v>9480</v>
      </c>
      <c r="K1562" s="125">
        <v>42030</v>
      </c>
      <c r="L1562" s="120">
        <v>49000</v>
      </c>
      <c r="N1562" s="125">
        <v>42030</v>
      </c>
      <c r="O1562" s="127">
        <v>47100</v>
      </c>
      <c r="Q1562" s="125">
        <v>42030</v>
      </c>
      <c r="R1562" s="120">
        <v>66000</v>
      </c>
    </row>
    <row r="1563" spans="2:18">
      <c r="E1563" s="125">
        <v>42027</v>
      </c>
      <c r="F1563" s="127">
        <v>0</v>
      </c>
      <c r="H1563" s="125">
        <v>42027</v>
      </c>
      <c r="I1563" s="120">
        <v>10350</v>
      </c>
      <c r="K1563" s="125">
        <v>42027</v>
      </c>
      <c r="L1563" s="120">
        <v>49950</v>
      </c>
      <c r="N1563" s="125">
        <v>42027</v>
      </c>
      <c r="O1563" s="127">
        <v>47650</v>
      </c>
      <c r="Q1563" s="125">
        <v>42027</v>
      </c>
      <c r="R1563" s="120">
        <v>66500</v>
      </c>
    </row>
    <row r="1564" spans="2:18">
      <c r="B1564" s="128"/>
      <c r="E1564" s="125">
        <v>42026</v>
      </c>
      <c r="F1564" s="127">
        <v>0</v>
      </c>
      <c r="H1564" s="125">
        <v>42026</v>
      </c>
      <c r="I1564" s="120">
        <v>10100</v>
      </c>
      <c r="K1564" s="125">
        <v>42026</v>
      </c>
      <c r="L1564" s="120">
        <v>48550</v>
      </c>
      <c r="N1564" s="125">
        <v>42026</v>
      </c>
      <c r="O1564" s="127">
        <v>48250</v>
      </c>
      <c r="Q1564" s="125">
        <v>42026</v>
      </c>
      <c r="R1564" s="120">
        <v>65300</v>
      </c>
    </row>
    <row r="1565" spans="2:18">
      <c r="B1565" s="128"/>
      <c r="E1565" s="125">
        <v>42025</v>
      </c>
      <c r="F1565" s="127">
        <v>0</v>
      </c>
      <c r="H1565" s="125">
        <v>42025</v>
      </c>
      <c r="I1565" s="120">
        <v>9980</v>
      </c>
      <c r="K1565" s="125">
        <v>42025</v>
      </c>
      <c r="L1565" s="120">
        <v>49300</v>
      </c>
      <c r="N1565" s="125">
        <v>42025</v>
      </c>
      <c r="O1565" s="127">
        <v>47700</v>
      </c>
      <c r="Q1565" s="125">
        <v>42025</v>
      </c>
      <c r="R1565" s="120">
        <v>65400</v>
      </c>
    </row>
    <row r="1566" spans="2:18">
      <c r="E1566" s="125">
        <v>42024</v>
      </c>
      <c r="F1566" s="127">
        <v>0</v>
      </c>
      <c r="H1566" s="125">
        <v>42024</v>
      </c>
      <c r="I1566" s="120">
        <v>9870</v>
      </c>
      <c r="K1566" s="125">
        <v>42024</v>
      </c>
      <c r="L1566" s="120">
        <v>48750</v>
      </c>
      <c r="N1566" s="125">
        <v>42024</v>
      </c>
      <c r="O1566" s="127">
        <v>47200</v>
      </c>
      <c r="Q1566" s="125">
        <v>42024</v>
      </c>
      <c r="R1566" s="120">
        <v>65200</v>
      </c>
    </row>
    <row r="1567" spans="2:18">
      <c r="E1567" s="125">
        <v>42023</v>
      </c>
      <c r="F1567" s="127">
        <v>0</v>
      </c>
      <c r="H1567" s="125">
        <v>42023</v>
      </c>
      <c r="I1567" s="120">
        <v>9120</v>
      </c>
      <c r="K1567" s="125">
        <v>42023</v>
      </c>
      <c r="L1567" s="120">
        <v>47700</v>
      </c>
      <c r="N1567" s="125">
        <v>42023</v>
      </c>
      <c r="O1567" s="127">
        <v>46950</v>
      </c>
      <c r="Q1567" s="125">
        <v>42023</v>
      </c>
      <c r="R1567" s="120">
        <v>65100</v>
      </c>
    </row>
    <row r="1568" spans="2:18">
      <c r="E1568" s="125">
        <v>42020</v>
      </c>
      <c r="F1568" s="127">
        <v>0</v>
      </c>
      <c r="H1568" s="125">
        <v>42020</v>
      </c>
      <c r="I1568" s="120">
        <v>8990</v>
      </c>
      <c r="K1568" s="125">
        <v>42020</v>
      </c>
      <c r="L1568" s="120">
        <v>48450</v>
      </c>
      <c r="N1568" s="125">
        <v>42020</v>
      </c>
      <c r="O1568" s="127">
        <v>47050</v>
      </c>
      <c r="Q1568" s="125">
        <v>42020</v>
      </c>
      <c r="R1568" s="120">
        <v>62500</v>
      </c>
    </row>
    <row r="1569" spans="2:18">
      <c r="E1569" s="125">
        <v>42019</v>
      </c>
      <c r="F1569" s="127">
        <v>0</v>
      </c>
      <c r="H1569" s="125">
        <v>42019</v>
      </c>
      <c r="I1569" s="120">
        <v>9040</v>
      </c>
      <c r="K1569" s="125">
        <v>42019</v>
      </c>
      <c r="L1569" s="120">
        <v>48500</v>
      </c>
      <c r="N1569" s="125">
        <v>42019</v>
      </c>
      <c r="O1569" s="127">
        <v>46550</v>
      </c>
      <c r="Q1569" s="125">
        <v>42019</v>
      </c>
      <c r="R1569" s="120">
        <v>62000</v>
      </c>
    </row>
    <row r="1570" spans="2:18">
      <c r="E1570" s="125">
        <v>42018</v>
      </c>
      <c r="F1570" s="127">
        <v>0</v>
      </c>
      <c r="H1570" s="125">
        <v>42018</v>
      </c>
      <c r="I1570" s="120">
        <v>8850</v>
      </c>
      <c r="K1570" s="125">
        <v>42018</v>
      </c>
      <c r="L1570" s="120">
        <v>48000</v>
      </c>
      <c r="N1570" s="125">
        <v>42018</v>
      </c>
      <c r="O1570" s="127">
        <v>46600</v>
      </c>
      <c r="Q1570" s="125">
        <v>42018</v>
      </c>
      <c r="R1570" s="120">
        <v>62700</v>
      </c>
    </row>
    <row r="1571" spans="2:18">
      <c r="B1571" s="128"/>
      <c r="E1571" s="125">
        <v>42017</v>
      </c>
      <c r="F1571" s="127">
        <v>0</v>
      </c>
      <c r="H1571" s="125">
        <v>42017</v>
      </c>
      <c r="I1571" s="120">
        <v>8220</v>
      </c>
      <c r="K1571" s="125">
        <v>42017</v>
      </c>
      <c r="L1571" s="120">
        <v>47000</v>
      </c>
      <c r="N1571" s="125">
        <v>42017</v>
      </c>
      <c r="O1571" s="127">
        <v>45700</v>
      </c>
      <c r="Q1571" s="125">
        <v>42017</v>
      </c>
      <c r="R1571" s="120">
        <v>61800</v>
      </c>
    </row>
    <row r="1572" spans="2:18">
      <c r="B1572" s="128"/>
      <c r="E1572" s="125">
        <v>42016</v>
      </c>
      <c r="F1572" s="127">
        <v>0</v>
      </c>
      <c r="H1572" s="125">
        <v>42016</v>
      </c>
      <c r="I1572" s="120">
        <v>8050</v>
      </c>
      <c r="K1572" s="125">
        <v>42016</v>
      </c>
      <c r="L1572" s="120">
        <v>48050</v>
      </c>
      <c r="N1572" s="125">
        <v>42016</v>
      </c>
      <c r="O1572" s="127">
        <v>43500</v>
      </c>
      <c r="Q1572" s="125">
        <v>42016</v>
      </c>
      <c r="R1572" s="120">
        <v>62800</v>
      </c>
    </row>
    <row r="1573" spans="2:18">
      <c r="E1573" s="125">
        <v>42013</v>
      </c>
      <c r="F1573" s="127">
        <v>0</v>
      </c>
      <c r="H1573" s="125">
        <v>42013</v>
      </c>
      <c r="I1573" s="120">
        <v>8010</v>
      </c>
      <c r="K1573" s="125">
        <v>42013</v>
      </c>
      <c r="L1573" s="120">
        <v>48250</v>
      </c>
      <c r="N1573" s="125">
        <v>42013</v>
      </c>
      <c r="O1573" s="127">
        <v>43050</v>
      </c>
      <c r="Q1573" s="125">
        <v>42013</v>
      </c>
      <c r="R1573" s="120">
        <v>61400</v>
      </c>
    </row>
    <row r="1574" spans="2:18">
      <c r="E1574" s="125">
        <v>42012</v>
      </c>
      <c r="F1574" s="127">
        <v>0</v>
      </c>
      <c r="H1574" s="125">
        <v>42012</v>
      </c>
      <c r="I1574" s="120">
        <v>7920</v>
      </c>
      <c r="K1574" s="125">
        <v>42012</v>
      </c>
      <c r="L1574" s="120">
        <v>46300</v>
      </c>
      <c r="N1574" s="125">
        <v>42012</v>
      </c>
      <c r="O1574" s="127">
        <v>42750</v>
      </c>
      <c r="Q1574" s="125">
        <v>42012</v>
      </c>
      <c r="R1574" s="120">
        <v>55300</v>
      </c>
    </row>
    <row r="1575" spans="2:18">
      <c r="E1575" s="125">
        <v>42011</v>
      </c>
      <c r="F1575" s="127">
        <v>0</v>
      </c>
      <c r="H1575" s="125">
        <v>42011</v>
      </c>
      <c r="I1575" s="120">
        <v>7950</v>
      </c>
      <c r="K1575" s="125">
        <v>42011</v>
      </c>
      <c r="L1575" s="120">
        <v>45850</v>
      </c>
      <c r="N1575" s="125">
        <v>42011</v>
      </c>
      <c r="O1575" s="127">
        <v>40550</v>
      </c>
      <c r="Q1575" s="125">
        <v>42011</v>
      </c>
      <c r="R1575" s="120">
        <v>54600</v>
      </c>
    </row>
    <row r="1576" spans="2:18">
      <c r="E1576" s="125">
        <v>42010</v>
      </c>
      <c r="F1576" s="127">
        <v>0</v>
      </c>
      <c r="H1576" s="125">
        <v>42010</v>
      </c>
      <c r="I1576" s="120">
        <v>7880</v>
      </c>
      <c r="K1576" s="125">
        <v>42010</v>
      </c>
      <c r="L1576" s="120">
        <v>45500</v>
      </c>
      <c r="N1576" s="125">
        <v>42010</v>
      </c>
      <c r="O1576" s="127">
        <v>40850</v>
      </c>
      <c r="Q1576" s="125">
        <v>42010</v>
      </c>
      <c r="R1576" s="120">
        <v>55000</v>
      </c>
    </row>
    <row r="1577" spans="2:18">
      <c r="E1577" s="125">
        <v>42009</v>
      </c>
      <c r="F1577" s="127">
        <v>0</v>
      </c>
      <c r="H1577" s="125">
        <v>42009</v>
      </c>
      <c r="I1577" s="120">
        <v>7880</v>
      </c>
      <c r="K1577" s="125">
        <v>42009</v>
      </c>
      <c r="L1577" s="120">
        <v>45700</v>
      </c>
      <c r="N1577" s="125">
        <v>42009</v>
      </c>
      <c r="O1577" s="127">
        <v>41000</v>
      </c>
      <c r="Q1577" s="125">
        <v>42009</v>
      </c>
      <c r="R1577" s="120">
        <v>55200</v>
      </c>
    </row>
    <row r="1578" spans="2:18">
      <c r="B1578" s="128"/>
      <c r="E1578" s="125">
        <v>42006</v>
      </c>
      <c r="F1578" s="127">
        <v>0</v>
      </c>
      <c r="H1578" s="125">
        <v>42006</v>
      </c>
      <c r="I1578" s="120">
        <v>8000</v>
      </c>
      <c r="K1578" s="125">
        <v>42006</v>
      </c>
      <c r="L1578" s="120">
        <v>46000</v>
      </c>
      <c r="N1578" s="125">
        <v>42006</v>
      </c>
      <c r="O1578" s="127">
        <v>40500</v>
      </c>
      <c r="Q1578" s="125">
        <v>42006</v>
      </c>
      <c r="R1578" s="120">
        <v>53500</v>
      </c>
    </row>
    <row r="1579" spans="2:18">
      <c r="B1579" s="128"/>
    </row>
    <row r="1585" spans="2:2">
      <c r="B1585" s="128"/>
    </row>
    <row r="1586" spans="2:2">
      <c r="B1586" s="128"/>
    </row>
    <row r="1592" spans="2:2">
      <c r="B1592" s="128"/>
    </row>
    <row r="1593" spans="2:2">
      <c r="B1593" s="128"/>
    </row>
    <row r="1599" spans="2:2">
      <c r="B1599" s="128"/>
    </row>
    <row r="1600" spans="2:2">
      <c r="B1600" s="128"/>
    </row>
    <row r="1606" spans="2:2">
      <c r="B1606" s="128"/>
    </row>
    <row r="1607" spans="2:2">
      <c r="B1607" s="128"/>
    </row>
    <row r="1613" spans="2:2">
      <c r="B1613" s="128"/>
    </row>
    <row r="1614" spans="2:2">
      <c r="B1614" s="128"/>
    </row>
    <row r="1620" spans="2:2">
      <c r="B1620" s="128"/>
    </row>
    <row r="1621" spans="2:2">
      <c r="B1621" s="128"/>
    </row>
    <row r="1627" spans="2:2">
      <c r="B1627" s="128"/>
    </row>
    <row r="1628" spans="2:2">
      <c r="B1628" s="128"/>
    </row>
    <row r="1634" spans="2:2">
      <c r="B1634" s="128"/>
    </row>
    <row r="1635" spans="2:2">
      <c r="B1635" s="128"/>
    </row>
    <row r="1641" spans="2:2">
      <c r="B1641" s="128"/>
    </row>
    <row r="1642" spans="2:2">
      <c r="B1642" s="128"/>
    </row>
    <row r="1648" spans="2:2">
      <c r="B1648" s="128"/>
    </row>
    <row r="1649" spans="2:2">
      <c r="B1649" s="128"/>
    </row>
    <row r="1655" spans="2:2">
      <c r="B1655" s="128"/>
    </row>
    <row r="1656" spans="2:2">
      <c r="B1656" s="128"/>
    </row>
    <row r="1662" spans="2:2">
      <c r="B1662" s="128"/>
    </row>
    <row r="1663" spans="2:2">
      <c r="B1663" s="128"/>
    </row>
    <row r="1669" spans="2:2">
      <c r="B1669" s="128"/>
    </row>
    <row r="1670" spans="2:2">
      <c r="B1670" s="128"/>
    </row>
    <row r="1676" spans="2:2">
      <c r="B1676" s="128"/>
    </row>
    <row r="1677" spans="2:2">
      <c r="B1677" s="128"/>
    </row>
    <row r="1683" spans="2:2">
      <c r="B1683" s="128"/>
    </row>
    <row r="1684" spans="2:2">
      <c r="B1684" s="128"/>
    </row>
    <row r="1690" spans="2:2">
      <c r="B1690" s="128"/>
    </row>
    <row r="1691" spans="2:2">
      <c r="B1691" s="128"/>
    </row>
    <row r="1697" spans="2:2">
      <c r="B1697" s="128"/>
    </row>
    <row r="1698" spans="2:2">
      <c r="B1698" s="128"/>
    </row>
    <row r="1704" spans="2:2">
      <c r="B1704" s="128"/>
    </row>
    <row r="1705" spans="2:2">
      <c r="B1705" s="128"/>
    </row>
    <row r="1711" spans="2:2">
      <c r="B1711" s="128"/>
    </row>
    <row r="1712" spans="2:2">
      <c r="B1712" s="128"/>
    </row>
    <row r="1718" spans="2:2">
      <c r="B1718" s="128"/>
    </row>
    <row r="1719" spans="2:2">
      <c r="B1719" s="128"/>
    </row>
    <row r="1725" spans="2:2">
      <c r="B1725" s="128"/>
    </row>
    <row r="1726" spans="2:2">
      <c r="B1726" s="128"/>
    </row>
    <row r="1732" spans="2:2">
      <c r="B1732" s="128"/>
    </row>
    <row r="1733" spans="2:2">
      <c r="B1733" s="128"/>
    </row>
    <row r="1739" spans="2:2">
      <c r="B1739" s="128"/>
    </row>
    <row r="1740" spans="2:2">
      <c r="B1740" s="128"/>
    </row>
    <row r="1746" spans="2:2">
      <c r="B1746" s="128"/>
    </row>
    <row r="1747" spans="2:2">
      <c r="B1747" s="128"/>
    </row>
    <row r="1753" spans="2:2">
      <c r="B1753" s="128"/>
    </row>
    <row r="1754" spans="2:2">
      <c r="B1754" s="128"/>
    </row>
    <row r="1760" spans="2:2">
      <c r="B1760" s="128"/>
    </row>
    <row r="1761" spans="2:2">
      <c r="B1761" s="128"/>
    </row>
    <row r="1767" spans="2:2">
      <c r="B1767" s="128"/>
    </row>
    <row r="1768" spans="2:2">
      <c r="B1768" s="128"/>
    </row>
    <row r="1774" spans="2:2">
      <c r="B1774" s="128"/>
    </row>
    <row r="1775" spans="2:2">
      <c r="B1775" s="128"/>
    </row>
    <row r="1781" spans="2:2">
      <c r="B1781" s="128"/>
    </row>
    <row r="1782" spans="2:2">
      <c r="B1782" s="128"/>
    </row>
    <row r="1788" spans="2:2">
      <c r="B1788" s="128"/>
    </row>
    <row r="1789" spans="2:2">
      <c r="B1789" s="128"/>
    </row>
    <row r="1795" spans="2:2">
      <c r="B1795" s="128"/>
    </row>
    <row r="1796" spans="2:2">
      <c r="B1796" s="128"/>
    </row>
    <row r="1802" spans="2:2">
      <c r="B1802" s="128"/>
    </row>
    <row r="1803" spans="2:2">
      <c r="B1803" s="128"/>
    </row>
    <row r="1809" spans="2:2">
      <c r="B1809" s="128"/>
    </row>
    <row r="1810" spans="2:2">
      <c r="B1810" s="128"/>
    </row>
    <row r="1816" spans="2:2">
      <c r="B1816" s="128"/>
    </row>
    <row r="1817" spans="2:2">
      <c r="B1817" s="128"/>
    </row>
    <row r="1823" spans="2:2">
      <c r="B1823" s="128"/>
    </row>
    <row r="1824" spans="2:2">
      <c r="B1824" s="128"/>
    </row>
    <row r="1830" spans="2:2">
      <c r="B1830" s="128"/>
    </row>
    <row r="1831" spans="2:2">
      <c r="B1831" s="128"/>
    </row>
    <row r="1837" spans="2:2">
      <c r="B1837" s="128"/>
    </row>
    <row r="1838" spans="2:2">
      <c r="B1838" s="128"/>
    </row>
    <row r="1844" spans="2:2">
      <c r="B1844" s="128"/>
    </row>
    <row r="1845" spans="2:2">
      <c r="B1845" s="128"/>
    </row>
    <row r="1851" spans="2:2">
      <c r="B1851" s="128"/>
    </row>
    <row r="1852" spans="2:2">
      <c r="B1852" s="128"/>
    </row>
    <row r="1858" spans="2:2">
      <c r="B1858" s="128"/>
    </row>
    <row r="1859" spans="2:2">
      <c r="B1859" s="128"/>
    </row>
    <row r="1865" spans="2:2">
      <c r="B1865" s="128"/>
    </row>
    <row r="1866" spans="2:2">
      <c r="B1866" s="128"/>
    </row>
    <row r="1872" spans="2:2">
      <c r="B1872" s="128"/>
    </row>
    <row r="1873" spans="2:2">
      <c r="B1873" s="128"/>
    </row>
    <row r="1879" spans="2:2">
      <c r="B1879" s="128"/>
    </row>
    <row r="1880" spans="2:2">
      <c r="B1880" s="128"/>
    </row>
    <row r="1886" spans="2:2">
      <c r="B1886" s="128"/>
    </row>
    <row r="1887" spans="2:2">
      <c r="B1887" s="128"/>
    </row>
    <row r="1893" spans="2:2">
      <c r="B1893" s="128"/>
    </row>
    <row r="1894" spans="2:2">
      <c r="B1894" s="128"/>
    </row>
    <row r="1900" spans="2:2">
      <c r="B1900" s="128"/>
    </row>
    <row r="1901" spans="2:2">
      <c r="B1901" s="128"/>
    </row>
    <row r="1907" spans="2:2">
      <c r="B1907" s="128"/>
    </row>
    <row r="1908" spans="2:2">
      <c r="B1908" s="128"/>
    </row>
    <row r="1914" spans="2:2">
      <c r="B1914" s="128"/>
    </row>
    <row r="1915" spans="2:2">
      <c r="B1915" s="128"/>
    </row>
    <row r="1921" spans="2:2">
      <c r="B1921" s="128"/>
    </row>
    <row r="1922" spans="2:2">
      <c r="B1922" s="128"/>
    </row>
  </sheetData>
  <phoneticPr fontId="1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1">
    <tabColor rgb="FF92D050"/>
  </sheetPr>
  <dimension ref="A1:J72"/>
  <sheetViews>
    <sheetView showGridLines="0" zoomScaleNormal="100" workbookViewId="0">
      <pane ySplit="4" topLeftCell="A23" activePane="bottomLeft" state="frozen"/>
      <selection pane="bottomLeft" activeCell="D56" sqref="D56"/>
    </sheetView>
  </sheetViews>
  <sheetFormatPr defaultColWidth="9.1328125" defaultRowHeight="15.75"/>
  <cols>
    <col min="1" max="1" width="9.86328125" style="130" customWidth="1"/>
    <col min="2" max="2" width="16" style="132" customWidth="1"/>
    <col min="3" max="3" width="26.59765625" style="132" hidden="1" customWidth="1"/>
    <col min="4" max="4" width="12.86328125" style="130" customWidth="1"/>
    <col min="5" max="5" width="15" style="130" customWidth="1"/>
    <col min="6" max="6" width="16.1328125" style="130" customWidth="1"/>
    <col min="7" max="7" width="18.86328125" style="161" customWidth="1"/>
    <col min="8" max="8" width="9.1328125" style="130"/>
    <col min="9" max="9" width="10.86328125" style="131" hidden="1" customWidth="1"/>
    <col min="10" max="16384" width="9.1328125" style="130"/>
  </cols>
  <sheetData>
    <row r="1" spans="1:9" ht="24.75" customHeight="1">
      <c r="A1" s="349" t="s">
        <v>68</v>
      </c>
      <c r="B1" s="349"/>
      <c r="C1" s="349"/>
      <c r="D1" s="349"/>
      <c r="E1" s="349"/>
      <c r="F1" s="349"/>
      <c r="G1" s="349"/>
    </row>
    <row r="2" spans="1:9" ht="17.25" customHeight="1">
      <c r="A2" s="132"/>
      <c r="D2" s="132"/>
      <c r="E2" s="132"/>
      <c r="F2" s="132"/>
      <c r="G2" s="132" t="s">
        <v>69</v>
      </c>
    </row>
    <row r="3" spans="1:9" ht="17.25" customHeight="1" thickBot="1">
      <c r="G3" s="133" t="s">
        <v>70</v>
      </c>
    </row>
    <row r="4" spans="1:9" ht="32.25" customHeight="1">
      <c r="A4" s="134" t="s">
        <v>71</v>
      </c>
      <c r="B4" s="135" t="s">
        <v>72</v>
      </c>
      <c r="C4" s="136"/>
      <c r="D4" s="135" t="s">
        <v>67</v>
      </c>
      <c r="E4" s="135" t="s">
        <v>73</v>
      </c>
      <c r="F4" s="137" t="s">
        <v>74</v>
      </c>
      <c r="G4" s="138" t="s">
        <v>75</v>
      </c>
      <c r="I4" s="139"/>
    </row>
    <row r="5" spans="1:9" ht="16.5" customHeight="1">
      <c r="A5" s="140">
        <v>1</v>
      </c>
      <c r="B5" s="141">
        <v>44347</v>
      </c>
      <c r="C5" s="142"/>
      <c r="D5" s="143">
        <f>IFERROR(VLOOKUP($B5,#REF!,2,0),)</f>
        <v>0</v>
      </c>
      <c r="E5" s="143">
        <f>IFERROR(VLOOKUP($B5,#REF!,8,0),)</f>
        <v>0</v>
      </c>
      <c r="F5" s="143">
        <f>IFERROR(VLOOKUP($B5,#REF!,9,0),)</f>
        <v>0</v>
      </c>
      <c r="G5" s="144" t="str">
        <f>IFERROR(F5/E5,"")</f>
        <v/>
      </c>
      <c r="I5" s="139">
        <v>42780</v>
      </c>
    </row>
    <row r="6" spans="1:9" ht="16.5" customHeight="1">
      <c r="A6" s="145">
        <v>2</v>
      </c>
      <c r="B6" s="146">
        <v>44346</v>
      </c>
      <c r="C6" s="147"/>
      <c r="D6" s="148">
        <f>IFERROR(VLOOKUP($B6,#REF!,2,0),)</f>
        <v>0</v>
      </c>
      <c r="E6" s="148">
        <f>IFERROR(VLOOKUP($B6,#REF!,8,0),)</f>
        <v>0</v>
      </c>
      <c r="F6" s="149">
        <f>IFERROR(VLOOKUP($B6,#REF!,9,0),)</f>
        <v>0</v>
      </c>
      <c r="G6" s="150" t="str">
        <f t="shared" ref="G6:G65" si="0">IFERROR(F6/E6,"")</f>
        <v/>
      </c>
      <c r="I6" s="139">
        <v>42779</v>
      </c>
    </row>
    <row r="7" spans="1:9" ht="16.5" customHeight="1">
      <c r="A7" s="145">
        <v>3</v>
      </c>
      <c r="B7" s="151">
        <v>44345</v>
      </c>
      <c r="C7" s="147"/>
      <c r="D7" s="148">
        <f>IFERROR(VLOOKUP($B7,#REF!,2,0),)</f>
        <v>0</v>
      </c>
      <c r="E7" s="148">
        <f>IFERROR(VLOOKUP($B7,#REF!,8,0),)</f>
        <v>0</v>
      </c>
      <c r="F7" s="149">
        <f>IFERROR(VLOOKUP($B7,#REF!,9,0),)</f>
        <v>0</v>
      </c>
      <c r="G7" s="150" t="str">
        <f t="shared" si="0"/>
        <v/>
      </c>
      <c r="I7" s="139">
        <v>42778</v>
      </c>
    </row>
    <row r="8" spans="1:9" ht="16.5" customHeight="1">
      <c r="A8" s="145">
        <v>4</v>
      </c>
      <c r="B8" s="151">
        <v>44344</v>
      </c>
      <c r="C8" s="147"/>
      <c r="D8" s="148">
        <f>IFERROR(VLOOKUP($B8,#REF!,2,0),)</f>
        <v>0</v>
      </c>
      <c r="E8" s="148">
        <f>IFERROR(VLOOKUP($B8,#REF!,8,0),)</f>
        <v>0</v>
      </c>
      <c r="F8" s="149">
        <f>IFERROR(VLOOKUP($B8,#REF!,9,0),)</f>
        <v>0</v>
      </c>
      <c r="G8" s="150" t="str">
        <f t="shared" si="0"/>
        <v/>
      </c>
      <c r="I8" s="139">
        <v>42777</v>
      </c>
    </row>
    <row r="9" spans="1:9" ht="16.5" customHeight="1">
      <c r="A9" s="145">
        <v>5</v>
      </c>
      <c r="B9" s="152">
        <v>44343</v>
      </c>
      <c r="C9" s="147">
        <v>42781</v>
      </c>
      <c r="D9" s="148">
        <f>IFERROR(VLOOKUP($B9,#REF!,2,0),)</f>
        <v>0</v>
      </c>
      <c r="E9" s="148">
        <f>IFERROR(VLOOKUP($B9,#REF!,8,0),)</f>
        <v>0</v>
      </c>
      <c r="F9" s="149">
        <f>IFERROR(VLOOKUP($B9,#REF!,9,0),)</f>
        <v>0</v>
      </c>
      <c r="G9" s="150" t="str">
        <f t="shared" si="0"/>
        <v/>
      </c>
      <c r="I9" s="139">
        <v>42776</v>
      </c>
    </row>
    <row r="10" spans="1:9" ht="16.5" customHeight="1">
      <c r="A10" s="145">
        <v>6</v>
      </c>
      <c r="B10" s="151">
        <v>44342</v>
      </c>
      <c r="C10" s="147">
        <v>42780</v>
      </c>
      <c r="D10" s="148">
        <f>IFERROR(VLOOKUP($B10,#REF!,2,0),)</f>
        <v>0</v>
      </c>
      <c r="E10" s="148">
        <f>IFERROR(VLOOKUP($B10,#REF!,8,0),)</f>
        <v>0</v>
      </c>
      <c r="F10" s="149">
        <f>IFERROR(VLOOKUP($B10,#REF!,9,0),)</f>
        <v>0</v>
      </c>
      <c r="G10" s="150" t="str">
        <f t="shared" si="0"/>
        <v/>
      </c>
      <c r="I10" s="139">
        <v>42775</v>
      </c>
    </row>
    <row r="11" spans="1:9" ht="16.5" customHeight="1">
      <c r="A11" s="145">
        <v>7</v>
      </c>
      <c r="B11" s="152">
        <v>44341</v>
      </c>
      <c r="C11" s="147">
        <v>42779</v>
      </c>
      <c r="D11" s="148">
        <f>IFERROR(VLOOKUP($B11,#REF!,2,0),)</f>
        <v>0</v>
      </c>
      <c r="E11" s="148">
        <f>IFERROR(VLOOKUP($B11,#REF!,8,0),)</f>
        <v>0</v>
      </c>
      <c r="F11" s="149">
        <f>IFERROR(VLOOKUP($B11,#REF!,9,0),)</f>
        <v>0</v>
      </c>
      <c r="G11" s="150" t="str">
        <f t="shared" si="0"/>
        <v/>
      </c>
      <c r="I11" s="139">
        <v>42774</v>
      </c>
    </row>
    <row r="12" spans="1:9" ht="16.5" customHeight="1">
      <c r="A12" s="145">
        <v>8</v>
      </c>
      <c r="B12" s="151">
        <v>44340</v>
      </c>
      <c r="C12" s="147">
        <v>42778</v>
      </c>
      <c r="D12" s="148">
        <f>IFERROR(VLOOKUP($B12,#REF!,2,0),)</f>
        <v>0</v>
      </c>
      <c r="E12" s="148">
        <f>IFERROR(VLOOKUP($B12,#REF!,8,0),)</f>
        <v>0</v>
      </c>
      <c r="F12" s="149">
        <f>IFERROR(VLOOKUP($B12,#REF!,9,0),)</f>
        <v>0</v>
      </c>
      <c r="G12" s="150" t="str">
        <f t="shared" si="0"/>
        <v/>
      </c>
      <c r="I12" s="139">
        <v>42773</v>
      </c>
    </row>
    <row r="13" spans="1:9" ht="16.5" customHeight="1">
      <c r="A13" s="145">
        <v>9</v>
      </c>
      <c r="B13" s="152">
        <v>44339</v>
      </c>
      <c r="C13" s="147">
        <v>42777</v>
      </c>
      <c r="D13" s="148">
        <f>IFERROR(VLOOKUP($B13,#REF!,2,0),)</f>
        <v>0</v>
      </c>
      <c r="E13" s="148">
        <f>IFERROR(VLOOKUP($B13,#REF!,8,0),)</f>
        <v>0</v>
      </c>
      <c r="F13" s="149">
        <f>IFERROR(VLOOKUP($B13,#REF!,9,0),)</f>
        <v>0</v>
      </c>
      <c r="G13" s="150" t="str">
        <f t="shared" si="0"/>
        <v/>
      </c>
      <c r="I13" s="139">
        <v>42772</v>
      </c>
    </row>
    <row r="14" spans="1:9" ht="16.5" customHeight="1">
      <c r="A14" s="145">
        <v>10</v>
      </c>
      <c r="B14" s="151">
        <v>44338</v>
      </c>
      <c r="C14" s="147">
        <v>42776</v>
      </c>
      <c r="D14" s="148">
        <f>IFERROR(VLOOKUP($B14,#REF!,2,0),)</f>
        <v>0</v>
      </c>
      <c r="E14" s="148">
        <f>IFERROR(VLOOKUP($B14,#REF!,8,0),)</f>
        <v>0</v>
      </c>
      <c r="F14" s="149">
        <f>IFERROR(VLOOKUP($B14,#REF!,9,0),)</f>
        <v>0</v>
      </c>
      <c r="G14" s="150" t="str">
        <f t="shared" si="0"/>
        <v/>
      </c>
      <c r="I14" s="139">
        <v>42771</v>
      </c>
    </row>
    <row r="15" spans="1:9" ht="16.5" customHeight="1">
      <c r="A15" s="145">
        <v>11</v>
      </c>
      <c r="B15" s="152">
        <v>44337</v>
      </c>
      <c r="C15" s="147">
        <v>42775</v>
      </c>
      <c r="D15" s="148">
        <f>IFERROR(VLOOKUP($B15,#REF!,2,0),)</f>
        <v>0</v>
      </c>
      <c r="E15" s="148">
        <f>IFERROR(VLOOKUP($B15,#REF!,8,0),)</f>
        <v>0</v>
      </c>
      <c r="F15" s="149">
        <f>IFERROR(VLOOKUP($B15,#REF!,9,0),)</f>
        <v>0</v>
      </c>
      <c r="G15" s="150" t="str">
        <f t="shared" si="0"/>
        <v/>
      </c>
      <c r="I15" s="139">
        <v>42770</v>
      </c>
    </row>
    <row r="16" spans="1:9" ht="16.5" customHeight="1">
      <c r="A16" s="145">
        <v>12</v>
      </c>
      <c r="B16" s="151">
        <v>44336</v>
      </c>
      <c r="C16" s="147">
        <v>42774</v>
      </c>
      <c r="D16" s="148">
        <f>IFERROR(VLOOKUP($B16,#REF!,2,0),)</f>
        <v>0</v>
      </c>
      <c r="E16" s="148">
        <f>IFERROR(VLOOKUP($B16,#REF!,8,0),)</f>
        <v>0</v>
      </c>
      <c r="F16" s="149">
        <f>IFERROR(VLOOKUP($B16,#REF!,9,0),)</f>
        <v>0</v>
      </c>
      <c r="G16" s="150" t="str">
        <f t="shared" si="0"/>
        <v/>
      </c>
      <c r="I16" s="139">
        <v>42769</v>
      </c>
    </row>
    <row r="17" spans="1:9" ht="16.5" customHeight="1">
      <c r="A17" s="145">
        <v>13</v>
      </c>
      <c r="B17" s="152">
        <v>44335</v>
      </c>
      <c r="C17" s="147">
        <v>42773</v>
      </c>
      <c r="D17" s="148">
        <f>IFERROR(VLOOKUP($B17,#REF!,2,0),)</f>
        <v>0</v>
      </c>
      <c r="E17" s="148">
        <f>IFERROR(VLOOKUP($B17,#REF!,8,0),)</f>
        <v>0</v>
      </c>
      <c r="F17" s="149">
        <f>IFERROR(VLOOKUP($B17,#REF!,9,0),)</f>
        <v>0</v>
      </c>
      <c r="G17" s="150" t="str">
        <f t="shared" si="0"/>
        <v/>
      </c>
      <c r="I17" s="139">
        <v>42768</v>
      </c>
    </row>
    <row r="18" spans="1:9" ht="16.5" customHeight="1">
      <c r="A18" s="145">
        <v>14</v>
      </c>
      <c r="B18" s="151">
        <v>44334</v>
      </c>
      <c r="C18" s="147">
        <v>42772</v>
      </c>
      <c r="D18" s="148">
        <f>IFERROR(VLOOKUP($B18,#REF!,2,0),)</f>
        <v>0</v>
      </c>
      <c r="E18" s="148">
        <f>IFERROR(VLOOKUP($B18,#REF!,8,0),)</f>
        <v>0</v>
      </c>
      <c r="F18" s="149">
        <f>IFERROR(VLOOKUP($B18,#REF!,9,0),)</f>
        <v>0</v>
      </c>
      <c r="G18" s="150" t="str">
        <f t="shared" si="0"/>
        <v/>
      </c>
      <c r="I18" s="139">
        <v>42767</v>
      </c>
    </row>
    <row r="19" spans="1:9" ht="16.5" customHeight="1">
      <c r="A19" s="145">
        <v>15</v>
      </c>
      <c r="B19" s="152">
        <v>44333</v>
      </c>
      <c r="C19" s="147">
        <v>42771</v>
      </c>
      <c r="D19" s="148">
        <f>IFERROR(VLOOKUP($B19,#REF!,2,0),)</f>
        <v>0</v>
      </c>
      <c r="E19" s="148">
        <f>IFERROR(VLOOKUP($B19,#REF!,8,0),)</f>
        <v>0</v>
      </c>
      <c r="F19" s="149">
        <f>IFERROR(VLOOKUP($B19,#REF!,9,0),)</f>
        <v>0</v>
      </c>
      <c r="G19" s="150" t="str">
        <f t="shared" si="0"/>
        <v/>
      </c>
      <c r="I19" s="139">
        <v>42766</v>
      </c>
    </row>
    <row r="20" spans="1:9" ht="16.5" customHeight="1">
      <c r="A20" s="145">
        <v>16</v>
      </c>
      <c r="B20" s="151">
        <v>44332</v>
      </c>
      <c r="C20" s="147">
        <v>42770</v>
      </c>
      <c r="D20" s="148">
        <f>IFERROR(VLOOKUP($B20,#REF!,2,0),)</f>
        <v>0</v>
      </c>
      <c r="E20" s="148">
        <f>IFERROR(VLOOKUP($B20,#REF!,8,0),)</f>
        <v>0</v>
      </c>
      <c r="F20" s="149">
        <f>IFERROR(VLOOKUP($B20,#REF!,9,0),)</f>
        <v>0</v>
      </c>
      <c r="G20" s="150" t="str">
        <f t="shared" si="0"/>
        <v/>
      </c>
      <c r="I20" s="139">
        <v>42765</v>
      </c>
    </row>
    <row r="21" spans="1:9" ht="16.5" customHeight="1">
      <c r="A21" s="145">
        <v>17</v>
      </c>
      <c r="B21" s="152">
        <v>44331</v>
      </c>
      <c r="C21" s="147">
        <v>42769</v>
      </c>
      <c r="D21" s="148">
        <f>IFERROR(VLOOKUP($B21,#REF!,2,0),)</f>
        <v>0</v>
      </c>
      <c r="E21" s="148">
        <f>IFERROR(VLOOKUP($B21,#REF!,8,0),)</f>
        <v>0</v>
      </c>
      <c r="F21" s="149">
        <f>IFERROR(VLOOKUP($B21,#REF!,9,0),)</f>
        <v>0</v>
      </c>
      <c r="G21" s="150" t="str">
        <f t="shared" si="0"/>
        <v/>
      </c>
      <c r="I21" s="139">
        <v>42764</v>
      </c>
    </row>
    <row r="22" spans="1:9" ht="16.5" customHeight="1">
      <c r="A22" s="145">
        <v>18</v>
      </c>
      <c r="B22" s="151">
        <v>44330</v>
      </c>
      <c r="C22" s="147">
        <v>42768</v>
      </c>
      <c r="D22" s="148">
        <v>41800</v>
      </c>
      <c r="E22" s="148">
        <v>177197</v>
      </c>
      <c r="F22" s="149">
        <v>7305462950</v>
      </c>
      <c r="G22" s="150">
        <f t="shared" si="0"/>
        <v>41227.915540330818</v>
      </c>
      <c r="I22" s="139">
        <v>42763</v>
      </c>
    </row>
    <row r="23" spans="1:9" ht="16.5" customHeight="1">
      <c r="A23" s="145">
        <v>19</v>
      </c>
      <c r="B23" s="152">
        <v>44329</v>
      </c>
      <c r="C23" s="147">
        <v>42767</v>
      </c>
      <c r="D23" s="148">
        <v>40100</v>
      </c>
      <c r="E23" s="148">
        <v>182174</v>
      </c>
      <c r="F23" s="149">
        <v>7377586800</v>
      </c>
      <c r="G23" s="150">
        <f t="shared" si="0"/>
        <v>40497.473843687905</v>
      </c>
      <c r="I23" s="139">
        <v>42762</v>
      </c>
    </row>
    <row r="24" spans="1:9" ht="16.5" customHeight="1">
      <c r="A24" s="145">
        <v>20</v>
      </c>
      <c r="B24" s="151">
        <v>44328</v>
      </c>
      <c r="C24" s="147">
        <v>42766</v>
      </c>
      <c r="D24" s="148">
        <v>41350</v>
      </c>
      <c r="E24" s="148">
        <v>198579</v>
      </c>
      <c r="F24" s="149">
        <v>8240478600</v>
      </c>
      <c r="G24" s="150">
        <f t="shared" si="0"/>
        <v>41497.230825011706</v>
      </c>
      <c r="I24" s="139">
        <v>42761</v>
      </c>
    </row>
    <row r="25" spans="1:9" ht="16.5" customHeight="1">
      <c r="A25" s="145">
        <v>21</v>
      </c>
      <c r="B25" s="152">
        <v>44327</v>
      </c>
      <c r="C25" s="147">
        <v>42765</v>
      </c>
      <c r="D25" s="148">
        <v>41550</v>
      </c>
      <c r="E25" s="148">
        <v>109028</v>
      </c>
      <c r="F25" s="149">
        <v>4569474050</v>
      </c>
      <c r="G25" s="150">
        <f t="shared" si="0"/>
        <v>41911.014143155888</v>
      </c>
      <c r="I25" s="139">
        <v>42760</v>
      </c>
    </row>
    <row r="26" spans="1:9" ht="16.5" customHeight="1">
      <c r="A26" s="145">
        <v>22</v>
      </c>
      <c r="B26" s="151">
        <v>44326</v>
      </c>
      <c r="C26" s="147">
        <v>42764</v>
      </c>
      <c r="D26" s="148">
        <v>42550</v>
      </c>
      <c r="E26" s="148">
        <v>222121</v>
      </c>
      <c r="F26" s="149">
        <v>9380749450</v>
      </c>
      <c r="G26" s="150">
        <f t="shared" si="0"/>
        <v>42232.609478617509</v>
      </c>
      <c r="I26" s="139">
        <v>42759</v>
      </c>
    </row>
    <row r="27" spans="1:9" ht="16.5" customHeight="1">
      <c r="A27" s="145">
        <v>23</v>
      </c>
      <c r="B27" s="152">
        <v>44325</v>
      </c>
      <c r="C27" s="147">
        <v>42763</v>
      </c>
      <c r="D27" s="148">
        <v>0</v>
      </c>
      <c r="E27" s="148">
        <v>0</v>
      </c>
      <c r="F27" s="149">
        <v>0</v>
      </c>
      <c r="G27" s="150" t="str">
        <f t="shared" si="0"/>
        <v/>
      </c>
      <c r="I27" s="139">
        <v>42758</v>
      </c>
    </row>
    <row r="28" spans="1:9" ht="16.5" customHeight="1">
      <c r="A28" s="145">
        <v>24</v>
      </c>
      <c r="B28" s="151">
        <v>44324</v>
      </c>
      <c r="C28" s="147">
        <v>42762</v>
      </c>
      <c r="D28" s="148">
        <v>0</v>
      </c>
      <c r="E28" s="148">
        <v>0</v>
      </c>
      <c r="F28" s="149">
        <v>0</v>
      </c>
      <c r="G28" s="150" t="str">
        <f t="shared" si="0"/>
        <v/>
      </c>
      <c r="I28" s="139">
        <v>42757</v>
      </c>
    </row>
    <row r="29" spans="1:9" ht="16.5" customHeight="1">
      <c r="A29" s="145">
        <v>25</v>
      </c>
      <c r="B29" s="152">
        <v>44323</v>
      </c>
      <c r="C29" s="147">
        <v>42761</v>
      </c>
      <c r="D29" s="148">
        <v>42600</v>
      </c>
      <c r="E29" s="148">
        <v>129204</v>
      </c>
      <c r="F29" s="149">
        <v>5510766750</v>
      </c>
      <c r="G29" s="150">
        <f t="shared" si="0"/>
        <v>42651.672935822418</v>
      </c>
      <c r="I29" s="139">
        <v>42756</v>
      </c>
    </row>
    <row r="30" spans="1:9" ht="16.5" customHeight="1">
      <c r="A30" s="145">
        <v>26</v>
      </c>
      <c r="B30" s="151">
        <v>44322</v>
      </c>
      <c r="C30" s="147">
        <v>42760</v>
      </c>
      <c r="D30" s="148">
        <v>42200</v>
      </c>
      <c r="E30" s="148">
        <v>133983</v>
      </c>
      <c r="F30" s="149">
        <v>5609436700</v>
      </c>
      <c r="G30" s="150">
        <f t="shared" si="0"/>
        <v>41866.779367531701</v>
      </c>
      <c r="I30" s="139">
        <v>42755</v>
      </c>
    </row>
    <row r="31" spans="1:9" ht="16.5" customHeight="1">
      <c r="A31" s="145">
        <v>27</v>
      </c>
      <c r="B31" s="152">
        <v>44321</v>
      </c>
      <c r="C31" s="147">
        <v>42759</v>
      </c>
      <c r="D31" s="148">
        <v>0</v>
      </c>
      <c r="E31" s="148">
        <v>0</v>
      </c>
      <c r="F31" s="149">
        <v>0</v>
      </c>
      <c r="G31" s="150" t="str">
        <f t="shared" si="0"/>
        <v/>
      </c>
      <c r="I31" s="139">
        <v>42754</v>
      </c>
    </row>
    <row r="32" spans="1:9" ht="16.5" customHeight="1">
      <c r="A32" s="145">
        <v>28</v>
      </c>
      <c r="B32" s="151">
        <v>44320</v>
      </c>
      <c r="C32" s="147">
        <v>42758</v>
      </c>
      <c r="D32" s="148">
        <v>42050</v>
      </c>
      <c r="E32" s="148">
        <v>294001</v>
      </c>
      <c r="F32" s="149">
        <v>12247061400</v>
      </c>
      <c r="G32" s="150">
        <f t="shared" si="0"/>
        <v>41656.529739694764</v>
      </c>
      <c r="I32" s="139">
        <v>42753</v>
      </c>
    </row>
    <row r="33" spans="1:9" ht="16.5" customHeight="1">
      <c r="A33" s="145">
        <v>29</v>
      </c>
      <c r="B33" s="152">
        <v>44319</v>
      </c>
      <c r="C33" s="147">
        <v>42757</v>
      </c>
      <c r="D33" s="148">
        <v>42800</v>
      </c>
      <c r="E33" s="148">
        <v>181345</v>
      </c>
      <c r="F33" s="149">
        <v>7772762300</v>
      </c>
      <c r="G33" s="150">
        <f t="shared" si="0"/>
        <v>42861.740329206761</v>
      </c>
      <c r="I33" s="139">
        <v>42752</v>
      </c>
    </row>
    <row r="34" spans="1:9" ht="16.5" customHeight="1">
      <c r="A34" s="145">
        <v>30</v>
      </c>
      <c r="B34" s="151">
        <v>44318</v>
      </c>
      <c r="C34" s="147">
        <v>42756</v>
      </c>
      <c r="D34" s="148">
        <v>0</v>
      </c>
      <c r="E34" s="148">
        <v>0</v>
      </c>
      <c r="F34" s="149">
        <v>0</v>
      </c>
      <c r="G34" s="150" t="str">
        <f t="shared" si="0"/>
        <v/>
      </c>
      <c r="I34" s="139">
        <v>42751</v>
      </c>
    </row>
    <row r="35" spans="1:9" ht="16.5" customHeight="1">
      <c r="A35" s="145">
        <v>31</v>
      </c>
      <c r="B35" s="152">
        <v>44317</v>
      </c>
      <c r="C35" s="147">
        <v>42755</v>
      </c>
      <c r="D35" s="148">
        <v>0</v>
      </c>
      <c r="E35" s="148">
        <v>0</v>
      </c>
      <c r="F35" s="149">
        <v>0</v>
      </c>
      <c r="G35" s="150" t="str">
        <f t="shared" si="0"/>
        <v/>
      </c>
      <c r="I35" s="139">
        <v>42750</v>
      </c>
    </row>
    <row r="36" spans="1:9" ht="16.5" customHeight="1">
      <c r="A36" s="145">
        <v>32</v>
      </c>
      <c r="B36" s="151">
        <v>44316</v>
      </c>
      <c r="C36" s="147">
        <v>42754</v>
      </c>
      <c r="D36" s="148">
        <v>43200</v>
      </c>
      <c r="E36" s="148">
        <v>226587</v>
      </c>
      <c r="F36" s="149">
        <v>9633511100</v>
      </c>
      <c r="G36" s="150">
        <f t="shared" si="0"/>
        <v>42515.727292386589</v>
      </c>
      <c r="I36" s="139">
        <v>42749</v>
      </c>
    </row>
    <row r="37" spans="1:9" ht="16.5" customHeight="1">
      <c r="A37" s="145">
        <v>33</v>
      </c>
      <c r="B37" s="152">
        <v>44315</v>
      </c>
      <c r="C37" s="147">
        <v>42753</v>
      </c>
      <c r="D37" s="148">
        <v>43400</v>
      </c>
      <c r="E37" s="148">
        <v>210679</v>
      </c>
      <c r="F37" s="149">
        <v>9111109150</v>
      </c>
      <c r="G37" s="150">
        <f t="shared" si="0"/>
        <v>43246.404007993202</v>
      </c>
      <c r="I37" s="139">
        <v>42748</v>
      </c>
    </row>
    <row r="38" spans="1:9" ht="16.5" customHeight="1">
      <c r="A38" s="145">
        <v>34</v>
      </c>
      <c r="B38" s="151">
        <v>44314</v>
      </c>
      <c r="C38" s="147">
        <v>42752</v>
      </c>
      <c r="D38" s="148">
        <v>44150</v>
      </c>
      <c r="E38" s="148">
        <v>285274</v>
      </c>
      <c r="F38" s="149">
        <v>12745984450</v>
      </c>
      <c r="G38" s="150">
        <f t="shared" si="0"/>
        <v>44679.797142396434</v>
      </c>
      <c r="I38" s="139">
        <v>42747</v>
      </c>
    </row>
    <row r="39" spans="1:9" ht="16.5" customHeight="1">
      <c r="A39" s="145">
        <v>35</v>
      </c>
      <c r="B39" s="152">
        <v>44313</v>
      </c>
      <c r="C39" s="147">
        <v>42751</v>
      </c>
      <c r="D39" s="148">
        <v>46450</v>
      </c>
      <c r="E39" s="148">
        <v>181873</v>
      </c>
      <c r="F39" s="149">
        <v>8485744650</v>
      </c>
      <c r="G39" s="150">
        <f t="shared" si="0"/>
        <v>46657.528330208443</v>
      </c>
      <c r="I39" s="139">
        <v>42746</v>
      </c>
    </row>
    <row r="40" spans="1:9" ht="16.5" customHeight="1">
      <c r="A40" s="145">
        <v>36</v>
      </c>
      <c r="B40" s="151">
        <v>44312</v>
      </c>
      <c r="C40" s="147">
        <v>42750</v>
      </c>
      <c r="D40" s="148">
        <v>47350</v>
      </c>
      <c r="E40" s="148">
        <v>421549</v>
      </c>
      <c r="F40" s="149">
        <v>19729953700</v>
      </c>
      <c r="G40" s="150">
        <f t="shared" si="0"/>
        <v>46803.464603165943</v>
      </c>
      <c r="I40" s="139">
        <v>42745</v>
      </c>
    </row>
    <row r="41" spans="1:9" ht="16.5" customHeight="1">
      <c r="A41" s="145">
        <v>37</v>
      </c>
      <c r="B41" s="152">
        <v>44311</v>
      </c>
      <c r="C41" s="147">
        <v>42749</v>
      </c>
      <c r="D41" s="148">
        <v>0</v>
      </c>
      <c r="E41" s="148">
        <v>0</v>
      </c>
      <c r="F41" s="149">
        <v>0</v>
      </c>
      <c r="G41" s="150" t="str">
        <f t="shared" si="0"/>
        <v/>
      </c>
      <c r="I41" s="139">
        <v>42744</v>
      </c>
    </row>
    <row r="42" spans="1:9" ht="16.5" customHeight="1">
      <c r="A42" s="145">
        <v>38</v>
      </c>
      <c r="B42" s="151">
        <v>44310</v>
      </c>
      <c r="C42" s="147">
        <v>42748</v>
      </c>
      <c r="D42" s="148">
        <v>0</v>
      </c>
      <c r="E42" s="148">
        <v>0</v>
      </c>
      <c r="F42" s="149">
        <v>0</v>
      </c>
      <c r="G42" s="150" t="str">
        <f t="shared" si="0"/>
        <v/>
      </c>
      <c r="I42" s="139">
        <v>42743</v>
      </c>
    </row>
    <row r="43" spans="1:9" ht="16.5" customHeight="1">
      <c r="A43" s="145">
        <v>39</v>
      </c>
      <c r="B43" s="152">
        <v>44309</v>
      </c>
      <c r="C43" s="147">
        <v>42747</v>
      </c>
      <c r="D43" s="148">
        <v>45500</v>
      </c>
      <c r="E43" s="148">
        <v>250252</v>
      </c>
      <c r="F43" s="149">
        <v>11328692350</v>
      </c>
      <c r="G43" s="150">
        <f t="shared" si="0"/>
        <v>45269.138108786341</v>
      </c>
      <c r="I43" s="139">
        <v>42742</v>
      </c>
    </row>
    <row r="44" spans="1:9" ht="16.5" customHeight="1">
      <c r="A44" s="145">
        <v>40</v>
      </c>
      <c r="B44" s="151">
        <v>44308</v>
      </c>
      <c r="C44" s="147">
        <v>42746</v>
      </c>
      <c r="D44" s="148">
        <v>44600</v>
      </c>
      <c r="E44" s="148">
        <v>114450</v>
      </c>
      <c r="F44" s="149">
        <v>5104035100</v>
      </c>
      <c r="G44" s="150">
        <f t="shared" si="0"/>
        <v>44596.200087374396</v>
      </c>
      <c r="I44" s="139">
        <v>42741</v>
      </c>
    </row>
    <row r="45" spans="1:9" ht="16.5" customHeight="1">
      <c r="A45" s="145">
        <v>41</v>
      </c>
      <c r="B45" s="152">
        <v>44307</v>
      </c>
      <c r="C45" s="147">
        <v>42745</v>
      </c>
      <c r="D45" s="148">
        <v>44400</v>
      </c>
      <c r="E45" s="148">
        <v>143668</v>
      </c>
      <c r="F45" s="149">
        <v>6366282500</v>
      </c>
      <c r="G45" s="150">
        <f t="shared" si="0"/>
        <v>44312.459977169587</v>
      </c>
      <c r="I45" s="139">
        <v>42740</v>
      </c>
    </row>
    <row r="46" spans="1:9" ht="16.5" customHeight="1">
      <c r="A46" s="145">
        <v>42</v>
      </c>
      <c r="B46" s="151">
        <v>44306</v>
      </c>
      <c r="C46" s="147">
        <v>42744</v>
      </c>
      <c r="D46" s="148">
        <v>45100</v>
      </c>
      <c r="E46" s="148">
        <v>166616</v>
      </c>
      <c r="F46" s="149">
        <v>7498574100</v>
      </c>
      <c r="G46" s="150">
        <f t="shared" si="0"/>
        <v>45005.126158352141</v>
      </c>
      <c r="I46" s="139">
        <v>42739</v>
      </c>
    </row>
    <row r="47" spans="1:9" ht="16.5" customHeight="1">
      <c r="A47" s="145">
        <v>43</v>
      </c>
      <c r="B47" s="152">
        <v>44305</v>
      </c>
      <c r="C47" s="147">
        <v>42743</v>
      </c>
      <c r="D47" s="148">
        <v>45000</v>
      </c>
      <c r="E47" s="148">
        <v>186611</v>
      </c>
      <c r="F47" s="149">
        <v>8422249550</v>
      </c>
      <c r="G47" s="150">
        <f t="shared" si="0"/>
        <v>45132.653219799475</v>
      </c>
      <c r="I47" s="139">
        <v>42738</v>
      </c>
    </row>
    <row r="48" spans="1:9" ht="16.5" customHeight="1">
      <c r="A48" s="145">
        <v>44</v>
      </c>
      <c r="B48" s="151">
        <v>44304</v>
      </c>
      <c r="C48" s="147">
        <v>42742</v>
      </c>
      <c r="D48" s="148">
        <v>0</v>
      </c>
      <c r="E48" s="148">
        <v>0</v>
      </c>
      <c r="F48" s="149">
        <v>0</v>
      </c>
      <c r="G48" s="150" t="str">
        <f t="shared" si="0"/>
        <v/>
      </c>
      <c r="I48" s="139">
        <v>42737</v>
      </c>
    </row>
    <row r="49" spans="1:9" ht="16.5" customHeight="1">
      <c r="A49" s="145">
        <v>45</v>
      </c>
      <c r="B49" s="152">
        <v>44303</v>
      </c>
      <c r="C49" s="147">
        <v>42741</v>
      </c>
      <c r="D49" s="148">
        <v>0</v>
      </c>
      <c r="E49" s="148">
        <v>0</v>
      </c>
      <c r="F49" s="149">
        <v>0</v>
      </c>
      <c r="G49" s="150" t="str">
        <f t="shared" si="0"/>
        <v/>
      </c>
      <c r="I49" s="139">
        <v>42736</v>
      </c>
    </row>
    <row r="50" spans="1:9" ht="16.5" customHeight="1">
      <c r="A50" s="145">
        <v>46</v>
      </c>
      <c r="B50" s="151">
        <v>44302</v>
      </c>
      <c r="C50" s="147">
        <v>42740</v>
      </c>
      <c r="D50" s="148">
        <v>44850</v>
      </c>
      <c r="E50" s="148">
        <v>146668</v>
      </c>
      <c r="F50" s="149">
        <v>6552686550</v>
      </c>
      <c r="G50" s="150">
        <f t="shared" si="0"/>
        <v>44677.002140889628</v>
      </c>
      <c r="I50" s="139">
        <v>42735</v>
      </c>
    </row>
    <row r="51" spans="1:9" ht="16.5" customHeight="1">
      <c r="A51" s="145">
        <v>47</v>
      </c>
      <c r="B51" s="152">
        <v>44301</v>
      </c>
      <c r="C51" s="147">
        <v>42739</v>
      </c>
      <c r="D51" s="148">
        <v>44600</v>
      </c>
      <c r="E51" s="148">
        <v>224902</v>
      </c>
      <c r="F51" s="149">
        <v>10017143550</v>
      </c>
      <c r="G51" s="150">
        <f t="shared" si="0"/>
        <v>44540.037660847833</v>
      </c>
      <c r="I51" s="139">
        <v>42734</v>
      </c>
    </row>
    <row r="52" spans="1:9" ht="16.5" customHeight="1">
      <c r="A52" s="145">
        <v>48</v>
      </c>
      <c r="B52" s="151">
        <v>44300</v>
      </c>
      <c r="C52" s="147">
        <v>42738</v>
      </c>
      <c r="D52" s="148">
        <v>45150</v>
      </c>
      <c r="E52" s="148">
        <v>382769</v>
      </c>
      <c r="F52" s="149">
        <v>17183436860</v>
      </c>
      <c r="G52" s="150">
        <f t="shared" si="0"/>
        <v>44892.446514738651</v>
      </c>
      <c r="I52" s="139">
        <v>42733</v>
      </c>
    </row>
    <row r="53" spans="1:9" ht="16.5" customHeight="1">
      <c r="A53" s="145">
        <v>49</v>
      </c>
      <c r="B53" s="152">
        <v>44299</v>
      </c>
      <c r="C53" s="147">
        <v>42737</v>
      </c>
      <c r="D53" s="148">
        <v>43300</v>
      </c>
      <c r="E53" s="148">
        <v>339997</v>
      </c>
      <c r="F53" s="149">
        <v>14858347050</v>
      </c>
      <c r="G53" s="150">
        <f t="shared" si="0"/>
        <v>43701.406335938256</v>
      </c>
      <c r="I53" s="139">
        <v>42732</v>
      </c>
    </row>
    <row r="54" spans="1:9" ht="16.5" customHeight="1">
      <c r="A54" s="145">
        <v>50</v>
      </c>
      <c r="B54" s="151">
        <v>44298</v>
      </c>
      <c r="C54" s="147">
        <v>42736</v>
      </c>
      <c r="D54" s="148">
        <v>44300</v>
      </c>
      <c r="E54" s="148">
        <v>185986</v>
      </c>
      <c r="F54" s="149">
        <v>8254316350</v>
      </c>
      <c r="G54" s="150">
        <f t="shared" si="0"/>
        <v>44381.385426860084</v>
      </c>
      <c r="I54" s="139">
        <v>42731</v>
      </c>
    </row>
    <row r="55" spans="1:9" ht="16.5" customHeight="1">
      <c r="A55" s="145">
        <v>51</v>
      </c>
      <c r="B55" s="152">
        <v>44297</v>
      </c>
      <c r="C55" s="147">
        <v>42735</v>
      </c>
      <c r="D55" s="148">
        <v>0</v>
      </c>
      <c r="E55" s="148">
        <v>0</v>
      </c>
      <c r="F55" s="149">
        <v>0</v>
      </c>
      <c r="G55" s="150" t="str">
        <f t="shared" si="0"/>
        <v/>
      </c>
      <c r="I55" s="139">
        <v>42730</v>
      </c>
    </row>
    <row r="56" spans="1:9" ht="16.5" customHeight="1">
      <c r="A56" s="145">
        <v>52</v>
      </c>
      <c r="B56" s="151">
        <v>44296</v>
      </c>
      <c r="C56" s="147">
        <v>42734</v>
      </c>
      <c r="D56" s="148">
        <v>0</v>
      </c>
      <c r="E56" s="148">
        <v>0</v>
      </c>
      <c r="F56" s="149">
        <v>0</v>
      </c>
      <c r="G56" s="150" t="str">
        <f t="shared" si="0"/>
        <v/>
      </c>
      <c r="I56" s="139">
        <v>42729</v>
      </c>
    </row>
    <row r="57" spans="1:9" ht="16.5" customHeight="1">
      <c r="A57" s="145">
        <v>53</v>
      </c>
      <c r="B57" s="152">
        <v>44295</v>
      </c>
      <c r="C57" s="147">
        <v>42733</v>
      </c>
      <c r="D57" s="148">
        <v>45100</v>
      </c>
      <c r="E57" s="148">
        <v>133414</v>
      </c>
      <c r="F57" s="149">
        <v>6030785850</v>
      </c>
      <c r="G57" s="150">
        <f t="shared" si="0"/>
        <v>45203.545729833451</v>
      </c>
      <c r="I57" s="139">
        <v>42728</v>
      </c>
    </row>
    <row r="58" spans="1:9" ht="16.5" customHeight="1">
      <c r="A58" s="145">
        <v>54</v>
      </c>
      <c r="B58" s="151">
        <v>44294</v>
      </c>
      <c r="C58" s="147">
        <v>42732</v>
      </c>
      <c r="D58" s="148">
        <v>45250</v>
      </c>
      <c r="E58" s="148">
        <v>274518</v>
      </c>
      <c r="F58" s="149">
        <v>12514648950</v>
      </c>
      <c r="G58" s="150">
        <f t="shared" si="0"/>
        <v>45587.717198872204</v>
      </c>
      <c r="I58" s="139">
        <v>42727</v>
      </c>
    </row>
    <row r="59" spans="1:9" ht="16.5" customHeight="1">
      <c r="A59" s="145">
        <v>55</v>
      </c>
      <c r="B59" s="152">
        <v>44293</v>
      </c>
      <c r="C59" s="147">
        <v>42731</v>
      </c>
      <c r="D59" s="148">
        <v>45100</v>
      </c>
      <c r="E59" s="148">
        <v>98591</v>
      </c>
      <c r="F59" s="149">
        <v>4479145750</v>
      </c>
      <c r="G59" s="150">
        <f t="shared" si="0"/>
        <v>45431.588583136392</v>
      </c>
      <c r="I59" s="139">
        <v>42726</v>
      </c>
    </row>
    <row r="60" spans="1:9" ht="16.5" customHeight="1">
      <c r="A60" s="145">
        <v>56</v>
      </c>
      <c r="B60" s="151">
        <v>44292</v>
      </c>
      <c r="C60" s="147">
        <v>42730</v>
      </c>
      <c r="D60" s="148">
        <v>45700</v>
      </c>
      <c r="E60" s="148">
        <v>197306</v>
      </c>
      <c r="F60" s="149">
        <v>9015329300</v>
      </c>
      <c r="G60" s="150">
        <f t="shared" si="0"/>
        <v>45692.119347612337</v>
      </c>
      <c r="I60" s="139">
        <v>42725</v>
      </c>
    </row>
    <row r="61" spans="1:9" ht="16.5" customHeight="1">
      <c r="A61" s="145">
        <v>57</v>
      </c>
      <c r="B61" s="152">
        <v>44291</v>
      </c>
      <c r="C61" s="147">
        <v>42729</v>
      </c>
      <c r="D61" s="148">
        <v>46500</v>
      </c>
      <c r="E61" s="148">
        <v>178636</v>
      </c>
      <c r="F61" s="149">
        <v>8306857050</v>
      </c>
      <c r="G61" s="150">
        <f t="shared" si="0"/>
        <v>46501.584507042251</v>
      </c>
      <c r="I61" s="139">
        <v>42724</v>
      </c>
    </row>
    <row r="62" spans="1:9" ht="16.5" customHeight="1">
      <c r="A62" s="145">
        <v>58</v>
      </c>
      <c r="B62" s="151">
        <v>44290</v>
      </c>
      <c r="C62" s="147">
        <v>42728</v>
      </c>
      <c r="D62" s="148">
        <v>0</v>
      </c>
      <c r="E62" s="148">
        <v>0</v>
      </c>
      <c r="F62" s="149">
        <v>0</v>
      </c>
      <c r="G62" s="150" t="str">
        <f t="shared" si="0"/>
        <v/>
      </c>
      <c r="I62" s="139">
        <v>42723</v>
      </c>
    </row>
    <row r="63" spans="1:9" ht="16.5" customHeight="1">
      <c r="A63" s="145">
        <v>59</v>
      </c>
      <c r="B63" s="152">
        <v>44289</v>
      </c>
      <c r="C63" s="147">
        <v>42727</v>
      </c>
      <c r="D63" s="148">
        <v>0</v>
      </c>
      <c r="E63" s="148">
        <v>0</v>
      </c>
      <c r="F63" s="149">
        <v>0</v>
      </c>
      <c r="G63" s="150" t="str">
        <f t="shared" si="0"/>
        <v/>
      </c>
      <c r="I63" s="139">
        <v>42722</v>
      </c>
    </row>
    <row r="64" spans="1:9" ht="16.5" customHeight="1">
      <c r="A64" s="145">
        <v>60</v>
      </c>
      <c r="B64" s="151">
        <v>44288</v>
      </c>
      <c r="C64" s="147">
        <v>42726</v>
      </c>
      <c r="D64" s="148">
        <v>46550</v>
      </c>
      <c r="E64" s="148">
        <v>205272</v>
      </c>
      <c r="F64" s="149">
        <v>9548558700</v>
      </c>
      <c r="G64" s="150">
        <f t="shared" si="0"/>
        <v>46516.615515023965</v>
      </c>
      <c r="I64" s="139">
        <v>42721</v>
      </c>
    </row>
    <row r="65" spans="1:10" ht="16.5" customHeight="1">
      <c r="A65" s="145">
        <v>61</v>
      </c>
      <c r="B65" s="153">
        <v>44287</v>
      </c>
      <c r="C65" s="147"/>
      <c r="D65" s="154">
        <v>45700</v>
      </c>
      <c r="E65" s="154">
        <v>202970</v>
      </c>
      <c r="F65" s="155">
        <v>9247485700</v>
      </c>
      <c r="G65" s="150">
        <f t="shared" si="0"/>
        <v>45560.849879292509</v>
      </c>
      <c r="I65" s="139"/>
    </row>
    <row r="66" spans="1:10" ht="16.5" customHeight="1">
      <c r="A66" s="350" t="s">
        <v>76</v>
      </c>
      <c r="B66" s="351"/>
      <c r="C66" s="156"/>
      <c r="D66" s="350" t="s">
        <v>77</v>
      </c>
      <c r="E66" s="352"/>
      <c r="F66" s="353"/>
      <c r="G66" s="157">
        <f>AVERAGE(G5:G65)</f>
        <v>44106.702063573546</v>
      </c>
      <c r="I66" s="131">
        <v>42719</v>
      </c>
    </row>
    <row r="67" spans="1:10" ht="16.5" customHeight="1">
      <c r="A67" s="354" t="s">
        <v>78</v>
      </c>
      <c r="B67" s="354"/>
      <c r="C67" s="158"/>
      <c r="D67" s="350" t="s">
        <v>79</v>
      </c>
      <c r="E67" s="352"/>
      <c r="F67" s="353"/>
      <c r="G67" s="157">
        <f>AVERAGE(G5:G35)</f>
        <v>41822.551800339941</v>
      </c>
    </row>
    <row r="68" spans="1:10" ht="16.5" customHeight="1" thickBot="1">
      <c r="A68" s="345" t="s">
        <v>80</v>
      </c>
      <c r="B68" s="345"/>
      <c r="C68" s="159"/>
      <c r="D68" s="346" t="s">
        <v>81</v>
      </c>
      <c r="E68" s="347"/>
      <c r="F68" s="348"/>
      <c r="G68" s="160" t="e">
        <f>AVERAGE(G5:G11)</f>
        <v>#DIV/0!</v>
      </c>
      <c r="J68" s="161"/>
    </row>
    <row r="69" spans="1:10" ht="16.5" customHeight="1" thickBot="1">
      <c r="A69" s="356" t="s">
        <v>82</v>
      </c>
      <c r="B69" s="357"/>
      <c r="C69" s="162"/>
      <c r="D69" s="358" t="s">
        <v>83</v>
      </c>
      <c r="E69" s="359"/>
      <c r="F69" s="360"/>
      <c r="G69" s="163" t="e">
        <f>ROUND(AVERAGE(G66:G68),)</f>
        <v>#DIV/0!</v>
      </c>
    </row>
    <row r="70" spans="1:10" ht="16.5" customHeight="1" thickBot="1">
      <c r="A70" s="361" t="s">
        <v>84</v>
      </c>
      <c r="B70" s="361"/>
      <c r="C70" s="164"/>
      <c r="D70" s="362"/>
      <c r="E70" s="363"/>
      <c r="F70" s="364"/>
      <c r="G70" s="165">
        <v>200</v>
      </c>
    </row>
    <row r="71" spans="1:10" ht="16.5" customHeight="1" thickBot="1">
      <c r="A71" s="356" t="s">
        <v>85</v>
      </c>
      <c r="B71" s="357"/>
      <c r="C71" s="162"/>
      <c r="D71" s="358"/>
      <c r="E71" s="359"/>
      <c r="F71" s="360"/>
      <c r="G71" s="163" t="e">
        <f>MAX(G69:G70)</f>
        <v>#DIV/0!</v>
      </c>
    </row>
    <row r="72" spans="1:10">
      <c r="D72" s="355"/>
      <c r="E72" s="355"/>
      <c r="F72" s="355"/>
    </row>
  </sheetData>
  <autoFilter ref="A4:J4" xr:uid="{00000000-0009-0000-0000-000010000000}"/>
  <mergeCells count="14">
    <mergeCell ref="D72:F72"/>
    <mergeCell ref="A69:B69"/>
    <mergeCell ref="D69:F69"/>
    <mergeCell ref="A70:B70"/>
    <mergeCell ref="D70:F70"/>
    <mergeCell ref="A71:B71"/>
    <mergeCell ref="D71:F71"/>
    <mergeCell ref="A68:B68"/>
    <mergeCell ref="D68:F68"/>
    <mergeCell ref="A1:G1"/>
    <mergeCell ref="A66:B66"/>
    <mergeCell ref="D66:F66"/>
    <mergeCell ref="A67:B67"/>
    <mergeCell ref="D67:F67"/>
  </mergeCells>
  <phoneticPr fontId="10" type="noConversion"/>
  <pageMargins left="0.70866141732283472" right="0.70866141732283472" top="0.74803149606299213" bottom="0.74803149606299213" header="0.31496062992125984" footer="0.31496062992125984"/>
  <pageSetup paperSize="9" firstPageNumber="0" pageOrder="overThenDown"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tabColor theme="1"/>
  </sheetPr>
  <dimension ref="B1:EM1048576"/>
  <sheetViews>
    <sheetView showGridLines="0" topLeftCell="A26" zoomScale="85" zoomScaleNormal="85" workbookViewId="0">
      <selection activeCell="B28" sqref="B28"/>
    </sheetView>
  </sheetViews>
  <sheetFormatPr defaultColWidth="10.3984375" defaultRowHeight="13.5"/>
  <cols>
    <col min="1" max="1" width="1.1328125" style="1" customWidth="1"/>
    <col min="2" max="2" width="19" style="1" customWidth="1"/>
    <col min="3" max="3" width="14.3984375" style="1" customWidth="1"/>
    <col min="4" max="4" width="19.59765625" style="1" customWidth="1"/>
    <col min="5" max="5" width="19.1328125" style="1" customWidth="1"/>
    <col min="6" max="6" width="16.59765625" style="1" bestFit="1" customWidth="1"/>
    <col min="7" max="117" width="14.3984375" style="1" customWidth="1"/>
    <col min="118" max="121" width="25.1328125" style="1" bestFit="1" customWidth="1"/>
    <col min="122" max="126" width="26.86328125" style="1" bestFit="1" customWidth="1"/>
    <col min="127" max="127" width="30.59765625" style="1" bestFit="1" customWidth="1"/>
    <col min="128" max="128" width="26.59765625" style="1" customWidth="1"/>
    <col min="129" max="131" width="14.3984375" style="1" customWidth="1"/>
    <col min="132" max="132" width="11.59765625" style="1" bestFit="1" customWidth="1"/>
    <col min="133" max="133" width="9.86328125" style="1" customWidth="1"/>
    <col min="134" max="141" width="14.3984375" style="1" customWidth="1"/>
    <col min="142" max="142" width="23.59765625" style="1" customWidth="1"/>
    <col min="143" max="150" width="14.3984375" style="1" customWidth="1"/>
    <col min="151" max="16384" width="10.3984375" style="1"/>
  </cols>
  <sheetData>
    <row r="1" spans="2:21" ht="13.9">
      <c r="F1" s="60"/>
      <c r="G1" s="61"/>
      <c r="I1" s="62"/>
    </row>
    <row r="2" spans="2:21" s="91" customFormat="1" ht="25.15">
      <c r="B2" s="94" t="s">
        <v>86</v>
      </c>
      <c r="G2" s="92"/>
      <c r="I2" s="93"/>
    </row>
    <row r="3" spans="2:21" s="60" customFormat="1" ht="14.25" thickBot="1">
      <c r="I3" s="61"/>
      <c r="J3" s="61" t="s">
        <v>1</v>
      </c>
      <c r="S3" s="63"/>
      <c r="T3" s="63"/>
      <c r="U3" s="63"/>
    </row>
    <row r="4" spans="2:21" s="60" customFormat="1" ht="13.9">
      <c r="B4" s="64" t="s">
        <v>2</v>
      </c>
      <c r="C4" s="64"/>
      <c r="D4" s="65" t="e">
        <f>#REF!</f>
        <v>#REF!</v>
      </c>
      <c r="E4" s="66" t="s">
        <v>87</v>
      </c>
      <c r="H4" s="61"/>
      <c r="J4" s="365" t="s">
        <v>4</v>
      </c>
      <c r="K4" s="366"/>
      <c r="L4" s="367"/>
      <c r="S4" s="67"/>
      <c r="U4" s="63"/>
    </row>
    <row r="5" spans="2:21" s="60" customFormat="1" ht="13.9">
      <c r="B5" s="68" t="s">
        <v>88</v>
      </c>
      <c r="C5" s="69"/>
      <c r="D5" s="70"/>
      <c r="E5" s="70" t="e">
        <f>#REF!/#REF!</f>
        <v>#REF!</v>
      </c>
      <c r="G5" s="103"/>
      <c r="H5" s="2"/>
      <c r="J5" s="3"/>
      <c r="K5" s="4" t="s">
        <v>89</v>
      </c>
      <c r="L5" s="5" t="s">
        <v>90</v>
      </c>
      <c r="S5" s="67"/>
      <c r="U5" s="63"/>
    </row>
    <row r="6" spans="2:21" s="60" customFormat="1" ht="13.9">
      <c r="B6" s="72" t="s">
        <v>5</v>
      </c>
      <c r="D6" s="73"/>
      <c r="E6" s="62" t="e">
        <f>K6</f>
        <v>#REF!</v>
      </c>
      <c r="G6" s="103"/>
      <c r="H6" s="2"/>
      <c r="J6" s="6" t="s">
        <v>9</v>
      </c>
      <c r="K6" s="7" t="e">
        <f>C160</f>
        <v>#REF!</v>
      </c>
      <c r="L6" s="8" t="e">
        <f>K13</f>
        <v>#REF!</v>
      </c>
      <c r="M6" s="74" t="e">
        <f>L6-K6</f>
        <v>#REF!</v>
      </c>
      <c r="S6" s="67"/>
      <c r="U6" s="63"/>
    </row>
    <row r="7" spans="2:21" s="60" customFormat="1" ht="14.25" thickBot="1">
      <c r="B7" s="75" t="s">
        <v>91</v>
      </c>
      <c r="C7" s="76"/>
      <c r="D7" s="77"/>
      <c r="E7" s="78" t="e">
        <f>E5*E6</f>
        <v>#REF!</v>
      </c>
      <c r="G7" s="71"/>
      <c r="H7" s="79"/>
      <c r="J7" s="9"/>
      <c r="K7" s="10"/>
      <c r="L7" s="11"/>
      <c r="S7" s="63"/>
      <c r="U7" s="63"/>
    </row>
    <row r="8" spans="2:21" s="60" customFormat="1" ht="13.9">
      <c r="G8" s="79"/>
      <c r="H8" s="61"/>
      <c r="S8" s="63"/>
      <c r="T8" s="63"/>
      <c r="U8" s="63"/>
    </row>
    <row r="9" spans="2:21" s="90" customFormat="1" ht="25.15">
      <c r="B9" s="89" t="s">
        <v>0</v>
      </c>
    </row>
    <row r="10" spans="2:21" ht="13.9" thickBot="1">
      <c r="D10" s="56"/>
    </row>
    <row r="11" spans="2:21" ht="13.9">
      <c r="B11" s="12" t="s">
        <v>11</v>
      </c>
      <c r="C11" s="13"/>
      <c r="D11" s="57"/>
      <c r="F11" s="55" t="s">
        <v>92</v>
      </c>
      <c r="G11" s="49" t="s">
        <v>93</v>
      </c>
      <c r="H11" s="52"/>
      <c r="J11" s="365" t="s">
        <v>94</v>
      </c>
      <c r="K11" s="366"/>
      <c r="L11" s="366"/>
      <c r="M11" s="366"/>
      <c r="N11" s="366"/>
      <c r="O11" s="366"/>
      <c r="P11" s="366"/>
      <c r="Q11" s="367"/>
    </row>
    <row r="12" spans="2:21" ht="15.75">
      <c r="B12" s="16" t="s">
        <v>13</v>
      </c>
      <c r="C12" s="17" t="e">
        <f>#REF!</f>
        <v>#REF!</v>
      </c>
      <c r="D12" s="58"/>
      <c r="F12" s="95" t="s">
        <v>95</v>
      </c>
      <c r="G12" s="47" t="e">
        <f>#REF!</f>
        <v>#REF!</v>
      </c>
      <c r="H12" s="53"/>
      <c r="J12" s="18"/>
      <c r="K12" s="80" t="s">
        <v>9</v>
      </c>
      <c r="L12" s="80" t="s">
        <v>14</v>
      </c>
      <c r="M12" s="81" t="s">
        <v>15</v>
      </c>
      <c r="N12" s="81" t="s">
        <v>16</v>
      </c>
      <c r="O12" s="81" t="s">
        <v>17</v>
      </c>
      <c r="P12" s="81" t="s">
        <v>18</v>
      </c>
      <c r="Q12" s="82" t="s">
        <v>19</v>
      </c>
    </row>
    <row r="13" spans="2:21" ht="13.9">
      <c r="B13" s="19" t="s">
        <v>20</v>
      </c>
      <c r="C13" s="20" t="e">
        <f>#REF!</f>
        <v>#REF!</v>
      </c>
      <c r="D13" s="58"/>
      <c r="F13" s="95" t="s">
        <v>96</v>
      </c>
      <c r="G13" s="47" t="e">
        <f>#REF!</f>
        <v>#REF!</v>
      </c>
      <c r="H13" s="53"/>
      <c r="J13" s="83" t="s">
        <v>21</v>
      </c>
      <c r="K13" s="21" t="e">
        <f>IF(ISBLANK(DividendYield),SpotPrice*O13-(StrikePrice*EXP(-RiskFreeRate*TimeToMaturity))*O13, EXP(-DividendYield * TimeToMaturity) * (SpotPrice * O13) - (StrikePrice * EXP(-RiskFreeRate * TimeToMaturity) * P13))</f>
        <v>#REF!</v>
      </c>
      <c r="L13" s="21" t="e">
        <f>IF(ISBLANK(DividendYield),EXP(-RiskFreeRate * TimeToMaturity) * StrikePrice * (1 - P13) - SpotPrice * (1 - O13),EXP(-RiskFreeRate * TimeToMaturity) * StrikePrice * NORMSDIST(-N13) - EXP(-DividendYield * TimeToMaturity) * SpotPrice * NORMSDIST(-M13))</f>
        <v>#REF!</v>
      </c>
      <c r="M13" s="22" t="e">
        <f>IF(ISBLANK(DividendYield),LN(SpotPrice/StrikePrice)+((RiskFreeRate + (0.5*(sigma^2)))*TimeToMaturity),LN(SpotPrice/StrikePrice)+((RiskFreeRate -DividendYield+ (0.5*(sigma^2)))*TimeToMaturity))/(sigma*TimeToMaturity^0.5)</f>
        <v>#REF!</v>
      </c>
      <c r="N13" s="22" t="e">
        <f>M13-sigma*TimeToMaturity^0.5</f>
        <v>#REF!</v>
      </c>
      <c r="O13" s="22" t="e">
        <f>NORMSDIST(M13)</f>
        <v>#REF!</v>
      </c>
      <c r="P13" s="22" t="e">
        <f>NORMSDIST(N13)</f>
        <v>#REF!</v>
      </c>
      <c r="Q13" s="23" t="e">
        <f>1/(2*PI())^0.5*(EXP(-(M13^2)/2))</f>
        <v>#REF!</v>
      </c>
    </row>
    <row r="14" spans="2:21" ht="13.9">
      <c r="B14" s="16" t="s">
        <v>22</v>
      </c>
      <c r="C14" s="24">
        <f>'전환권평가_(이항=블랙)'!H17</f>
        <v>1.5120000000000001E-2</v>
      </c>
      <c r="D14" s="59"/>
      <c r="F14" s="96" t="s">
        <v>97</v>
      </c>
      <c r="G14" s="54" t="e">
        <f>#REF!</f>
        <v>#REF!</v>
      </c>
      <c r="H14" s="53"/>
      <c r="J14" s="83" t="s">
        <v>23</v>
      </c>
      <c r="K14" s="25" t="e">
        <f xml:space="preserve"> O13*EXP(-DividendYield * TimeToMaturity)</f>
        <v>#REF!</v>
      </c>
      <c r="L14" s="25" t="e">
        <f>(O13 - 1) * EXP(-DividendYield * TimeToMaturity)</f>
        <v>#REF!</v>
      </c>
      <c r="M14" s="25"/>
      <c r="N14" s="25"/>
      <c r="O14" s="25"/>
      <c r="P14" s="25"/>
      <c r="Q14" s="26"/>
    </row>
    <row r="15" spans="2:21" ht="13.9">
      <c r="B15" s="16" t="s">
        <v>24</v>
      </c>
      <c r="C15" s="27" t="e">
        <f>'전환권평가_(이항=블랙)'!G15</f>
        <v>#REF!</v>
      </c>
      <c r="D15" s="57"/>
      <c r="F15" s="46"/>
      <c r="G15" s="48" t="e">
        <f>AVERAGE(G12:G14)</f>
        <v>#REF!</v>
      </c>
      <c r="H15" s="53"/>
      <c r="J15" s="83" t="s">
        <v>25</v>
      </c>
      <c r="K15" s="25" t="e">
        <f xml:space="preserve"> (Q13 * EXP(-DividendYield * TimeToMaturity)) / (SpotPrice * sigma * (TimeToMaturity ^ (1 / 2)))</f>
        <v>#REF!</v>
      </c>
      <c r="L15" s="25" t="e">
        <f>K15</f>
        <v>#REF!</v>
      </c>
      <c r="M15" s="25"/>
      <c r="N15" s="25"/>
      <c r="O15" s="25"/>
      <c r="P15" s="25"/>
      <c r="Q15" s="26"/>
    </row>
    <row r="16" spans="2:21" ht="13.9">
      <c r="B16" s="19" t="s">
        <v>26</v>
      </c>
      <c r="C16" s="28" t="e">
        <f>(#REF!-#REF!)/365</f>
        <v>#REF!</v>
      </c>
      <c r="D16" s="57" t="s">
        <v>98</v>
      </c>
      <c r="F16" s="50" t="s">
        <v>99</v>
      </c>
      <c r="G16" s="206" t="s">
        <v>100</v>
      </c>
      <c r="H16" s="51" t="s">
        <v>101</v>
      </c>
      <c r="J16" s="83" t="s">
        <v>27</v>
      </c>
      <c r="K16" s="25" t="e">
        <f xml:space="preserve"> SpotPrice * (TimeToMaturity ^ (1 / 2)) * Q13 * EXP(-DividendYield * TimeToMaturity)</f>
        <v>#REF!</v>
      </c>
      <c r="L16" s="25" t="e">
        <f>K16</f>
        <v>#REF!</v>
      </c>
      <c r="M16" s="25"/>
      <c r="N16" s="25"/>
      <c r="O16" s="25"/>
      <c r="P16" s="25"/>
      <c r="Q16" s="26"/>
    </row>
    <row r="17" spans="2:129" ht="14.25" thickBot="1">
      <c r="B17" s="19" t="s">
        <v>28</v>
      </c>
      <c r="C17" s="29" t="e">
        <f>25*TimeToMaturity</f>
        <v>#REF!</v>
      </c>
      <c r="D17" s="101" t="s">
        <v>102</v>
      </c>
      <c r="F17" s="97">
        <v>1.5520000000000001E-2</v>
      </c>
      <c r="G17" s="207">
        <v>1.472E-2</v>
      </c>
      <c r="H17" s="98">
        <f>AVERAGE(F17:G17)</f>
        <v>1.5120000000000001E-2</v>
      </c>
      <c r="I17" s="84"/>
      <c r="J17" s="85" t="s">
        <v>29</v>
      </c>
      <c r="K17" s="30" t="e">
        <f>-(SpotPrice * Q13 * sigma * EXP(-DividendYield * TimeToMaturity)) / (2 * (TimeToMaturity ^ (1 / 2))) + (DividendYield * SpotPrice * O13 * EXP(-DividendYield * TimeToMaturity)) - (RiskFreeRate * StrikePrice * EXP(-RiskFreeRate * TimeToMaturity) * P13)</f>
        <v>#REF!</v>
      </c>
      <c r="L17" s="30" t="e">
        <f>-(SpotPrice * Q13 * sigma * EXP(-DividendYield * TimeToMaturity)) / (2 * (TimeToMaturity ^ (1 / 2))) - (DividendYield * SpotPrice * NORMSDIST(-M13) * EXP(-DividendYield * TimeToMaturity)) + (RiskFreeRate * StrikePrice * EXP(-RiskFreeRate * TimeToMaturity) * NORMSDIST(-N13))</f>
        <v>#REF!</v>
      </c>
      <c r="M17" s="30"/>
      <c r="N17" s="30"/>
      <c r="O17" s="30"/>
      <c r="P17" s="30"/>
      <c r="Q17" s="31"/>
      <c r="R17" s="86"/>
      <c r="S17" s="86"/>
      <c r="T17" s="86"/>
    </row>
    <row r="18" spans="2:129" ht="14.25" thickBot="1">
      <c r="B18" s="32" t="s">
        <v>30</v>
      </c>
      <c r="C18" s="33">
        <v>0</v>
      </c>
      <c r="D18" s="57"/>
      <c r="F18" s="43" t="s">
        <v>103</v>
      </c>
      <c r="G18" s="44"/>
      <c r="H18" s="45"/>
      <c r="I18" s="87"/>
      <c r="L18" s="84"/>
      <c r="P18" s="34"/>
      <c r="Q18" s="34"/>
      <c r="R18" s="34"/>
      <c r="S18" s="34"/>
      <c r="T18" s="34"/>
    </row>
    <row r="19" spans="2:129" ht="14.25" hidden="1" thickBot="1">
      <c r="I19" s="87"/>
      <c r="J19" s="88"/>
      <c r="L19" s="84"/>
    </row>
    <row r="20" spans="2:129" ht="13.9">
      <c r="B20" s="35" t="s">
        <v>32</v>
      </c>
      <c r="C20" s="14"/>
      <c r="D20" s="14"/>
      <c r="E20" s="14"/>
      <c r="F20" s="14"/>
      <c r="G20" s="14"/>
      <c r="H20" s="15"/>
      <c r="I20" s="87"/>
    </row>
    <row r="21" spans="2:129">
      <c r="B21" s="18" t="s">
        <v>33</v>
      </c>
      <c r="C21" s="25" t="e">
        <f>TimeToMaturity/nSteps</f>
        <v>#REF!</v>
      </c>
      <c r="D21" s="25"/>
      <c r="E21" s="25"/>
      <c r="F21" s="25"/>
      <c r="G21" s="25"/>
      <c r="H21" s="26"/>
      <c r="I21" s="87"/>
    </row>
    <row r="22" spans="2:129">
      <c r="B22" s="18" t="s">
        <v>34</v>
      </c>
      <c r="C22" s="25" t="e">
        <f>EXP(C15*SQRT(C21))</f>
        <v>#REF!</v>
      </c>
      <c r="D22" s="22" t="s">
        <v>35</v>
      </c>
      <c r="E22" s="25"/>
      <c r="F22" s="25"/>
      <c r="G22" s="25"/>
      <c r="H22" s="26"/>
      <c r="I22" s="87"/>
    </row>
    <row r="23" spans="2:129">
      <c r="B23" s="18" t="s">
        <v>36</v>
      </c>
      <c r="C23" s="25" t="e">
        <f>1/C22</f>
        <v>#REF!</v>
      </c>
      <c r="D23" s="22" t="s">
        <v>37</v>
      </c>
      <c r="E23" s="25"/>
      <c r="F23" s="25"/>
      <c r="G23" s="25"/>
      <c r="H23" s="26"/>
      <c r="I23" s="87"/>
    </row>
    <row r="24" spans="2:129">
      <c r="B24" s="18" t="s">
        <v>104</v>
      </c>
      <c r="C24" s="36" t="e">
        <f>(EXP(C14*C21)-C23)/(C22-C23)</f>
        <v>#REF!</v>
      </c>
      <c r="D24" s="25"/>
      <c r="E24" s="25"/>
      <c r="F24" s="25"/>
      <c r="G24" s="25"/>
      <c r="H24" s="26"/>
    </row>
    <row r="25" spans="2:129" ht="13.9" thickBot="1">
      <c r="B25" s="37" t="s">
        <v>47</v>
      </c>
      <c r="C25" s="30" t="e">
        <f>EXP(-C14*C21)</f>
        <v>#REF!</v>
      </c>
      <c r="D25" s="30"/>
      <c r="E25" s="30"/>
      <c r="F25" s="30"/>
      <c r="G25" s="30"/>
      <c r="H25" s="31"/>
    </row>
    <row r="26" spans="2:129">
      <c r="B26" s="99" t="s">
        <v>105</v>
      </c>
      <c r="C26" s="100" t="e">
        <f>C160</f>
        <v>#REF!</v>
      </c>
      <c r="D26" s="99"/>
      <c r="E26" s="99"/>
      <c r="F26" s="99"/>
      <c r="G26" s="99"/>
      <c r="H26" s="99"/>
    </row>
    <row r="27" spans="2:129" ht="13.9">
      <c r="B27" s="38"/>
    </row>
    <row r="28" spans="2:129">
      <c r="B28" s="25" t="s">
        <v>38</v>
      </c>
      <c r="C28" s="25">
        <v>0</v>
      </c>
      <c r="D28" s="25">
        <f>C28+1</f>
        <v>1</v>
      </c>
      <c r="E28" s="25">
        <f t="shared" ref="E28:BP28" si="0">D28+1</f>
        <v>2</v>
      </c>
      <c r="F28" s="25">
        <f t="shared" si="0"/>
        <v>3</v>
      </c>
      <c r="G28" s="25">
        <f t="shared" si="0"/>
        <v>4</v>
      </c>
      <c r="H28" s="25">
        <f t="shared" si="0"/>
        <v>5</v>
      </c>
      <c r="I28" s="25">
        <f t="shared" si="0"/>
        <v>6</v>
      </c>
      <c r="J28" s="25">
        <f t="shared" si="0"/>
        <v>7</v>
      </c>
      <c r="K28" s="25">
        <f t="shared" si="0"/>
        <v>8</v>
      </c>
      <c r="L28" s="25">
        <f t="shared" si="0"/>
        <v>9</v>
      </c>
      <c r="M28" s="25">
        <f t="shared" si="0"/>
        <v>10</v>
      </c>
      <c r="N28" s="25">
        <f t="shared" si="0"/>
        <v>11</v>
      </c>
      <c r="O28" s="25">
        <f t="shared" si="0"/>
        <v>12</v>
      </c>
      <c r="P28" s="25">
        <f t="shared" si="0"/>
        <v>13</v>
      </c>
      <c r="Q28" s="25">
        <f t="shared" si="0"/>
        <v>14</v>
      </c>
      <c r="R28" s="25">
        <f t="shared" si="0"/>
        <v>15</v>
      </c>
      <c r="S28" s="25">
        <f t="shared" si="0"/>
        <v>16</v>
      </c>
      <c r="T28" s="25">
        <f t="shared" si="0"/>
        <v>17</v>
      </c>
      <c r="U28" s="25">
        <f t="shared" si="0"/>
        <v>18</v>
      </c>
      <c r="V28" s="25">
        <f t="shared" si="0"/>
        <v>19</v>
      </c>
      <c r="W28" s="25">
        <f t="shared" si="0"/>
        <v>20</v>
      </c>
      <c r="X28" s="25">
        <f t="shared" si="0"/>
        <v>21</v>
      </c>
      <c r="Y28" s="25">
        <f t="shared" si="0"/>
        <v>22</v>
      </c>
      <c r="Z28" s="25">
        <f t="shared" si="0"/>
        <v>23</v>
      </c>
      <c r="AA28" s="25">
        <f t="shared" si="0"/>
        <v>24</v>
      </c>
      <c r="AB28" s="25">
        <f t="shared" si="0"/>
        <v>25</v>
      </c>
      <c r="AC28" s="25">
        <f t="shared" si="0"/>
        <v>26</v>
      </c>
      <c r="AD28" s="25">
        <f t="shared" si="0"/>
        <v>27</v>
      </c>
      <c r="AE28" s="25">
        <f t="shared" si="0"/>
        <v>28</v>
      </c>
      <c r="AF28" s="25">
        <f t="shared" si="0"/>
        <v>29</v>
      </c>
      <c r="AG28" s="25">
        <f t="shared" si="0"/>
        <v>30</v>
      </c>
      <c r="AH28" s="25">
        <f t="shared" si="0"/>
        <v>31</v>
      </c>
      <c r="AI28" s="25">
        <f t="shared" si="0"/>
        <v>32</v>
      </c>
      <c r="AJ28" s="25">
        <f t="shared" si="0"/>
        <v>33</v>
      </c>
      <c r="AK28" s="25">
        <f t="shared" si="0"/>
        <v>34</v>
      </c>
      <c r="AL28" s="25">
        <f t="shared" si="0"/>
        <v>35</v>
      </c>
      <c r="AM28" s="25">
        <f t="shared" si="0"/>
        <v>36</v>
      </c>
      <c r="AN28" s="25">
        <f t="shared" si="0"/>
        <v>37</v>
      </c>
      <c r="AO28" s="25">
        <f t="shared" si="0"/>
        <v>38</v>
      </c>
      <c r="AP28" s="25">
        <f t="shared" si="0"/>
        <v>39</v>
      </c>
      <c r="AQ28" s="25">
        <f t="shared" si="0"/>
        <v>40</v>
      </c>
      <c r="AR28" s="25">
        <f t="shared" si="0"/>
        <v>41</v>
      </c>
      <c r="AS28" s="25">
        <f t="shared" si="0"/>
        <v>42</v>
      </c>
      <c r="AT28" s="25">
        <f t="shared" si="0"/>
        <v>43</v>
      </c>
      <c r="AU28" s="25">
        <f t="shared" si="0"/>
        <v>44</v>
      </c>
      <c r="AV28" s="25">
        <f t="shared" si="0"/>
        <v>45</v>
      </c>
      <c r="AW28" s="25">
        <f t="shared" si="0"/>
        <v>46</v>
      </c>
      <c r="AX28" s="25">
        <f t="shared" si="0"/>
        <v>47</v>
      </c>
      <c r="AY28" s="25">
        <f t="shared" si="0"/>
        <v>48</v>
      </c>
      <c r="AZ28" s="25">
        <f t="shared" si="0"/>
        <v>49</v>
      </c>
      <c r="BA28" s="25">
        <f t="shared" si="0"/>
        <v>50</v>
      </c>
      <c r="BB28" s="25">
        <f t="shared" si="0"/>
        <v>51</v>
      </c>
      <c r="BC28" s="25">
        <f t="shared" si="0"/>
        <v>52</v>
      </c>
      <c r="BD28" s="25">
        <f t="shared" si="0"/>
        <v>53</v>
      </c>
      <c r="BE28" s="25">
        <f t="shared" si="0"/>
        <v>54</v>
      </c>
      <c r="BF28" s="25">
        <f t="shared" si="0"/>
        <v>55</v>
      </c>
      <c r="BG28" s="25">
        <f t="shared" si="0"/>
        <v>56</v>
      </c>
      <c r="BH28" s="25">
        <f t="shared" si="0"/>
        <v>57</v>
      </c>
      <c r="BI28" s="25">
        <f t="shared" si="0"/>
        <v>58</v>
      </c>
      <c r="BJ28" s="25">
        <f t="shared" si="0"/>
        <v>59</v>
      </c>
      <c r="BK28" s="25">
        <f t="shared" si="0"/>
        <v>60</v>
      </c>
      <c r="BL28" s="25">
        <f t="shared" si="0"/>
        <v>61</v>
      </c>
      <c r="BM28" s="25">
        <f t="shared" si="0"/>
        <v>62</v>
      </c>
      <c r="BN28" s="25">
        <f t="shared" si="0"/>
        <v>63</v>
      </c>
      <c r="BO28" s="25">
        <f t="shared" si="0"/>
        <v>64</v>
      </c>
      <c r="BP28" s="25">
        <f t="shared" si="0"/>
        <v>65</v>
      </c>
      <c r="BQ28" s="25">
        <f t="shared" ref="BQ28:DX28" si="1">BP28+1</f>
        <v>66</v>
      </c>
      <c r="BR28" s="25">
        <f t="shared" si="1"/>
        <v>67</v>
      </c>
      <c r="BS28" s="25">
        <f t="shared" si="1"/>
        <v>68</v>
      </c>
      <c r="BT28" s="25">
        <f t="shared" si="1"/>
        <v>69</v>
      </c>
      <c r="BU28" s="25">
        <f t="shared" si="1"/>
        <v>70</v>
      </c>
      <c r="BV28" s="25">
        <f t="shared" si="1"/>
        <v>71</v>
      </c>
      <c r="BW28" s="25">
        <f t="shared" si="1"/>
        <v>72</v>
      </c>
      <c r="BX28" s="25">
        <f t="shared" si="1"/>
        <v>73</v>
      </c>
      <c r="BY28" s="25">
        <f t="shared" si="1"/>
        <v>74</v>
      </c>
      <c r="BZ28" s="25">
        <f t="shared" si="1"/>
        <v>75</v>
      </c>
      <c r="CA28" s="25">
        <f t="shared" si="1"/>
        <v>76</v>
      </c>
      <c r="CB28" s="25">
        <f t="shared" si="1"/>
        <v>77</v>
      </c>
      <c r="CC28" s="25">
        <f t="shared" si="1"/>
        <v>78</v>
      </c>
      <c r="CD28" s="25">
        <f t="shared" si="1"/>
        <v>79</v>
      </c>
      <c r="CE28" s="25">
        <f t="shared" si="1"/>
        <v>80</v>
      </c>
      <c r="CF28" s="25">
        <f t="shared" si="1"/>
        <v>81</v>
      </c>
      <c r="CG28" s="25">
        <f t="shared" si="1"/>
        <v>82</v>
      </c>
      <c r="CH28" s="25">
        <f t="shared" si="1"/>
        <v>83</v>
      </c>
      <c r="CI28" s="25">
        <f t="shared" si="1"/>
        <v>84</v>
      </c>
      <c r="CJ28" s="25">
        <f t="shared" si="1"/>
        <v>85</v>
      </c>
      <c r="CK28" s="25">
        <f t="shared" si="1"/>
        <v>86</v>
      </c>
      <c r="CL28" s="25">
        <f t="shared" si="1"/>
        <v>87</v>
      </c>
      <c r="CM28" s="25">
        <f t="shared" si="1"/>
        <v>88</v>
      </c>
      <c r="CN28" s="25">
        <f t="shared" si="1"/>
        <v>89</v>
      </c>
      <c r="CO28" s="25">
        <f t="shared" si="1"/>
        <v>90</v>
      </c>
      <c r="CP28" s="25">
        <f t="shared" si="1"/>
        <v>91</v>
      </c>
      <c r="CQ28" s="25">
        <f t="shared" si="1"/>
        <v>92</v>
      </c>
      <c r="CR28" s="25">
        <f t="shared" si="1"/>
        <v>93</v>
      </c>
      <c r="CS28" s="25">
        <f t="shared" si="1"/>
        <v>94</v>
      </c>
      <c r="CT28" s="25">
        <f t="shared" si="1"/>
        <v>95</v>
      </c>
      <c r="CU28" s="25">
        <f t="shared" si="1"/>
        <v>96</v>
      </c>
      <c r="CV28" s="25">
        <f t="shared" si="1"/>
        <v>97</v>
      </c>
      <c r="CW28" s="25">
        <f t="shared" si="1"/>
        <v>98</v>
      </c>
      <c r="CX28" s="25">
        <f t="shared" si="1"/>
        <v>99</v>
      </c>
      <c r="CY28" s="25">
        <f t="shared" si="1"/>
        <v>100</v>
      </c>
      <c r="CZ28" s="25">
        <f t="shared" si="1"/>
        <v>101</v>
      </c>
      <c r="DA28" s="25">
        <f t="shared" si="1"/>
        <v>102</v>
      </c>
      <c r="DB28" s="25">
        <f t="shared" si="1"/>
        <v>103</v>
      </c>
      <c r="DC28" s="25">
        <f t="shared" si="1"/>
        <v>104</v>
      </c>
      <c r="DD28" s="25">
        <f t="shared" si="1"/>
        <v>105</v>
      </c>
      <c r="DE28" s="25">
        <f t="shared" si="1"/>
        <v>106</v>
      </c>
      <c r="DF28" s="25">
        <f t="shared" si="1"/>
        <v>107</v>
      </c>
      <c r="DG28" s="25">
        <f t="shared" si="1"/>
        <v>108</v>
      </c>
      <c r="DH28" s="25">
        <f t="shared" si="1"/>
        <v>109</v>
      </c>
      <c r="DI28" s="25">
        <f t="shared" si="1"/>
        <v>110</v>
      </c>
      <c r="DJ28" s="25">
        <f t="shared" si="1"/>
        <v>111</v>
      </c>
      <c r="DK28" s="25">
        <f t="shared" si="1"/>
        <v>112</v>
      </c>
      <c r="DL28" s="25">
        <f t="shared" si="1"/>
        <v>113</v>
      </c>
      <c r="DM28" s="25">
        <f t="shared" si="1"/>
        <v>114</v>
      </c>
      <c r="DN28" s="25">
        <f t="shared" si="1"/>
        <v>115</v>
      </c>
      <c r="DO28" s="25">
        <f t="shared" si="1"/>
        <v>116</v>
      </c>
      <c r="DP28" s="25">
        <f t="shared" si="1"/>
        <v>117</v>
      </c>
      <c r="DQ28" s="25">
        <f t="shared" si="1"/>
        <v>118</v>
      </c>
      <c r="DR28" s="25">
        <f t="shared" si="1"/>
        <v>119</v>
      </c>
      <c r="DS28" s="25">
        <f t="shared" si="1"/>
        <v>120</v>
      </c>
      <c r="DT28" s="25">
        <f t="shared" si="1"/>
        <v>121</v>
      </c>
      <c r="DU28" s="25">
        <f t="shared" si="1"/>
        <v>122</v>
      </c>
      <c r="DV28" s="25">
        <f t="shared" si="1"/>
        <v>123</v>
      </c>
      <c r="DW28" s="25">
        <f t="shared" si="1"/>
        <v>124</v>
      </c>
      <c r="DX28" s="25">
        <f t="shared" si="1"/>
        <v>125</v>
      </c>
    </row>
    <row r="30" spans="2:129" s="39" customFormat="1"/>
    <row r="31" spans="2:129" s="39" customFormat="1">
      <c r="B31" s="21" t="s">
        <v>106</v>
      </c>
      <c r="C31" s="40" t="e">
        <f>C12</f>
        <v>#REF!</v>
      </c>
      <c r="D31" s="40" t="e">
        <f>C31*$C$22</f>
        <v>#REF!</v>
      </c>
      <c r="E31" s="40" t="e">
        <f>D31*$C$22</f>
        <v>#REF!</v>
      </c>
      <c r="F31" s="40" t="e">
        <f>E31*$C$22</f>
        <v>#REF!</v>
      </c>
      <c r="G31" s="40" t="e">
        <f>F31*$C$22</f>
        <v>#REF!</v>
      </c>
      <c r="H31" s="40" t="e">
        <f>G31*$C$22</f>
        <v>#REF!</v>
      </c>
      <c r="I31" s="40" t="e">
        <f t="shared" ref="I31:BT31" si="2">H31*$C$22</f>
        <v>#REF!</v>
      </c>
      <c r="J31" s="40" t="e">
        <f t="shared" si="2"/>
        <v>#REF!</v>
      </c>
      <c r="K31" s="40" t="e">
        <f t="shared" si="2"/>
        <v>#REF!</v>
      </c>
      <c r="L31" s="40" t="e">
        <f t="shared" si="2"/>
        <v>#REF!</v>
      </c>
      <c r="M31" s="40" t="e">
        <f t="shared" si="2"/>
        <v>#REF!</v>
      </c>
      <c r="N31" s="40" t="e">
        <f t="shared" si="2"/>
        <v>#REF!</v>
      </c>
      <c r="O31" s="40" t="e">
        <f t="shared" si="2"/>
        <v>#REF!</v>
      </c>
      <c r="P31" s="40" t="e">
        <f t="shared" si="2"/>
        <v>#REF!</v>
      </c>
      <c r="Q31" s="40" t="e">
        <f t="shared" si="2"/>
        <v>#REF!</v>
      </c>
      <c r="R31" s="40" t="e">
        <f t="shared" si="2"/>
        <v>#REF!</v>
      </c>
      <c r="S31" s="40" t="e">
        <f t="shared" si="2"/>
        <v>#REF!</v>
      </c>
      <c r="T31" s="40" t="e">
        <f t="shared" si="2"/>
        <v>#REF!</v>
      </c>
      <c r="U31" s="40" t="e">
        <f t="shared" si="2"/>
        <v>#REF!</v>
      </c>
      <c r="V31" s="40" t="e">
        <f t="shared" si="2"/>
        <v>#REF!</v>
      </c>
      <c r="W31" s="40" t="e">
        <f t="shared" si="2"/>
        <v>#REF!</v>
      </c>
      <c r="X31" s="40" t="e">
        <f t="shared" si="2"/>
        <v>#REF!</v>
      </c>
      <c r="Y31" s="40" t="e">
        <f t="shared" si="2"/>
        <v>#REF!</v>
      </c>
      <c r="Z31" s="40" t="e">
        <f t="shared" si="2"/>
        <v>#REF!</v>
      </c>
      <c r="AA31" s="40" t="e">
        <f t="shared" si="2"/>
        <v>#REF!</v>
      </c>
      <c r="AB31" s="40" t="e">
        <f t="shared" si="2"/>
        <v>#REF!</v>
      </c>
      <c r="AC31" s="40" t="e">
        <f t="shared" si="2"/>
        <v>#REF!</v>
      </c>
      <c r="AD31" s="40" t="e">
        <f t="shared" si="2"/>
        <v>#REF!</v>
      </c>
      <c r="AE31" s="40" t="e">
        <f t="shared" si="2"/>
        <v>#REF!</v>
      </c>
      <c r="AF31" s="40" t="e">
        <f t="shared" si="2"/>
        <v>#REF!</v>
      </c>
      <c r="AG31" s="40" t="e">
        <f t="shared" si="2"/>
        <v>#REF!</v>
      </c>
      <c r="AH31" s="40" t="e">
        <f t="shared" si="2"/>
        <v>#REF!</v>
      </c>
      <c r="AI31" s="40" t="e">
        <f t="shared" si="2"/>
        <v>#REF!</v>
      </c>
      <c r="AJ31" s="40" t="e">
        <f t="shared" si="2"/>
        <v>#REF!</v>
      </c>
      <c r="AK31" s="40" t="e">
        <f t="shared" si="2"/>
        <v>#REF!</v>
      </c>
      <c r="AL31" s="40" t="e">
        <f t="shared" si="2"/>
        <v>#REF!</v>
      </c>
      <c r="AM31" s="40" t="e">
        <f t="shared" si="2"/>
        <v>#REF!</v>
      </c>
      <c r="AN31" s="40" t="e">
        <f t="shared" si="2"/>
        <v>#REF!</v>
      </c>
      <c r="AO31" s="40" t="e">
        <f t="shared" si="2"/>
        <v>#REF!</v>
      </c>
      <c r="AP31" s="40" t="e">
        <f t="shared" si="2"/>
        <v>#REF!</v>
      </c>
      <c r="AQ31" s="40" t="e">
        <f t="shared" si="2"/>
        <v>#REF!</v>
      </c>
      <c r="AR31" s="40" t="e">
        <f t="shared" si="2"/>
        <v>#REF!</v>
      </c>
      <c r="AS31" s="40" t="e">
        <f t="shared" si="2"/>
        <v>#REF!</v>
      </c>
      <c r="AT31" s="40" t="e">
        <f t="shared" si="2"/>
        <v>#REF!</v>
      </c>
      <c r="AU31" s="40" t="e">
        <f t="shared" si="2"/>
        <v>#REF!</v>
      </c>
      <c r="AV31" s="40" t="e">
        <f t="shared" si="2"/>
        <v>#REF!</v>
      </c>
      <c r="AW31" s="40" t="e">
        <f t="shared" si="2"/>
        <v>#REF!</v>
      </c>
      <c r="AX31" s="40" t="e">
        <f t="shared" si="2"/>
        <v>#REF!</v>
      </c>
      <c r="AY31" s="40" t="e">
        <f t="shared" si="2"/>
        <v>#REF!</v>
      </c>
      <c r="AZ31" s="40" t="e">
        <f t="shared" si="2"/>
        <v>#REF!</v>
      </c>
      <c r="BA31" s="40" t="e">
        <f t="shared" si="2"/>
        <v>#REF!</v>
      </c>
      <c r="BB31" s="40" t="e">
        <f t="shared" si="2"/>
        <v>#REF!</v>
      </c>
      <c r="BC31" s="40" t="e">
        <f t="shared" si="2"/>
        <v>#REF!</v>
      </c>
      <c r="BD31" s="40" t="e">
        <f t="shared" si="2"/>
        <v>#REF!</v>
      </c>
      <c r="BE31" s="40" t="e">
        <f t="shared" si="2"/>
        <v>#REF!</v>
      </c>
      <c r="BF31" s="40" t="e">
        <f t="shared" si="2"/>
        <v>#REF!</v>
      </c>
      <c r="BG31" s="40" t="e">
        <f t="shared" si="2"/>
        <v>#REF!</v>
      </c>
      <c r="BH31" s="40" t="e">
        <f t="shared" si="2"/>
        <v>#REF!</v>
      </c>
      <c r="BI31" s="40" t="e">
        <f t="shared" si="2"/>
        <v>#REF!</v>
      </c>
      <c r="BJ31" s="40" t="e">
        <f t="shared" si="2"/>
        <v>#REF!</v>
      </c>
      <c r="BK31" s="40" t="e">
        <f t="shared" si="2"/>
        <v>#REF!</v>
      </c>
      <c r="BL31" s="40" t="e">
        <f t="shared" si="2"/>
        <v>#REF!</v>
      </c>
      <c r="BM31" s="40" t="e">
        <f t="shared" si="2"/>
        <v>#REF!</v>
      </c>
      <c r="BN31" s="40" t="e">
        <f t="shared" si="2"/>
        <v>#REF!</v>
      </c>
      <c r="BO31" s="40" t="e">
        <f t="shared" si="2"/>
        <v>#REF!</v>
      </c>
      <c r="BP31" s="40" t="e">
        <f t="shared" si="2"/>
        <v>#REF!</v>
      </c>
      <c r="BQ31" s="40" t="e">
        <f t="shared" si="2"/>
        <v>#REF!</v>
      </c>
      <c r="BR31" s="40" t="e">
        <f t="shared" si="2"/>
        <v>#REF!</v>
      </c>
      <c r="BS31" s="40" t="e">
        <f t="shared" si="2"/>
        <v>#REF!</v>
      </c>
      <c r="BT31" s="40" t="e">
        <f t="shared" si="2"/>
        <v>#REF!</v>
      </c>
      <c r="BU31" s="40" t="e">
        <f t="shared" ref="BU31:DX31" si="3">BT31*$C$22</f>
        <v>#REF!</v>
      </c>
      <c r="BV31" s="40" t="e">
        <f t="shared" si="3"/>
        <v>#REF!</v>
      </c>
      <c r="BW31" s="40" t="e">
        <f t="shared" si="3"/>
        <v>#REF!</v>
      </c>
      <c r="BX31" s="40" t="e">
        <f t="shared" si="3"/>
        <v>#REF!</v>
      </c>
      <c r="BY31" s="40" t="e">
        <f t="shared" si="3"/>
        <v>#REF!</v>
      </c>
      <c r="BZ31" s="40" t="e">
        <f t="shared" si="3"/>
        <v>#REF!</v>
      </c>
      <c r="CA31" s="40" t="e">
        <f t="shared" si="3"/>
        <v>#REF!</v>
      </c>
      <c r="CB31" s="40" t="e">
        <f t="shared" si="3"/>
        <v>#REF!</v>
      </c>
      <c r="CC31" s="40" t="e">
        <f t="shared" si="3"/>
        <v>#REF!</v>
      </c>
      <c r="CD31" s="40" t="e">
        <f t="shared" si="3"/>
        <v>#REF!</v>
      </c>
      <c r="CE31" s="40" t="e">
        <f t="shared" si="3"/>
        <v>#REF!</v>
      </c>
      <c r="CF31" s="40" t="e">
        <f t="shared" si="3"/>
        <v>#REF!</v>
      </c>
      <c r="CG31" s="40" t="e">
        <f t="shared" si="3"/>
        <v>#REF!</v>
      </c>
      <c r="CH31" s="40" t="e">
        <f t="shared" si="3"/>
        <v>#REF!</v>
      </c>
      <c r="CI31" s="40" t="e">
        <f t="shared" si="3"/>
        <v>#REF!</v>
      </c>
      <c r="CJ31" s="40" t="e">
        <f t="shared" si="3"/>
        <v>#REF!</v>
      </c>
      <c r="CK31" s="40" t="e">
        <f t="shared" si="3"/>
        <v>#REF!</v>
      </c>
      <c r="CL31" s="40" t="e">
        <f t="shared" si="3"/>
        <v>#REF!</v>
      </c>
      <c r="CM31" s="40" t="e">
        <f t="shared" si="3"/>
        <v>#REF!</v>
      </c>
      <c r="CN31" s="40" t="e">
        <f t="shared" si="3"/>
        <v>#REF!</v>
      </c>
      <c r="CO31" s="40" t="e">
        <f t="shared" si="3"/>
        <v>#REF!</v>
      </c>
      <c r="CP31" s="40" t="e">
        <f t="shared" si="3"/>
        <v>#REF!</v>
      </c>
      <c r="CQ31" s="40" t="e">
        <f t="shared" si="3"/>
        <v>#REF!</v>
      </c>
      <c r="CR31" s="40" t="e">
        <f t="shared" si="3"/>
        <v>#REF!</v>
      </c>
      <c r="CS31" s="40" t="e">
        <f t="shared" si="3"/>
        <v>#REF!</v>
      </c>
      <c r="CT31" s="40" t="e">
        <f t="shared" si="3"/>
        <v>#REF!</v>
      </c>
      <c r="CU31" s="40" t="e">
        <f t="shared" si="3"/>
        <v>#REF!</v>
      </c>
      <c r="CV31" s="40" t="e">
        <f t="shared" si="3"/>
        <v>#REF!</v>
      </c>
      <c r="CW31" s="40" t="e">
        <f t="shared" si="3"/>
        <v>#REF!</v>
      </c>
      <c r="CX31" s="40" t="e">
        <f t="shared" si="3"/>
        <v>#REF!</v>
      </c>
      <c r="CY31" s="40" t="e">
        <f t="shared" si="3"/>
        <v>#REF!</v>
      </c>
      <c r="CZ31" s="40" t="e">
        <f t="shared" si="3"/>
        <v>#REF!</v>
      </c>
      <c r="DA31" s="40" t="e">
        <f t="shared" si="3"/>
        <v>#REF!</v>
      </c>
      <c r="DB31" s="40" t="e">
        <f t="shared" si="3"/>
        <v>#REF!</v>
      </c>
      <c r="DC31" s="40" t="e">
        <f t="shared" si="3"/>
        <v>#REF!</v>
      </c>
      <c r="DD31" s="40" t="e">
        <f t="shared" si="3"/>
        <v>#REF!</v>
      </c>
      <c r="DE31" s="40" t="e">
        <f t="shared" si="3"/>
        <v>#REF!</v>
      </c>
      <c r="DF31" s="40" t="e">
        <f t="shared" si="3"/>
        <v>#REF!</v>
      </c>
      <c r="DG31" s="40" t="e">
        <f t="shared" si="3"/>
        <v>#REF!</v>
      </c>
      <c r="DH31" s="40" t="e">
        <f t="shared" si="3"/>
        <v>#REF!</v>
      </c>
      <c r="DI31" s="40" t="e">
        <f t="shared" si="3"/>
        <v>#REF!</v>
      </c>
      <c r="DJ31" s="40" t="e">
        <f t="shared" si="3"/>
        <v>#REF!</v>
      </c>
      <c r="DK31" s="40" t="e">
        <f t="shared" si="3"/>
        <v>#REF!</v>
      </c>
      <c r="DL31" s="40" t="e">
        <f t="shared" si="3"/>
        <v>#REF!</v>
      </c>
      <c r="DM31" s="40" t="e">
        <f t="shared" si="3"/>
        <v>#REF!</v>
      </c>
      <c r="DN31" s="40" t="e">
        <f t="shared" si="3"/>
        <v>#REF!</v>
      </c>
      <c r="DO31" s="40" t="e">
        <f t="shared" si="3"/>
        <v>#REF!</v>
      </c>
      <c r="DP31" s="40" t="e">
        <f t="shared" si="3"/>
        <v>#REF!</v>
      </c>
      <c r="DQ31" s="40" t="e">
        <f t="shared" si="3"/>
        <v>#REF!</v>
      </c>
      <c r="DR31" s="40" t="e">
        <f t="shared" si="3"/>
        <v>#REF!</v>
      </c>
      <c r="DS31" s="40" t="e">
        <f t="shared" si="3"/>
        <v>#REF!</v>
      </c>
      <c r="DT31" s="40" t="e">
        <f t="shared" si="3"/>
        <v>#REF!</v>
      </c>
      <c r="DU31" s="40" t="e">
        <f t="shared" si="3"/>
        <v>#REF!</v>
      </c>
      <c r="DV31" s="40" t="e">
        <f t="shared" si="3"/>
        <v>#REF!</v>
      </c>
      <c r="DW31" s="40" t="e">
        <f t="shared" si="3"/>
        <v>#REF!</v>
      </c>
      <c r="DX31" s="40" t="e">
        <f t="shared" si="3"/>
        <v>#REF!</v>
      </c>
      <c r="DY31" s="39">
        <v>1</v>
      </c>
    </row>
    <row r="32" spans="2:129" s="39" customFormat="1">
      <c r="B32" s="21"/>
      <c r="C32" s="41"/>
      <c r="D32" s="40" t="e">
        <f t="shared" ref="D32:U32" si="4">C31*$C$23</f>
        <v>#REF!</v>
      </c>
      <c r="E32" s="40" t="e">
        <f t="shared" si="4"/>
        <v>#REF!</v>
      </c>
      <c r="F32" s="40" t="e">
        <f t="shared" si="4"/>
        <v>#REF!</v>
      </c>
      <c r="G32" s="40" t="e">
        <f t="shared" si="4"/>
        <v>#REF!</v>
      </c>
      <c r="H32" s="40" t="e">
        <f t="shared" si="4"/>
        <v>#REF!</v>
      </c>
      <c r="I32" s="40" t="e">
        <f t="shared" si="4"/>
        <v>#REF!</v>
      </c>
      <c r="J32" s="40" t="e">
        <f t="shared" si="4"/>
        <v>#REF!</v>
      </c>
      <c r="K32" s="40" t="e">
        <f t="shared" si="4"/>
        <v>#REF!</v>
      </c>
      <c r="L32" s="40" t="e">
        <f t="shared" si="4"/>
        <v>#REF!</v>
      </c>
      <c r="M32" s="40" t="e">
        <f t="shared" si="4"/>
        <v>#REF!</v>
      </c>
      <c r="N32" s="40" t="e">
        <f t="shared" si="4"/>
        <v>#REF!</v>
      </c>
      <c r="O32" s="40" t="e">
        <f t="shared" si="4"/>
        <v>#REF!</v>
      </c>
      <c r="P32" s="40" t="e">
        <f t="shared" si="4"/>
        <v>#REF!</v>
      </c>
      <c r="Q32" s="40" t="e">
        <f t="shared" si="4"/>
        <v>#REF!</v>
      </c>
      <c r="R32" s="40" t="e">
        <f t="shared" si="4"/>
        <v>#REF!</v>
      </c>
      <c r="S32" s="40" t="e">
        <f t="shared" si="4"/>
        <v>#REF!</v>
      </c>
      <c r="T32" s="40" t="e">
        <f t="shared" si="4"/>
        <v>#REF!</v>
      </c>
      <c r="U32" s="40" t="e">
        <f t="shared" si="4"/>
        <v>#REF!</v>
      </c>
      <c r="V32" s="40" t="e">
        <f t="shared" ref="V32:AK47" si="5">U31*$C$23</f>
        <v>#REF!</v>
      </c>
      <c r="W32" s="40" t="e">
        <f t="shared" si="5"/>
        <v>#REF!</v>
      </c>
      <c r="X32" s="40" t="e">
        <f t="shared" si="5"/>
        <v>#REF!</v>
      </c>
      <c r="Y32" s="40" t="e">
        <f t="shared" si="5"/>
        <v>#REF!</v>
      </c>
      <c r="Z32" s="40" t="e">
        <f t="shared" si="5"/>
        <v>#REF!</v>
      </c>
      <c r="AA32" s="40" t="e">
        <f t="shared" si="5"/>
        <v>#REF!</v>
      </c>
      <c r="AB32" s="40" t="e">
        <f t="shared" si="5"/>
        <v>#REF!</v>
      </c>
      <c r="AC32" s="40" t="e">
        <f t="shared" si="5"/>
        <v>#REF!</v>
      </c>
      <c r="AD32" s="40" t="e">
        <f t="shared" si="5"/>
        <v>#REF!</v>
      </c>
      <c r="AE32" s="40" t="e">
        <f t="shared" si="5"/>
        <v>#REF!</v>
      </c>
      <c r="AF32" s="40" t="e">
        <f t="shared" si="5"/>
        <v>#REF!</v>
      </c>
      <c r="AG32" s="40" t="e">
        <f t="shared" si="5"/>
        <v>#REF!</v>
      </c>
      <c r="AH32" s="40" t="e">
        <f t="shared" si="5"/>
        <v>#REF!</v>
      </c>
      <c r="AI32" s="40" t="e">
        <f t="shared" si="5"/>
        <v>#REF!</v>
      </c>
      <c r="AJ32" s="40" t="e">
        <f t="shared" si="5"/>
        <v>#REF!</v>
      </c>
      <c r="AK32" s="40" t="e">
        <f t="shared" si="5"/>
        <v>#REF!</v>
      </c>
      <c r="AL32" s="40" t="e">
        <f t="shared" ref="AL32:BA47" si="6">AK31*$C$23</f>
        <v>#REF!</v>
      </c>
      <c r="AM32" s="40" t="e">
        <f t="shared" si="6"/>
        <v>#REF!</v>
      </c>
      <c r="AN32" s="40" t="e">
        <f t="shared" si="6"/>
        <v>#REF!</v>
      </c>
      <c r="AO32" s="40" t="e">
        <f t="shared" si="6"/>
        <v>#REF!</v>
      </c>
      <c r="AP32" s="40" t="e">
        <f t="shared" si="6"/>
        <v>#REF!</v>
      </c>
      <c r="AQ32" s="40" t="e">
        <f t="shared" si="6"/>
        <v>#REF!</v>
      </c>
      <c r="AR32" s="40" t="e">
        <f t="shared" si="6"/>
        <v>#REF!</v>
      </c>
      <c r="AS32" s="40" t="e">
        <f t="shared" si="6"/>
        <v>#REF!</v>
      </c>
      <c r="AT32" s="40" t="e">
        <f t="shared" si="6"/>
        <v>#REF!</v>
      </c>
      <c r="AU32" s="40" t="e">
        <f t="shared" si="6"/>
        <v>#REF!</v>
      </c>
      <c r="AV32" s="40" t="e">
        <f t="shared" si="6"/>
        <v>#REF!</v>
      </c>
      <c r="AW32" s="40" t="e">
        <f t="shared" si="6"/>
        <v>#REF!</v>
      </c>
      <c r="AX32" s="40" t="e">
        <f t="shared" si="6"/>
        <v>#REF!</v>
      </c>
      <c r="AY32" s="40" t="e">
        <f t="shared" si="6"/>
        <v>#REF!</v>
      </c>
      <c r="AZ32" s="40" t="e">
        <f t="shared" si="6"/>
        <v>#REF!</v>
      </c>
      <c r="BA32" s="40" t="e">
        <f t="shared" si="6"/>
        <v>#REF!</v>
      </c>
      <c r="BB32" s="40" t="e">
        <f t="shared" ref="BB32:BQ47" si="7">BA31*$C$23</f>
        <v>#REF!</v>
      </c>
      <c r="BC32" s="40" t="e">
        <f t="shared" si="7"/>
        <v>#REF!</v>
      </c>
      <c r="BD32" s="40" t="e">
        <f t="shared" si="7"/>
        <v>#REF!</v>
      </c>
      <c r="BE32" s="40" t="e">
        <f t="shared" si="7"/>
        <v>#REF!</v>
      </c>
      <c r="BF32" s="40" t="e">
        <f t="shared" si="7"/>
        <v>#REF!</v>
      </c>
      <c r="BG32" s="40" t="e">
        <f t="shared" si="7"/>
        <v>#REF!</v>
      </c>
      <c r="BH32" s="40" t="e">
        <f t="shared" si="7"/>
        <v>#REF!</v>
      </c>
      <c r="BI32" s="40" t="e">
        <f t="shared" si="7"/>
        <v>#REF!</v>
      </c>
      <c r="BJ32" s="40" t="e">
        <f t="shared" si="7"/>
        <v>#REF!</v>
      </c>
      <c r="BK32" s="40" t="e">
        <f t="shared" si="7"/>
        <v>#REF!</v>
      </c>
      <c r="BL32" s="40" t="e">
        <f t="shared" si="7"/>
        <v>#REF!</v>
      </c>
      <c r="BM32" s="40" t="e">
        <f t="shared" si="7"/>
        <v>#REF!</v>
      </c>
      <c r="BN32" s="40" t="e">
        <f t="shared" si="7"/>
        <v>#REF!</v>
      </c>
      <c r="BO32" s="40" t="e">
        <f t="shared" si="7"/>
        <v>#REF!</v>
      </c>
      <c r="BP32" s="40" t="e">
        <f t="shared" si="7"/>
        <v>#REF!</v>
      </c>
      <c r="BQ32" s="40" t="e">
        <f t="shared" si="7"/>
        <v>#REF!</v>
      </c>
      <c r="BR32" s="40" t="e">
        <f t="shared" ref="BR32:CG47" si="8">BQ31*$C$23</f>
        <v>#REF!</v>
      </c>
      <c r="BS32" s="40" t="e">
        <f t="shared" si="8"/>
        <v>#REF!</v>
      </c>
      <c r="BT32" s="40" t="e">
        <f t="shared" si="8"/>
        <v>#REF!</v>
      </c>
      <c r="BU32" s="40" t="e">
        <f t="shared" si="8"/>
        <v>#REF!</v>
      </c>
      <c r="BV32" s="40" t="e">
        <f t="shared" si="8"/>
        <v>#REF!</v>
      </c>
      <c r="BW32" s="40" t="e">
        <f t="shared" si="8"/>
        <v>#REF!</v>
      </c>
      <c r="BX32" s="40" t="e">
        <f t="shared" si="8"/>
        <v>#REF!</v>
      </c>
      <c r="BY32" s="40" t="e">
        <f t="shared" si="8"/>
        <v>#REF!</v>
      </c>
      <c r="BZ32" s="40" t="e">
        <f t="shared" si="8"/>
        <v>#REF!</v>
      </c>
      <c r="CA32" s="40" t="e">
        <f t="shared" si="8"/>
        <v>#REF!</v>
      </c>
      <c r="CB32" s="40" t="e">
        <f t="shared" si="8"/>
        <v>#REF!</v>
      </c>
      <c r="CC32" s="40" t="e">
        <f t="shared" si="8"/>
        <v>#REF!</v>
      </c>
      <c r="CD32" s="40" t="e">
        <f t="shared" si="8"/>
        <v>#REF!</v>
      </c>
      <c r="CE32" s="40" t="e">
        <f t="shared" si="8"/>
        <v>#REF!</v>
      </c>
      <c r="CF32" s="40" t="e">
        <f t="shared" si="8"/>
        <v>#REF!</v>
      </c>
      <c r="CG32" s="40" t="e">
        <f t="shared" si="8"/>
        <v>#REF!</v>
      </c>
      <c r="CH32" s="40" t="e">
        <f t="shared" ref="CH32:CW47" si="9">CG31*$C$23</f>
        <v>#REF!</v>
      </c>
      <c r="CI32" s="40" t="e">
        <f t="shared" si="9"/>
        <v>#REF!</v>
      </c>
      <c r="CJ32" s="40" t="e">
        <f t="shared" si="9"/>
        <v>#REF!</v>
      </c>
      <c r="CK32" s="40" t="e">
        <f t="shared" si="9"/>
        <v>#REF!</v>
      </c>
      <c r="CL32" s="40" t="e">
        <f t="shared" si="9"/>
        <v>#REF!</v>
      </c>
      <c r="CM32" s="40" t="e">
        <f t="shared" si="9"/>
        <v>#REF!</v>
      </c>
      <c r="CN32" s="40" t="e">
        <f t="shared" si="9"/>
        <v>#REF!</v>
      </c>
      <c r="CO32" s="40" t="e">
        <f t="shared" si="9"/>
        <v>#REF!</v>
      </c>
      <c r="CP32" s="40" t="e">
        <f t="shared" si="9"/>
        <v>#REF!</v>
      </c>
      <c r="CQ32" s="40" t="e">
        <f t="shared" si="9"/>
        <v>#REF!</v>
      </c>
      <c r="CR32" s="40" t="e">
        <f t="shared" si="9"/>
        <v>#REF!</v>
      </c>
      <c r="CS32" s="40" t="e">
        <f t="shared" si="9"/>
        <v>#REF!</v>
      </c>
      <c r="CT32" s="40" t="e">
        <f t="shared" si="9"/>
        <v>#REF!</v>
      </c>
      <c r="CU32" s="40" t="e">
        <f t="shared" si="9"/>
        <v>#REF!</v>
      </c>
      <c r="CV32" s="40" t="e">
        <f t="shared" si="9"/>
        <v>#REF!</v>
      </c>
      <c r="CW32" s="40" t="e">
        <f t="shared" si="9"/>
        <v>#REF!</v>
      </c>
      <c r="CX32" s="40" t="e">
        <f t="shared" ref="CX32:DM47" si="10">CW31*$C$23</f>
        <v>#REF!</v>
      </c>
      <c r="CY32" s="40" t="e">
        <f t="shared" si="10"/>
        <v>#REF!</v>
      </c>
      <c r="CZ32" s="40" t="e">
        <f t="shared" si="10"/>
        <v>#REF!</v>
      </c>
      <c r="DA32" s="40" t="e">
        <f t="shared" si="10"/>
        <v>#REF!</v>
      </c>
      <c r="DB32" s="40" t="e">
        <f t="shared" si="10"/>
        <v>#REF!</v>
      </c>
      <c r="DC32" s="40" t="e">
        <f t="shared" si="10"/>
        <v>#REF!</v>
      </c>
      <c r="DD32" s="40" t="e">
        <f t="shared" si="10"/>
        <v>#REF!</v>
      </c>
      <c r="DE32" s="40" t="e">
        <f t="shared" si="10"/>
        <v>#REF!</v>
      </c>
      <c r="DF32" s="40" t="e">
        <f t="shared" si="10"/>
        <v>#REF!</v>
      </c>
      <c r="DG32" s="40" t="e">
        <f t="shared" si="10"/>
        <v>#REF!</v>
      </c>
      <c r="DH32" s="40" t="e">
        <f t="shared" si="10"/>
        <v>#REF!</v>
      </c>
      <c r="DI32" s="40" t="e">
        <f t="shared" si="10"/>
        <v>#REF!</v>
      </c>
      <c r="DJ32" s="40" t="e">
        <f t="shared" si="10"/>
        <v>#REF!</v>
      </c>
      <c r="DK32" s="40" t="e">
        <f t="shared" si="10"/>
        <v>#REF!</v>
      </c>
      <c r="DL32" s="40" t="e">
        <f t="shared" si="10"/>
        <v>#REF!</v>
      </c>
      <c r="DM32" s="40" t="e">
        <f t="shared" si="10"/>
        <v>#REF!</v>
      </c>
      <c r="DN32" s="40" t="e">
        <f t="shared" ref="DN32:DX46" si="11">DM31*$C$23</f>
        <v>#REF!</v>
      </c>
      <c r="DO32" s="40" t="e">
        <f t="shared" si="11"/>
        <v>#REF!</v>
      </c>
      <c r="DP32" s="40" t="e">
        <f t="shared" si="11"/>
        <v>#REF!</v>
      </c>
      <c r="DQ32" s="40" t="e">
        <f t="shared" si="11"/>
        <v>#REF!</v>
      </c>
      <c r="DR32" s="40" t="e">
        <f t="shared" si="11"/>
        <v>#REF!</v>
      </c>
      <c r="DS32" s="40" t="e">
        <f t="shared" si="11"/>
        <v>#REF!</v>
      </c>
      <c r="DT32" s="40" t="e">
        <f t="shared" si="11"/>
        <v>#REF!</v>
      </c>
      <c r="DU32" s="40" t="e">
        <f t="shared" si="11"/>
        <v>#REF!</v>
      </c>
      <c r="DV32" s="40" t="e">
        <f t="shared" si="11"/>
        <v>#REF!</v>
      </c>
      <c r="DW32" s="40" t="e">
        <f t="shared" si="11"/>
        <v>#REF!</v>
      </c>
      <c r="DX32" s="40" t="e">
        <f t="shared" si="11"/>
        <v>#REF!</v>
      </c>
      <c r="DY32" s="39">
        <f>DY31+1</f>
        <v>2</v>
      </c>
    </row>
    <row r="33" spans="2:129" s="39" customFormat="1">
      <c r="B33" s="21"/>
      <c r="C33" s="40"/>
      <c r="D33" s="41"/>
      <c r="E33" s="40" t="e">
        <f t="shared" ref="E33:T47" si="12">D32*$C$23</f>
        <v>#REF!</v>
      </c>
      <c r="F33" s="40" t="e">
        <f t="shared" si="12"/>
        <v>#REF!</v>
      </c>
      <c r="G33" s="40" t="e">
        <f t="shared" si="12"/>
        <v>#REF!</v>
      </c>
      <c r="H33" s="40" t="e">
        <f t="shared" si="12"/>
        <v>#REF!</v>
      </c>
      <c r="I33" s="40" t="e">
        <f t="shared" si="12"/>
        <v>#REF!</v>
      </c>
      <c r="J33" s="40" t="e">
        <f t="shared" si="12"/>
        <v>#REF!</v>
      </c>
      <c r="K33" s="40" t="e">
        <f t="shared" si="12"/>
        <v>#REF!</v>
      </c>
      <c r="L33" s="40" t="e">
        <f t="shared" si="12"/>
        <v>#REF!</v>
      </c>
      <c r="M33" s="40" t="e">
        <f t="shared" si="12"/>
        <v>#REF!</v>
      </c>
      <c r="N33" s="40" t="e">
        <f t="shared" si="12"/>
        <v>#REF!</v>
      </c>
      <c r="O33" s="40" t="e">
        <f t="shared" si="12"/>
        <v>#REF!</v>
      </c>
      <c r="P33" s="40" t="e">
        <f t="shared" si="12"/>
        <v>#REF!</v>
      </c>
      <c r="Q33" s="40" t="e">
        <f t="shared" si="12"/>
        <v>#REF!</v>
      </c>
      <c r="R33" s="40" t="e">
        <f t="shared" si="12"/>
        <v>#REF!</v>
      </c>
      <c r="S33" s="40" t="e">
        <f t="shared" si="12"/>
        <v>#REF!</v>
      </c>
      <c r="T33" s="40" t="e">
        <f t="shared" si="12"/>
        <v>#REF!</v>
      </c>
      <c r="U33" s="40" t="e">
        <f t="shared" ref="U33:U47" si="13">T32*$C$23</f>
        <v>#REF!</v>
      </c>
      <c r="V33" s="40" t="e">
        <f t="shared" si="5"/>
        <v>#REF!</v>
      </c>
      <c r="W33" s="40" t="e">
        <f t="shared" si="5"/>
        <v>#REF!</v>
      </c>
      <c r="X33" s="40" t="e">
        <f t="shared" si="5"/>
        <v>#REF!</v>
      </c>
      <c r="Y33" s="40" t="e">
        <f t="shared" si="5"/>
        <v>#REF!</v>
      </c>
      <c r="Z33" s="40" t="e">
        <f t="shared" si="5"/>
        <v>#REF!</v>
      </c>
      <c r="AA33" s="40" t="e">
        <f t="shared" si="5"/>
        <v>#REF!</v>
      </c>
      <c r="AB33" s="40" t="e">
        <f t="shared" si="5"/>
        <v>#REF!</v>
      </c>
      <c r="AC33" s="40" t="e">
        <f t="shared" si="5"/>
        <v>#REF!</v>
      </c>
      <c r="AD33" s="40" t="e">
        <f t="shared" si="5"/>
        <v>#REF!</v>
      </c>
      <c r="AE33" s="40" t="e">
        <f t="shared" si="5"/>
        <v>#REF!</v>
      </c>
      <c r="AF33" s="40" t="e">
        <f t="shared" si="5"/>
        <v>#REF!</v>
      </c>
      <c r="AG33" s="40" t="e">
        <f t="shared" si="5"/>
        <v>#REF!</v>
      </c>
      <c r="AH33" s="40" t="e">
        <f t="shared" si="5"/>
        <v>#REF!</v>
      </c>
      <c r="AI33" s="40" t="e">
        <f t="shared" si="5"/>
        <v>#REF!</v>
      </c>
      <c r="AJ33" s="40" t="e">
        <f t="shared" si="5"/>
        <v>#REF!</v>
      </c>
      <c r="AK33" s="40" t="e">
        <f t="shared" si="5"/>
        <v>#REF!</v>
      </c>
      <c r="AL33" s="40" t="e">
        <f t="shared" si="6"/>
        <v>#REF!</v>
      </c>
      <c r="AM33" s="40" t="e">
        <f t="shared" si="6"/>
        <v>#REF!</v>
      </c>
      <c r="AN33" s="40" t="e">
        <f t="shared" si="6"/>
        <v>#REF!</v>
      </c>
      <c r="AO33" s="40" t="e">
        <f t="shared" si="6"/>
        <v>#REF!</v>
      </c>
      <c r="AP33" s="40" t="e">
        <f t="shared" si="6"/>
        <v>#REF!</v>
      </c>
      <c r="AQ33" s="40" t="e">
        <f t="shared" si="6"/>
        <v>#REF!</v>
      </c>
      <c r="AR33" s="40" t="e">
        <f t="shared" si="6"/>
        <v>#REF!</v>
      </c>
      <c r="AS33" s="40" t="e">
        <f t="shared" si="6"/>
        <v>#REF!</v>
      </c>
      <c r="AT33" s="40" t="e">
        <f t="shared" si="6"/>
        <v>#REF!</v>
      </c>
      <c r="AU33" s="40" t="e">
        <f t="shared" si="6"/>
        <v>#REF!</v>
      </c>
      <c r="AV33" s="40" t="e">
        <f t="shared" si="6"/>
        <v>#REF!</v>
      </c>
      <c r="AW33" s="40" t="e">
        <f t="shared" si="6"/>
        <v>#REF!</v>
      </c>
      <c r="AX33" s="40" t="e">
        <f t="shared" si="6"/>
        <v>#REF!</v>
      </c>
      <c r="AY33" s="40" t="e">
        <f t="shared" si="6"/>
        <v>#REF!</v>
      </c>
      <c r="AZ33" s="40" t="e">
        <f t="shared" si="6"/>
        <v>#REF!</v>
      </c>
      <c r="BA33" s="40" t="e">
        <f t="shared" si="6"/>
        <v>#REF!</v>
      </c>
      <c r="BB33" s="40" t="e">
        <f t="shared" si="7"/>
        <v>#REF!</v>
      </c>
      <c r="BC33" s="40" t="e">
        <f t="shared" si="7"/>
        <v>#REF!</v>
      </c>
      <c r="BD33" s="40" t="e">
        <f t="shared" si="7"/>
        <v>#REF!</v>
      </c>
      <c r="BE33" s="40" t="e">
        <f t="shared" si="7"/>
        <v>#REF!</v>
      </c>
      <c r="BF33" s="40" t="e">
        <f t="shared" si="7"/>
        <v>#REF!</v>
      </c>
      <c r="BG33" s="40" t="e">
        <f t="shared" si="7"/>
        <v>#REF!</v>
      </c>
      <c r="BH33" s="40" t="e">
        <f t="shared" si="7"/>
        <v>#REF!</v>
      </c>
      <c r="BI33" s="40" t="e">
        <f t="shared" si="7"/>
        <v>#REF!</v>
      </c>
      <c r="BJ33" s="40" t="e">
        <f t="shared" si="7"/>
        <v>#REF!</v>
      </c>
      <c r="BK33" s="40" t="e">
        <f t="shared" si="7"/>
        <v>#REF!</v>
      </c>
      <c r="BL33" s="40" t="e">
        <f t="shared" si="7"/>
        <v>#REF!</v>
      </c>
      <c r="BM33" s="40" t="e">
        <f t="shared" si="7"/>
        <v>#REF!</v>
      </c>
      <c r="BN33" s="40" t="e">
        <f t="shared" si="7"/>
        <v>#REF!</v>
      </c>
      <c r="BO33" s="40" t="e">
        <f t="shared" si="7"/>
        <v>#REF!</v>
      </c>
      <c r="BP33" s="40" t="e">
        <f t="shared" si="7"/>
        <v>#REF!</v>
      </c>
      <c r="BQ33" s="40" t="e">
        <f t="shared" si="7"/>
        <v>#REF!</v>
      </c>
      <c r="BR33" s="40" t="e">
        <f t="shared" si="8"/>
        <v>#REF!</v>
      </c>
      <c r="BS33" s="40" t="e">
        <f t="shared" si="8"/>
        <v>#REF!</v>
      </c>
      <c r="BT33" s="40" t="e">
        <f t="shared" si="8"/>
        <v>#REF!</v>
      </c>
      <c r="BU33" s="40" t="e">
        <f t="shared" si="8"/>
        <v>#REF!</v>
      </c>
      <c r="BV33" s="40" t="e">
        <f t="shared" si="8"/>
        <v>#REF!</v>
      </c>
      <c r="BW33" s="40" t="e">
        <f t="shared" si="8"/>
        <v>#REF!</v>
      </c>
      <c r="BX33" s="40" t="e">
        <f t="shared" si="8"/>
        <v>#REF!</v>
      </c>
      <c r="BY33" s="40" t="e">
        <f t="shared" si="8"/>
        <v>#REF!</v>
      </c>
      <c r="BZ33" s="40" t="e">
        <f t="shared" si="8"/>
        <v>#REF!</v>
      </c>
      <c r="CA33" s="40" t="e">
        <f t="shared" si="8"/>
        <v>#REF!</v>
      </c>
      <c r="CB33" s="40" t="e">
        <f t="shared" si="8"/>
        <v>#REF!</v>
      </c>
      <c r="CC33" s="40" t="e">
        <f t="shared" si="8"/>
        <v>#REF!</v>
      </c>
      <c r="CD33" s="40" t="e">
        <f t="shared" si="8"/>
        <v>#REF!</v>
      </c>
      <c r="CE33" s="40" t="e">
        <f t="shared" si="8"/>
        <v>#REF!</v>
      </c>
      <c r="CF33" s="40" t="e">
        <f t="shared" si="8"/>
        <v>#REF!</v>
      </c>
      <c r="CG33" s="40" t="e">
        <f t="shared" si="8"/>
        <v>#REF!</v>
      </c>
      <c r="CH33" s="40" t="e">
        <f t="shared" si="9"/>
        <v>#REF!</v>
      </c>
      <c r="CI33" s="40" t="e">
        <f t="shared" si="9"/>
        <v>#REF!</v>
      </c>
      <c r="CJ33" s="40" t="e">
        <f t="shared" si="9"/>
        <v>#REF!</v>
      </c>
      <c r="CK33" s="40" t="e">
        <f t="shared" si="9"/>
        <v>#REF!</v>
      </c>
      <c r="CL33" s="40" t="e">
        <f t="shared" si="9"/>
        <v>#REF!</v>
      </c>
      <c r="CM33" s="40" t="e">
        <f t="shared" si="9"/>
        <v>#REF!</v>
      </c>
      <c r="CN33" s="40" t="e">
        <f t="shared" si="9"/>
        <v>#REF!</v>
      </c>
      <c r="CO33" s="40" t="e">
        <f t="shared" si="9"/>
        <v>#REF!</v>
      </c>
      <c r="CP33" s="40" t="e">
        <f t="shared" si="9"/>
        <v>#REF!</v>
      </c>
      <c r="CQ33" s="40" t="e">
        <f t="shared" si="9"/>
        <v>#REF!</v>
      </c>
      <c r="CR33" s="40" t="e">
        <f t="shared" si="9"/>
        <v>#REF!</v>
      </c>
      <c r="CS33" s="40" t="e">
        <f t="shared" si="9"/>
        <v>#REF!</v>
      </c>
      <c r="CT33" s="40" t="e">
        <f t="shared" si="9"/>
        <v>#REF!</v>
      </c>
      <c r="CU33" s="40" t="e">
        <f t="shared" si="9"/>
        <v>#REF!</v>
      </c>
      <c r="CV33" s="40" t="e">
        <f t="shared" si="9"/>
        <v>#REF!</v>
      </c>
      <c r="CW33" s="40" t="e">
        <f t="shared" si="9"/>
        <v>#REF!</v>
      </c>
      <c r="CX33" s="40" t="e">
        <f t="shared" si="10"/>
        <v>#REF!</v>
      </c>
      <c r="CY33" s="40" t="e">
        <f t="shared" si="10"/>
        <v>#REF!</v>
      </c>
      <c r="CZ33" s="40" t="e">
        <f t="shared" si="10"/>
        <v>#REF!</v>
      </c>
      <c r="DA33" s="40" t="e">
        <f t="shared" si="10"/>
        <v>#REF!</v>
      </c>
      <c r="DB33" s="40" t="e">
        <f t="shared" si="10"/>
        <v>#REF!</v>
      </c>
      <c r="DC33" s="40" t="e">
        <f t="shared" si="10"/>
        <v>#REF!</v>
      </c>
      <c r="DD33" s="40" t="e">
        <f t="shared" si="10"/>
        <v>#REF!</v>
      </c>
      <c r="DE33" s="40" t="e">
        <f t="shared" si="10"/>
        <v>#REF!</v>
      </c>
      <c r="DF33" s="40" t="e">
        <f t="shared" si="10"/>
        <v>#REF!</v>
      </c>
      <c r="DG33" s="40" t="e">
        <f t="shared" si="10"/>
        <v>#REF!</v>
      </c>
      <c r="DH33" s="40" t="e">
        <f t="shared" si="10"/>
        <v>#REF!</v>
      </c>
      <c r="DI33" s="40" t="e">
        <f t="shared" si="10"/>
        <v>#REF!</v>
      </c>
      <c r="DJ33" s="40" t="e">
        <f t="shared" si="10"/>
        <v>#REF!</v>
      </c>
      <c r="DK33" s="40" t="e">
        <f t="shared" si="10"/>
        <v>#REF!</v>
      </c>
      <c r="DL33" s="40" t="e">
        <f t="shared" si="10"/>
        <v>#REF!</v>
      </c>
      <c r="DM33" s="40" t="e">
        <f t="shared" si="10"/>
        <v>#REF!</v>
      </c>
      <c r="DN33" s="40" t="e">
        <f t="shared" si="11"/>
        <v>#REF!</v>
      </c>
      <c r="DO33" s="40" t="e">
        <f t="shared" si="11"/>
        <v>#REF!</v>
      </c>
      <c r="DP33" s="40" t="e">
        <f t="shared" si="11"/>
        <v>#REF!</v>
      </c>
      <c r="DQ33" s="40" t="e">
        <f t="shared" si="11"/>
        <v>#REF!</v>
      </c>
      <c r="DR33" s="40" t="e">
        <f t="shared" si="11"/>
        <v>#REF!</v>
      </c>
      <c r="DS33" s="40" t="e">
        <f t="shared" si="11"/>
        <v>#REF!</v>
      </c>
      <c r="DT33" s="40" t="e">
        <f t="shared" si="11"/>
        <v>#REF!</v>
      </c>
      <c r="DU33" s="40" t="e">
        <f t="shared" si="11"/>
        <v>#REF!</v>
      </c>
      <c r="DV33" s="40" t="e">
        <f t="shared" si="11"/>
        <v>#REF!</v>
      </c>
      <c r="DW33" s="40" t="e">
        <f t="shared" si="11"/>
        <v>#REF!</v>
      </c>
      <c r="DX33" s="40" t="e">
        <f t="shared" si="11"/>
        <v>#REF!</v>
      </c>
      <c r="DY33" s="39">
        <f t="shared" ref="DY33:DY96" si="14">DY32+1</f>
        <v>3</v>
      </c>
    </row>
    <row r="34" spans="2:129" s="39" customFormat="1">
      <c r="B34" s="21"/>
      <c r="C34" s="40"/>
      <c r="D34" s="40"/>
      <c r="E34" s="41"/>
      <c r="F34" s="40" t="e">
        <f t="shared" si="12"/>
        <v>#REF!</v>
      </c>
      <c r="G34" s="40" t="e">
        <f t="shared" si="12"/>
        <v>#REF!</v>
      </c>
      <c r="H34" s="40" t="e">
        <f t="shared" si="12"/>
        <v>#REF!</v>
      </c>
      <c r="I34" s="40" t="e">
        <f t="shared" si="12"/>
        <v>#REF!</v>
      </c>
      <c r="J34" s="40" t="e">
        <f t="shared" si="12"/>
        <v>#REF!</v>
      </c>
      <c r="K34" s="40" t="e">
        <f t="shared" si="12"/>
        <v>#REF!</v>
      </c>
      <c r="L34" s="40" t="e">
        <f t="shared" si="12"/>
        <v>#REF!</v>
      </c>
      <c r="M34" s="40" t="e">
        <f t="shared" si="12"/>
        <v>#REF!</v>
      </c>
      <c r="N34" s="40" t="e">
        <f t="shared" si="12"/>
        <v>#REF!</v>
      </c>
      <c r="O34" s="40" t="e">
        <f t="shared" si="12"/>
        <v>#REF!</v>
      </c>
      <c r="P34" s="40" t="e">
        <f t="shared" si="12"/>
        <v>#REF!</v>
      </c>
      <c r="Q34" s="40" t="e">
        <f t="shared" si="12"/>
        <v>#REF!</v>
      </c>
      <c r="R34" s="40" t="e">
        <f t="shared" si="12"/>
        <v>#REF!</v>
      </c>
      <c r="S34" s="40" t="e">
        <f t="shared" si="12"/>
        <v>#REF!</v>
      </c>
      <c r="T34" s="40" t="e">
        <f t="shared" si="12"/>
        <v>#REF!</v>
      </c>
      <c r="U34" s="40" t="e">
        <f t="shared" si="13"/>
        <v>#REF!</v>
      </c>
      <c r="V34" s="40" t="e">
        <f t="shared" si="5"/>
        <v>#REF!</v>
      </c>
      <c r="W34" s="40" t="e">
        <f t="shared" si="5"/>
        <v>#REF!</v>
      </c>
      <c r="X34" s="40" t="e">
        <f t="shared" si="5"/>
        <v>#REF!</v>
      </c>
      <c r="Y34" s="40" t="e">
        <f t="shared" si="5"/>
        <v>#REF!</v>
      </c>
      <c r="Z34" s="40" t="e">
        <f t="shared" si="5"/>
        <v>#REF!</v>
      </c>
      <c r="AA34" s="40" t="e">
        <f t="shared" si="5"/>
        <v>#REF!</v>
      </c>
      <c r="AB34" s="40" t="e">
        <f t="shared" si="5"/>
        <v>#REF!</v>
      </c>
      <c r="AC34" s="40" t="e">
        <f t="shared" si="5"/>
        <v>#REF!</v>
      </c>
      <c r="AD34" s="40" t="e">
        <f t="shared" si="5"/>
        <v>#REF!</v>
      </c>
      <c r="AE34" s="40" t="e">
        <f t="shared" si="5"/>
        <v>#REF!</v>
      </c>
      <c r="AF34" s="40" t="e">
        <f t="shared" si="5"/>
        <v>#REF!</v>
      </c>
      <c r="AG34" s="40" t="e">
        <f t="shared" si="5"/>
        <v>#REF!</v>
      </c>
      <c r="AH34" s="40" t="e">
        <f t="shared" si="5"/>
        <v>#REF!</v>
      </c>
      <c r="AI34" s="40" t="e">
        <f t="shared" si="5"/>
        <v>#REF!</v>
      </c>
      <c r="AJ34" s="40" t="e">
        <f t="shared" si="5"/>
        <v>#REF!</v>
      </c>
      <c r="AK34" s="40" t="e">
        <f t="shared" si="5"/>
        <v>#REF!</v>
      </c>
      <c r="AL34" s="40" t="e">
        <f t="shared" si="6"/>
        <v>#REF!</v>
      </c>
      <c r="AM34" s="40" t="e">
        <f t="shared" si="6"/>
        <v>#REF!</v>
      </c>
      <c r="AN34" s="40" t="e">
        <f t="shared" si="6"/>
        <v>#REF!</v>
      </c>
      <c r="AO34" s="40" t="e">
        <f t="shared" si="6"/>
        <v>#REF!</v>
      </c>
      <c r="AP34" s="40" t="e">
        <f t="shared" si="6"/>
        <v>#REF!</v>
      </c>
      <c r="AQ34" s="40" t="e">
        <f t="shared" si="6"/>
        <v>#REF!</v>
      </c>
      <c r="AR34" s="40" t="e">
        <f t="shared" si="6"/>
        <v>#REF!</v>
      </c>
      <c r="AS34" s="40" t="e">
        <f t="shared" si="6"/>
        <v>#REF!</v>
      </c>
      <c r="AT34" s="40" t="e">
        <f t="shared" si="6"/>
        <v>#REF!</v>
      </c>
      <c r="AU34" s="40" t="e">
        <f t="shared" si="6"/>
        <v>#REF!</v>
      </c>
      <c r="AV34" s="40" t="e">
        <f t="shared" si="6"/>
        <v>#REF!</v>
      </c>
      <c r="AW34" s="40" t="e">
        <f t="shared" si="6"/>
        <v>#REF!</v>
      </c>
      <c r="AX34" s="40" t="e">
        <f t="shared" si="6"/>
        <v>#REF!</v>
      </c>
      <c r="AY34" s="40" t="e">
        <f t="shared" si="6"/>
        <v>#REF!</v>
      </c>
      <c r="AZ34" s="40" t="e">
        <f t="shared" si="6"/>
        <v>#REF!</v>
      </c>
      <c r="BA34" s="40" t="e">
        <f t="shared" si="6"/>
        <v>#REF!</v>
      </c>
      <c r="BB34" s="40" t="e">
        <f t="shared" si="7"/>
        <v>#REF!</v>
      </c>
      <c r="BC34" s="40" t="e">
        <f t="shared" si="7"/>
        <v>#REF!</v>
      </c>
      <c r="BD34" s="40" t="e">
        <f t="shared" si="7"/>
        <v>#REF!</v>
      </c>
      <c r="BE34" s="40" t="e">
        <f t="shared" si="7"/>
        <v>#REF!</v>
      </c>
      <c r="BF34" s="40" t="e">
        <f t="shared" si="7"/>
        <v>#REF!</v>
      </c>
      <c r="BG34" s="40" t="e">
        <f t="shared" si="7"/>
        <v>#REF!</v>
      </c>
      <c r="BH34" s="40" t="e">
        <f t="shared" si="7"/>
        <v>#REF!</v>
      </c>
      <c r="BI34" s="40" t="e">
        <f t="shared" si="7"/>
        <v>#REF!</v>
      </c>
      <c r="BJ34" s="40" t="e">
        <f t="shared" si="7"/>
        <v>#REF!</v>
      </c>
      <c r="BK34" s="40" t="e">
        <f t="shared" si="7"/>
        <v>#REF!</v>
      </c>
      <c r="BL34" s="40" t="e">
        <f t="shared" si="7"/>
        <v>#REF!</v>
      </c>
      <c r="BM34" s="40" t="e">
        <f t="shared" si="7"/>
        <v>#REF!</v>
      </c>
      <c r="BN34" s="40" t="e">
        <f t="shared" si="7"/>
        <v>#REF!</v>
      </c>
      <c r="BO34" s="40" t="e">
        <f t="shared" si="7"/>
        <v>#REF!</v>
      </c>
      <c r="BP34" s="40" t="e">
        <f t="shared" si="7"/>
        <v>#REF!</v>
      </c>
      <c r="BQ34" s="40" t="e">
        <f t="shared" si="7"/>
        <v>#REF!</v>
      </c>
      <c r="BR34" s="40" t="e">
        <f t="shared" si="8"/>
        <v>#REF!</v>
      </c>
      <c r="BS34" s="40" t="e">
        <f t="shared" si="8"/>
        <v>#REF!</v>
      </c>
      <c r="BT34" s="40" t="e">
        <f t="shared" si="8"/>
        <v>#REF!</v>
      </c>
      <c r="BU34" s="40" t="e">
        <f t="shared" si="8"/>
        <v>#REF!</v>
      </c>
      <c r="BV34" s="40" t="e">
        <f t="shared" si="8"/>
        <v>#REF!</v>
      </c>
      <c r="BW34" s="40" t="e">
        <f t="shared" si="8"/>
        <v>#REF!</v>
      </c>
      <c r="BX34" s="40" t="e">
        <f t="shared" si="8"/>
        <v>#REF!</v>
      </c>
      <c r="BY34" s="40" t="e">
        <f t="shared" si="8"/>
        <v>#REF!</v>
      </c>
      <c r="BZ34" s="40" t="e">
        <f t="shared" si="8"/>
        <v>#REF!</v>
      </c>
      <c r="CA34" s="40" t="e">
        <f t="shared" si="8"/>
        <v>#REF!</v>
      </c>
      <c r="CB34" s="40" t="e">
        <f t="shared" si="8"/>
        <v>#REF!</v>
      </c>
      <c r="CC34" s="40" t="e">
        <f t="shared" si="8"/>
        <v>#REF!</v>
      </c>
      <c r="CD34" s="40" t="e">
        <f t="shared" si="8"/>
        <v>#REF!</v>
      </c>
      <c r="CE34" s="40" t="e">
        <f t="shared" si="8"/>
        <v>#REF!</v>
      </c>
      <c r="CF34" s="40" t="e">
        <f t="shared" si="8"/>
        <v>#REF!</v>
      </c>
      <c r="CG34" s="40" t="e">
        <f t="shared" si="8"/>
        <v>#REF!</v>
      </c>
      <c r="CH34" s="40" t="e">
        <f t="shared" si="9"/>
        <v>#REF!</v>
      </c>
      <c r="CI34" s="40" t="e">
        <f t="shared" si="9"/>
        <v>#REF!</v>
      </c>
      <c r="CJ34" s="40" t="e">
        <f t="shared" si="9"/>
        <v>#REF!</v>
      </c>
      <c r="CK34" s="40" t="e">
        <f t="shared" si="9"/>
        <v>#REF!</v>
      </c>
      <c r="CL34" s="40" t="e">
        <f t="shared" si="9"/>
        <v>#REF!</v>
      </c>
      <c r="CM34" s="40" t="e">
        <f t="shared" si="9"/>
        <v>#REF!</v>
      </c>
      <c r="CN34" s="40" t="e">
        <f t="shared" si="9"/>
        <v>#REF!</v>
      </c>
      <c r="CO34" s="40" t="e">
        <f t="shared" si="9"/>
        <v>#REF!</v>
      </c>
      <c r="CP34" s="40" t="e">
        <f t="shared" si="9"/>
        <v>#REF!</v>
      </c>
      <c r="CQ34" s="40" t="e">
        <f t="shared" si="9"/>
        <v>#REF!</v>
      </c>
      <c r="CR34" s="40" t="e">
        <f t="shared" si="9"/>
        <v>#REF!</v>
      </c>
      <c r="CS34" s="40" t="e">
        <f t="shared" si="9"/>
        <v>#REF!</v>
      </c>
      <c r="CT34" s="40" t="e">
        <f t="shared" si="9"/>
        <v>#REF!</v>
      </c>
      <c r="CU34" s="40" t="e">
        <f t="shared" si="9"/>
        <v>#REF!</v>
      </c>
      <c r="CV34" s="40" t="e">
        <f t="shared" si="9"/>
        <v>#REF!</v>
      </c>
      <c r="CW34" s="40" t="e">
        <f t="shared" si="9"/>
        <v>#REF!</v>
      </c>
      <c r="CX34" s="40" t="e">
        <f t="shared" si="10"/>
        <v>#REF!</v>
      </c>
      <c r="CY34" s="40" t="e">
        <f t="shared" si="10"/>
        <v>#REF!</v>
      </c>
      <c r="CZ34" s="40" t="e">
        <f t="shared" si="10"/>
        <v>#REF!</v>
      </c>
      <c r="DA34" s="40" t="e">
        <f t="shared" si="10"/>
        <v>#REF!</v>
      </c>
      <c r="DB34" s="40" t="e">
        <f t="shared" si="10"/>
        <v>#REF!</v>
      </c>
      <c r="DC34" s="40" t="e">
        <f t="shared" si="10"/>
        <v>#REF!</v>
      </c>
      <c r="DD34" s="40" t="e">
        <f t="shared" si="10"/>
        <v>#REF!</v>
      </c>
      <c r="DE34" s="40" t="e">
        <f t="shared" si="10"/>
        <v>#REF!</v>
      </c>
      <c r="DF34" s="40" t="e">
        <f t="shared" si="10"/>
        <v>#REF!</v>
      </c>
      <c r="DG34" s="40" t="e">
        <f t="shared" si="10"/>
        <v>#REF!</v>
      </c>
      <c r="DH34" s="40" t="e">
        <f t="shared" si="10"/>
        <v>#REF!</v>
      </c>
      <c r="DI34" s="40" t="e">
        <f t="shared" si="10"/>
        <v>#REF!</v>
      </c>
      <c r="DJ34" s="40" t="e">
        <f t="shared" si="10"/>
        <v>#REF!</v>
      </c>
      <c r="DK34" s="40" t="e">
        <f t="shared" si="10"/>
        <v>#REF!</v>
      </c>
      <c r="DL34" s="40" t="e">
        <f t="shared" si="10"/>
        <v>#REF!</v>
      </c>
      <c r="DM34" s="40" t="e">
        <f t="shared" si="10"/>
        <v>#REF!</v>
      </c>
      <c r="DN34" s="40" t="e">
        <f t="shared" si="11"/>
        <v>#REF!</v>
      </c>
      <c r="DO34" s="40" t="e">
        <f t="shared" si="11"/>
        <v>#REF!</v>
      </c>
      <c r="DP34" s="40" t="e">
        <f t="shared" si="11"/>
        <v>#REF!</v>
      </c>
      <c r="DQ34" s="40" t="e">
        <f t="shared" si="11"/>
        <v>#REF!</v>
      </c>
      <c r="DR34" s="40" t="e">
        <f t="shared" si="11"/>
        <v>#REF!</v>
      </c>
      <c r="DS34" s="40" t="e">
        <f t="shared" si="11"/>
        <v>#REF!</v>
      </c>
      <c r="DT34" s="40" t="e">
        <f t="shared" si="11"/>
        <v>#REF!</v>
      </c>
      <c r="DU34" s="40" t="e">
        <f t="shared" si="11"/>
        <v>#REF!</v>
      </c>
      <c r="DV34" s="40" t="e">
        <f t="shared" si="11"/>
        <v>#REF!</v>
      </c>
      <c r="DW34" s="40" t="e">
        <f t="shared" si="11"/>
        <v>#REF!</v>
      </c>
      <c r="DX34" s="40" t="e">
        <f t="shared" si="11"/>
        <v>#REF!</v>
      </c>
      <c r="DY34" s="39">
        <f t="shared" si="14"/>
        <v>4</v>
      </c>
    </row>
    <row r="35" spans="2:129" s="39" customFormat="1">
      <c r="B35" s="21"/>
      <c r="C35" s="40"/>
      <c r="D35" s="40"/>
      <c r="E35" s="40"/>
      <c r="F35" s="41"/>
      <c r="G35" s="40" t="e">
        <f t="shared" si="12"/>
        <v>#REF!</v>
      </c>
      <c r="H35" s="40" t="e">
        <f t="shared" si="12"/>
        <v>#REF!</v>
      </c>
      <c r="I35" s="40" t="e">
        <f t="shared" si="12"/>
        <v>#REF!</v>
      </c>
      <c r="J35" s="40" t="e">
        <f t="shared" si="12"/>
        <v>#REF!</v>
      </c>
      <c r="K35" s="40" t="e">
        <f t="shared" si="12"/>
        <v>#REF!</v>
      </c>
      <c r="L35" s="40" t="e">
        <f t="shared" si="12"/>
        <v>#REF!</v>
      </c>
      <c r="M35" s="40" t="e">
        <f t="shared" si="12"/>
        <v>#REF!</v>
      </c>
      <c r="N35" s="40" t="e">
        <f t="shared" si="12"/>
        <v>#REF!</v>
      </c>
      <c r="O35" s="40" t="e">
        <f t="shared" si="12"/>
        <v>#REF!</v>
      </c>
      <c r="P35" s="40" t="e">
        <f t="shared" si="12"/>
        <v>#REF!</v>
      </c>
      <c r="Q35" s="40" t="e">
        <f t="shared" si="12"/>
        <v>#REF!</v>
      </c>
      <c r="R35" s="40" t="e">
        <f t="shared" si="12"/>
        <v>#REF!</v>
      </c>
      <c r="S35" s="40" t="e">
        <f t="shared" si="12"/>
        <v>#REF!</v>
      </c>
      <c r="T35" s="40" t="e">
        <f t="shared" si="12"/>
        <v>#REF!</v>
      </c>
      <c r="U35" s="40" t="e">
        <f t="shared" si="13"/>
        <v>#REF!</v>
      </c>
      <c r="V35" s="40" t="e">
        <f t="shared" si="5"/>
        <v>#REF!</v>
      </c>
      <c r="W35" s="40" t="e">
        <f t="shared" si="5"/>
        <v>#REF!</v>
      </c>
      <c r="X35" s="40" t="e">
        <f t="shared" si="5"/>
        <v>#REF!</v>
      </c>
      <c r="Y35" s="40" t="e">
        <f t="shared" si="5"/>
        <v>#REF!</v>
      </c>
      <c r="Z35" s="40" t="e">
        <f t="shared" si="5"/>
        <v>#REF!</v>
      </c>
      <c r="AA35" s="40" t="e">
        <f t="shared" si="5"/>
        <v>#REF!</v>
      </c>
      <c r="AB35" s="40" t="e">
        <f t="shared" si="5"/>
        <v>#REF!</v>
      </c>
      <c r="AC35" s="40" t="e">
        <f t="shared" si="5"/>
        <v>#REF!</v>
      </c>
      <c r="AD35" s="40" t="e">
        <f t="shared" si="5"/>
        <v>#REF!</v>
      </c>
      <c r="AE35" s="40" t="e">
        <f t="shared" si="5"/>
        <v>#REF!</v>
      </c>
      <c r="AF35" s="40" t="e">
        <f t="shared" si="5"/>
        <v>#REF!</v>
      </c>
      <c r="AG35" s="40" t="e">
        <f t="shared" si="5"/>
        <v>#REF!</v>
      </c>
      <c r="AH35" s="40" t="e">
        <f t="shared" si="5"/>
        <v>#REF!</v>
      </c>
      <c r="AI35" s="40" t="e">
        <f t="shared" si="5"/>
        <v>#REF!</v>
      </c>
      <c r="AJ35" s="40" t="e">
        <f t="shared" si="5"/>
        <v>#REF!</v>
      </c>
      <c r="AK35" s="40" t="e">
        <f t="shared" si="5"/>
        <v>#REF!</v>
      </c>
      <c r="AL35" s="40" t="e">
        <f t="shared" si="6"/>
        <v>#REF!</v>
      </c>
      <c r="AM35" s="40" t="e">
        <f t="shared" si="6"/>
        <v>#REF!</v>
      </c>
      <c r="AN35" s="40" t="e">
        <f t="shared" si="6"/>
        <v>#REF!</v>
      </c>
      <c r="AO35" s="40" t="e">
        <f t="shared" si="6"/>
        <v>#REF!</v>
      </c>
      <c r="AP35" s="40" t="e">
        <f t="shared" si="6"/>
        <v>#REF!</v>
      </c>
      <c r="AQ35" s="40" t="e">
        <f t="shared" si="6"/>
        <v>#REF!</v>
      </c>
      <c r="AR35" s="40" t="e">
        <f t="shared" si="6"/>
        <v>#REF!</v>
      </c>
      <c r="AS35" s="40" t="e">
        <f t="shared" si="6"/>
        <v>#REF!</v>
      </c>
      <c r="AT35" s="40" t="e">
        <f t="shared" si="6"/>
        <v>#REF!</v>
      </c>
      <c r="AU35" s="40" t="e">
        <f t="shared" si="6"/>
        <v>#REF!</v>
      </c>
      <c r="AV35" s="40" t="e">
        <f t="shared" si="6"/>
        <v>#REF!</v>
      </c>
      <c r="AW35" s="40" t="e">
        <f t="shared" si="6"/>
        <v>#REF!</v>
      </c>
      <c r="AX35" s="40" t="e">
        <f t="shared" si="6"/>
        <v>#REF!</v>
      </c>
      <c r="AY35" s="40" t="e">
        <f t="shared" si="6"/>
        <v>#REF!</v>
      </c>
      <c r="AZ35" s="40" t="e">
        <f t="shared" si="6"/>
        <v>#REF!</v>
      </c>
      <c r="BA35" s="40" t="e">
        <f t="shared" si="6"/>
        <v>#REF!</v>
      </c>
      <c r="BB35" s="40" t="e">
        <f t="shared" si="7"/>
        <v>#REF!</v>
      </c>
      <c r="BC35" s="40" t="e">
        <f t="shared" si="7"/>
        <v>#REF!</v>
      </c>
      <c r="BD35" s="40" t="e">
        <f t="shared" si="7"/>
        <v>#REF!</v>
      </c>
      <c r="BE35" s="40" t="e">
        <f t="shared" si="7"/>
        <v>#REF!</v>
      </c>
      <c r="BF35" s="40" t="e">
        <f t="shared" si="7"/>
        <v>#REF!</v>
      </c>
      <c r="BG35" s="40" t="e">
        <f t="shared" si="7"/>
        <v>#REF!</v>
      </c>
      <c r="BH35" s="40" t="e">
        <f t="shared" si="7"/>
        <v>#REF!</v>
      </c>
      <c r="BI35" s="40" t="e">
        <f t="shared" si="7"/>
        <v>#REF!</v>
      </c>
      <c r="BJ35" s="40" t="e">
        <f t="shared" si="7"/>
        <v>#REF!</v>
      </c>
      <c r="BK35" s="40" t="e">
        <f t="shared" si="7"/>
        <v>#REF!</v>
      </c>
      <c r="BL35" s="40" t="e">
        <f t="shared" si="7"/>
        <v>#REF!</v>
      </c>
      <c r="BM35" s="40" t="e">
        <f t="shared" si="7"/>
        <v>#REF!</v>
      </c>
      <c r="BN35" s="40" t="e">
        <f t="shared" si="7"/>
        <v>#REF!</v>
      </c>
      <c r="BO35" s="40" t="e">
        <f t="shared" si="7"/>
        <v>#REF!</v>
      </c>
      <c r="BP35" s="40" t="e">
        <f t="shared" si="7"/>
        <v>#REF!</v>
      </c>
      <c r="BQ35" s="40" t="e">
        <f t="shared" si="7"/>
        <v>#REF!</v>
      </c>
      <c r="BR35" s="40" t="e">
        <f t="shared" si="8"/>
        <v>#REF!</v>
      </c>
      <c r="BS35" s="40" t="e">
        <f t="shared" si="8"/>
        <v>#REF!</v>
      </c>
      <c r="BT35" s="40" t="e">
        <f t="shared" si="8"/>
        <v>#REF!</v>
      </c>
      <c r="BU35" s="40" t="e">
        <f t="shared" si="8"/>
        <v>#REF!</v>
      </c>
      <c r="BV35" s="40" t="e">
        <f t="shared" si="8"/>
        <v>#REF!</v>
      </c>
      <c r="BW35" s="40" t="e">
        <f t="shared" si="8"/>
        <v>#REF!</v>
      </c>
      <c r="BX35" s="40" t="e">
        <f t="shared" si="8"/>
        <v>#REF!</v>
      </c>
      <c r="BY35" s="40" t="e">
        <f t="shared" si="8"/>
        <v>#REF!</v>
      </c>
      <c r="BZ35" s="40" t="e">
        <f t="shared" si="8"/>
        <v>#REF!</v>
      </c>
      <c r="CA35" s="40" t="e">
        <f t="shared" si="8"/>
        <v>#REF!</v>
      </c>
      <c r="CB35" s="40" t="e">
        <f t="shared" si="8"/>
        <v>#REF!</v>
      </c>
      <c r="CC35" s="40" t="e">
        <f t="shared" si="8"/>
        <v>#REF!</v>
      </c>
      <c r="CD35" s="40" t="e">
        <f t="shared" si="8"/>
        <v>#REF!</v>
      </c>
      <c r="CE35" s="40" t="e">
        <f t="shared" si="8"/>
        <v>#REF!</v>
      </c>
      <c r="CF35" s="40" t="e">
        <f t="shared" si="8"/>
        <v>#REF!</v>
      </c>
      <c r="CG35" s="40" t="e">
        <f t="shared" si="8"/>
        <v>#REF!</v>
      </c>
      <c r="CH35" s="40" t="e">
        <f t="shared" si="9"/>
        <v>#REF!</v>
      </c>
      <c r="CI35" s="40" t="e">
        <f t="shared" si="9"/>
        <v>#REF!</v>
      </c>
      <c r="CJ35" s="40" t="e">
        <f t="shared" si="9"/>
        <v>#REF!</v>
      </c>
      <c r="CK35" s="40" t="e">
        <f t="shared" si="9"/>
        <v>#REF!</v>
      </c>
      <c r="CL35" s="40" t="e">
        <f t="shared" si="9"/>
        <v>#REF!</v>
      </c>
      <c r="CM35" s="40" t="e">
        <f t="shared" si="9"/>
        <v>#REF!</v>
      </c>
      <c r="CN35" s="40" t="e">
        <f t="shared" si="9"/>
        <v>#REF!</v>
      </c>
      <c r="CO35" s="40" t="e">
        <f t="shared" si="9"/>
        <v>#REF!</v>
      </c>
      <c r="CP35" s="40" t="e">
        <f t="shared" si="9"/>
        <v>#REF!</v>
      </c>
      <c r="CQ35" s="40" t="e">
        <f t="shared" si="9"/>
        <v>#REF!</v>
      </c>
      <c r="CR35" s="40" t="e">
        <f t="shared" si="9"/>
        <v>#REF!</v>
      </c>
      <c r="CS35" s="40" t="e">
        <f t="shared" si="9"/>
        <v>#REF!</v>
      </c>
      <c r="CT35" s="40" t="e">
        <f t="shared" si="9"/>
        <v>#REF!</v>
      </c>
      <c r="CU35" s="40" t="e">
        <f t="shared" si="9"/>
        <v>#REF!</v>
      </c>
      <c r="CV35" s="40" t="e">
        <f t="shared" si="9"/>
        <v>#REF!</v>
      </c>
      <c r="CW35" s="40" t="e">
        <f t="shared" si="9"/>
        <v>#REF!</v>
      </c>
      <c r="CX35" s="40" t="e">
        <f t="shared" si="10"/>
        <v>#REF!</v>
      </c>
      <c r="CY35" s="40" t="e">
        <f t="shared" si="10"/>
        <v>#REF!</v>
      </c>
      <c r="CZ35" s="40" t="e">
        <f t="shared" si="10"/>
        <v>#REF!</v>
      </c>
      <c r="DA35" s="40" t="e">
        <f t="shared" si="10"/>
        <v>#REF!</v>
      </c>
      <c r="DB35" s="40" t="e">
        <f t="shared" si="10"/>
        <v>#REF!</v>
      </c>
      <c r="DC35" s="40" t="e">
        <f t="shared" si="10"/>
        <v>#REF!</v>
      </c>
      <c r="DD35" s="40" t="e">
        <f t="shared" si="10"/>
        <v>#REF!</v>
      </c>
      <c r="DE35" s="40" t="e">
        <f t="shared" si="10"/>
        <v>#REF!</v>
      </c>
      <c r="DF35" s="40" t="e">
        <f t="shared" si="10"/>
        <v>#REF!</v>
      </c>
      <c r="DG35" s="40" t="e">
        <f t="shared" si="10"/>
        <v>#REF!</v>
      </c>
      <c r="DH35" s="40" t="e">
        <f t="shared" si="10"/>
        <v>#REF!</v>
      </c>
      <c r="DI35" s="40" t="e">
        <f t="shared" si="10"/>
        <v>#REF!</v>
      </c>
      <c r="DJ35" s="40" t="e">
        <f t="shared" si="10"/>
        <v>#REF!</v>
      </c>
      <c r="DK35" s="40" t="e">
        <f t="shared" si="10"/>
        <v>#REF!</v>
      </c>
      <c r="DL35" s="40" t="e">
        <f t="shared" si="10"/>
        <v>#REF!</v>
      </c>
      <c r="DM35" s="40" t="e">
        <f t="shared" si="10"/>
        <v>#REF!</v>
      </c>
      <c r="DN35" s="40" t="e">
        <f t="shared" si="11"/>
        <v>#REF!</v>
      </c>
      <c r="DO35" s="40" t="e">
        <f t="shared" si="11"/>
        <v>#REF!</v>
      </c>
      <c r="DP35" s="40" t="e">
        <f t="shared" si="11"/>
        <v>#REF!</v>
      </c>
      <c r="DQ35" s="40" t="e">
        <f t="shared" si="11"/>
        <v>#REF!</v>
      </c>
      <c r="DR35" s="40" t="e">
        <f t="shared" si="11"/>
        <v>#REF!</v>
      </c>
      <c r="DS35" s="40" t="e">
        <f t="shared" si="11"/>
        <v>#REF!</v>
      </c>
      <c r="DT35" s="40" t="e">
        <f t="shared" si="11"/>
        <v>#REF!</v>
      </c>
      <c r="DU35" s="40" t="e">
        <f t="shared" si="11"/>
        <v>#REF!</v>
      </c>
      <c r="DV35" s="40" t="e">
        <f t="shared" si="11"/>
        <v>#REF!</v>
      </c>
      <c r="DW35" s="40" t="e">
        <f t="shared" si="11"/>
        <v>#REF!</v>
      </c>
      <c r="DX35" s="40" t="e">
        <f t="shared" si="11"/>
        <v>#REF!</v>
      </c>
      <c r="DY35" s="39">
        <f t="shared" si="14"/>
        <v>5</v>
      </c>
    </row>
    <row r="36" spans="2:129" s="39" customFormat="1">
      <c r="B36" s="21"/>
      <c r="C36" s="40"/>
      <c r="D36" s="40"/>
      <c r="E36" s="40"/>
      <c r="F36" s="40"/>
      <c r="G36" s="41"/>
      <c r="H36" s="40" t="e">
        <f t="shared" si="12"/>
        <v>#REF!</v>
      </c>
      <c r="I36" s="40" t="e">
        <f t="shared" si="12"/>
        <v>#REF!</v>
      </c>
      <c r="J36" s="40" t="e">
        <f t="shared" si="12"/>
        <v>#REF!</v>
      </c>
      <c r="K36" s="40" t="e">
        <f t="shared" si="12"/>
        <v>#REF!</v>
      </c>
      <c r="L36" s="40" t="e">
        <f t="shared" si="12"/>
        <v>#REF!</v>
      </c>
      <c r="M36" s="40" t="e">
        <f t="shared" si="12"/>
        <v>#REF!</v>
      </c>
      <c r="N36" s="40" t="e">
        <f t="shared" si="12"/>
        <v>#REF!</v>
      </c>
      <c r="O36" s="40" t="e">
        <f t="shared" si="12"/>
        <v>#REF!</v>
      </c>
      <c r="P36" s="40" t="e">
        <f t="shared" si="12"/>
        <v>#REF!</v>
      </c>
      <c r="Q36" s="40" t="e">
        <f t="shared" si="12"/>
        <v>#REF!</v>
      </c>
      <c r="R36" s="40" t="e">
        <f t="shared" si="12"/>
        <v>#REF!</v>
      </c>
      <c r="S36" s="40" t="e">
        <f t="shared" si="12"/>
        <v>#REF!</v>
      </c>
      <c r="T36" s="40" t="e">
        <f t="shared" si="12"/>
        <v>#REF!</v>
      </c>
      <c r="U36" s="40" t="e">
        <f t="shared" si="13"/>
        <v>#REF!</v>
      </c>
      <c r="V36" s="40" t="e">
        <f t="shared" si="5"/>
        <v>#REF!</v>
      </c>
      <c r="W36" s="40" t="e">
        <f t="shared" si="5"/>
        <v>#REF!</v>
      </c>
      <c r="X36" s="40" t="e">
        <f t="shared" si="5"/>
        <v>#REF!</v>
      </c>
      <c r="Y36" s="40" t="e">
        <f t="shared" si="5"/>
        <v>#REF!</v>
      </c>
      <c r="Z36" s="40" t="e">
        <f t="shared" si="5"/>
        <v>#REF!</v>
      </c>
      <c r="AA36" s="40" t="e">
        <f t="shared" si="5"/>
        <v>#REF!</v>
      </c>
      <c r="AB36" s="40" t="e">
        <f t="shared" si="5"/>
        <v>#REF!</v>
      </c>
      <c r="AC36" s="40" t="e">
        <f t="shared" si="5"/>
        <v>#REF!</v>
      </c>
      <c r="AD36" s="40" t="e">
        <f t="shared" si="5"/>
        <v>#REF!</v>
      </c>
      <c r="AE36" s="40" t="e">
        <f t="shared" si="5"/>
        <v>#REF!</v>
      </c>
      <c r="AF36" s="40" t="e">
        <f t="shared" si="5"/>
        <v>#REF!</v>
      </c>
      <c r="AG36" s="40" t="e">
        <f t="shared" si="5"/>
        <v>#REF!</v>
      </c>
      <c r="AH36" s="40" t="e">
        <f t="shared" si="5"/>
        <v>#REF!</v>
      </c>
      <c r="AI36" s="40" t="e">
        <f t="shared" si="5"/>
        <v>#REF!</v>
      </c>
      <c r="AJ36" s="40" t="e">
        <f t="shared" si="5"/>
        <v>#REF!</v>
      </c>
      <c r="AK36" s="40" t="e">
        <f t="shared" si="5"/>
        <v>#REF!</v>
      </c>
      <c r="AL36" s="40" t="e">
        <f t="shared" si="6"/>
        <v>#REF!</v>
      </c>
      <c r="AM36" s="40" t="e">
        <f t="shared" si="6"/>
        <v>#REF!</v>
      </c>
      <c r="AN36" s="40" t="e">
        <f t="shared" si="6"/>
        <v>#REF!</v>
      </c>
      <c r="AO36" s="40" t="e">
        <f t="shared" si="6"/>
        <v>#REF!</v>
      </c>
      <c r="AP36" s="40" t="e">
        <f t="shared" si="6"/>
        <v>#REF!</v>
      </c>
      <c r="AQ36" s="40" t="e">
        <f t="shared" si="6"/>
        <v>#REF!</v>
      </c>
      <c r="AR36" s="40" t="e">
        <f t="shared" si="6"/>
        <v>#REF!</v>
      </c>
      <c r="AS36" s="40" t="e">
        <f t="shared" si="6"/>
        <v>#REF!</v>
      </c>
      <c r="AT36" s="40" t="e">
        <f t="shared" si="6"/>
        <v>#REF!</v>
      </c>
      <c r="AU36" s="40" t="e">
        <f t="shared" si="6"/>
        <v>#REF!</v>
      </c>
      <c r="AV36" s="40" t="e">
        <f t="shared" si="6"/>
        <v>#REF!</v>
      </c>
      <c r="AW36" s="40" t="e">
        <f t="shared" si="6"/>
        <v>#REF!</v>
      </c>
      <c r="AX36" s="40" t="e">
        <f t="shared" si="6"/>
        <v>#REF!</v>
      </c>
      <c r="AY36" s="40" t="e">
        <f t="shared" si="6"/>
        <v>#REF!</v>
      </c>
      <c r="AZ36" s="40" t="e">
        <f t="shared" si="6"/>
        <v>#REF!</v>
      </c>
      <c r="BA36" s="40" t="e">
        <f t="shared" si="6"/>
        <v>#REF!</v>
      </c>
      <c r="BB36" s="40" t="e">
        <f t="shared" si="7"/>
        <v>#REF!</v>
      </c>
      <c r="BC36" s="40" t="e">
        <f t="shared" si="7"/>
        <v>#REF!</v>
      </c>
      <c r="BD36" s="40" t="e">
        <f t="shared" si="7"/>
        <v>#REF!</v>
      </c>
      <c r="BE36" s="40" t="e">
        <f t="shared" si="7"/>
        <v>#REF!</v>
      </c>
      <c r="BF36" s="40" t="e">
        <f t="shared" si="7"/>
        <v>#REF!</v>
      </c>
      <c r="BG36" s="40" t="e">
        <f t="shared" si="7"/>
        <v>#REF!</v>
      </c>
      <c r="BH36" s="40" t="e">
        <f t="shared" si="7"/>
        <v>#REF!</v>
      </c>
      <c r="BI36" s="40" t="e">
        <f t="shared" si="7"/>
        <v>#REF!</v>
      </c>
      <c r="BJ36" s="40" t="e">
        <f t="shared" si="7"/>
        <v>#REF!</v>
      </c>
      <c r="BK36" s="40" t="e">
        <f t="shared" si="7"/>
        <v>#REF!</v>
      </c>
      <c r="BL36" s="40" t="e">
        <f t="shared" si="7"/>
        <v>#REF!</v>
      </c>
      <c r="BM36" s="40" t="e">
        <f t="shared" si="7"/>
        <v>#REF!</v>
      </c>
      <c r="BN36" s="40" t="e">
        <f t="shared" si="7"/>
        <v>#REF!</v>
      </c>
      <c r="BO36" s="40" t="e">
        <f t="shared" si="7"/>
        <v>#REF!</v>
      </c>
      <c r="BP36" s="40" t="e">
        <f t="shared" si="7"/>
        <v>#REF!</v>
      </c>
      <c r="BQ36" s="40" t="e">
        <f t="shared" si="7"/>
        <v>#REF!</v>
      </c>
      <c r="BR36" s="40" t="e">
        <f t="shared" si="8"/>
        <v>#REF!</v>
      </c>
      <c r="BS36" s="40" t="e">
        <f t="shared" si="8"/>
        <v>#REF!</v>
      </c>
      <c r="BT36" s="40" t="e">
        <f t="shared" si="8"/>
        <v>#REF!</v>
      </c>
      <c r="BU36" s="40" t="e">
        <f t="shared" si="8"/>
        <v>#REF!</v>
      </c>
      <c r="BV36" s="40" t="e">
        <f t="shared" si="8"/>
        <v>#REF!</v>
      </c>
      <c r="BW36" s="40" t="e">
        <f t="shared" si="8"/>
        <v>#REF!</v>
      </c>
      <c r="BX36" s="40" t="e">
        <f t="shared" si="8"/>
        <v>#REF!</v>
      </c>
      <c r="BY36" s="40" t="e">
        <f t="shared" si="8"/>
        <v>#REF!</v>
      </c>
      <c r="BZ36" s="40" t="e">
        <f t="shared" si="8"/>
        <v>#REF!</v>
      </c>
      <c r="CA36" s="40" t="e">
        <f t="shared" si="8"/>
        <v>#REF!</v>
      </c>
      <c r="CB36" s="40" t="e">
        <f t="shared" si="8"/>
        <v>#REF!</v>
      </c>
      <c r="CC36" s="40" t="e">
        <f t="shared" si="8"/>
        <v>#REF!</v>
      </c>
      <c r="CD36" s="40" t="e">
        <f t="shared" si="8"/>
        <v>#REF!</v>
      </c>
      <c r="CE36" s="40" t="e">
        <f t="shared" si="8"/>
        <v>#REF!</v>
      </c>
      <c r="CF36" s="40" t="e">
        <f t="shared" si="8"/>
        <v>#REF!</v>
      </c>
      <c r="CG36" s="40" t="e">
        <f t="shared" si="8"/>
        <v>#REF!</v>
      </c>
      <c r="CH36" s="40" t="e">
        <f t="shared" si="9"/>
        <v>#REF!</v>
      </c>
      <c r="CI36" s="40" t="e">
        <f t="shared" si="9"/>
        <v>#REF!</v>
      </c>
      <c r="CJ36" s="40" t="e">
        <f t="shared" si="9"/>
        <v>#REF!</v>
      </c>
      <c r="CK36" s="40" t="e">
        <f t="shared" si="9"/>
        <v>#REF!</v>
      </c>
      <c r="CL36" s="40" t="e">
        <f t="shared" si="9"/>
        <v>#REF!</v>
      </c>
      <c r="CM36" s="40" t="e">
        <f t="shared" si="9"/>
        <v>#REF!</v>
      </c>
      <c r="CN36" s="40" t="e">
        <f t="shared" si="9"/>
        <v>#REF!</v>
      </c>
      <c r="CO36" s="40" t="e">
        <f t="shared" si="9"/>
        <v>#REF!</v>
      </c>
      <c r="CP36" s="40" t="e">
        <f t="shared" si="9"/>
        <v>#REF!</v>
      </c>
      <c r="CQ36" s="40" t="e">
        <f t="shared" si="9"/>
        <v>#REF!</v>
      </c>
      <c r="CR36" s="40" t="e">
        <f t="shared" si="9"/>
        <v>#REF!</v>
      </c>
      <c r="CS36" s="40" t="e">
        <f t="shared" si="9"/>
        <v>#REF!</v>
      </c>
      <c r="CT36" s="40" t="e">
        <f t="shared" si="9"/>
        <v>#REF!</v>
      </c>
      <c r="CU36" s="40" t="e">
        <f t="shared" si="9"/>
        <v>#REF!</v>
      </c>
      <c r="CV36" s="40" t="e">
        <f t="shared" si="9"/>
        <v>#REF!</v>
      </c>
      <c r="CW36" s="40" t="e">
        <f t="shared" si="9"/>
        <v>#REF!</v>
      </c>
      <c r="CX36" s="40" t="e">
        <f t="shared" si="10"/>
        <v>#REF!</v>
      </c>
      <c r="CY36" s="40" t="e">
        <f t="shared" si="10"/>
        <v>#REF!</v>
      </c>
      <c r="CZ36" s="40" t="e">
        <f t="shared" si="10"/>
        <v>#REF!</v>
      </c>
      <c r="DA36" s="40" t="e">
        <f t="shared" si="10"/>
        <v>#REF!</v>
      </c>
      <c r="DB36" s="40" t="e">
        <f t="shared" si="10"/>
        <v>#REF!</v>
      </c>
      <c r="DC36" s="40" t="e">
        <f t="shared" si="10"/>
        <v>#REF!</v>
      </c>
      <c r="DD36" s="40" t="e">
        <f t="shared" si="10"/>
        <v>#REF!</v>
      </c>
      <c r="DE36" s="40" t="e">
        <f t="shared" si="10"/>
        <v>#REF!</v>
      </c>
      <c r="DF36" s="40" t="e">
        <f t="shared" si="10"/>
        <v>#REF!</v>
      </c>
      <c r="DG36" s="40" t="e">
        <f t="shared" si="10"/>
        <v>#REF!</v>
      </c>
      <c r="DH36" s="40" t="e">
        <f t="shared" si="10"/>
        <v>#REF!</v>
      </c>
      <c r="DI36" s="40" t="e">
        <f t="shared" si="10"/>
        <v>#REF!</v>
      </c>
      <c r="DJ36" s="40" t="e">
        <f t="shared" si="10"/>
        <v>#REF!</v>
      </c>
      <c r="DK36" s="40" t="e">
        <f t="shared" si="10"/>
        <v>#REF!</v>
      </c>
      <c r="DL36" s="40" t="e">
        <f t="shared" si="10"/>
        <v>#REF!</v>
      </c>
      <c r="DM36" s="40" t="e">
        <f t="shared" si="10"/>
        <v>#REF!</v>
      </c>
      <c r="DN36" s="40" t="e">
        <f t="shared" si="11"/>
        <v>#REF!</v>
      </c>
      <c r="DO36" s="40" t="e">
        <f t="shared" si="11"/>
        <v>#REF!</v>
      </c>
      <c r="DP36" s="40" t="e">
        <f t="shared" si="11"/>
        <v>#REF!</v>
      </c>
      <c r="DQ36" s="40" t="e">
        <f t="shared" si="11"/>
        <v>#REF!</v>
      </c>
      <c r="DR36" s="40" t="e">
        <f t="shared" si="11"/>
        <v>#REF!</v>
      </c>
      <c r="DS36" s="40" t="e">
        <f t="shared" si="11"/>
        <v>#REF!</v>
      </c>
      <c r="DT36" s="40" t="e">
        <f t="shared" si="11"/>
        <v>#REF!</v>
      </c>
      <c r="DU36" s="40" t="e">
        <f t="shared" si="11"/>
        <v>#REF!</v>
      </c>
      <c r="DV36" s="40" t="e">
        <f t="shared" si="11"/>
        <v>#REF!</v>
      </c>
      <c r="DW36" s="40" t="e">
        <f t="shared" si="11"/>
        <v>#REF!</v>
      </c>
      <c r="DX36" s="40" t="e">
        <f t="shared" si="11"/>
        <v>#REF!</v>
      </c>
      <c r="DY36" s="39">
        <f t="shared" si="14"/>
        <v>6</v>
      </c>
    </row>
    <row r="37" spans="2:129" s="39" customFormat="1">
      <c r="B37" s="21"/>
      <c r="C37" s="40"/>
      <c r="D37" s="40"/>
      <c r="E37" s="40"/>
      <c r="F37" s="40"/>
      <c r="G37" s="40"/>
      <c r="H37" s="41"/>
      <c r="I37" s="40" t="e">
        <f t="shared" si="12"/>
        <v>#REF!</v>
      </c>
      <c r="J37" s="40" t="e">
        <f t="shared" si="12"/>
        <v>#REF!</v>
      </c>
      <c r="K37" s="40" t="e">
        <f t="shared" si="12"/>
        <v>#REF!</v>
      </c>
      <c r="L37" s="40" t="e">
        <f t="shared" si="12"/>
        <v>#REF!</v>
      </c>
      <c r="M37" s="40" t="e">
        <f t="shared" si="12"/>
        <v>#REF!</v>
      </c>
      <c r="N37" s="40" t="e">
        <f t="shared" si="12"/>
        <v>#REF!</v>
      </c>
      <c r="O37" s="40" t="e">
        <f t="shared" si="12"/>
        <v>#REF!</v>
      </c>
      <c r="P37" s="40" t="e">
        <f t="shared" si="12"/>
        <v>#REF!</v>
      </c>
      <c r="Q37" s="40" t="e">
        <f t="shared" si="12"/>
        <v>#REF!</v>
      </c>
      <c r="R37" s="40" t="e">
        <f t="shared" si="12"/>
        <v>#REF!</v>
      </c>
      <c r="S37" s="40" t="e">
        <f t="shared" si="12"/>
        <v>#REF!</v>
      </c>
      <c r="T37" s="40" t="e">
        <f t="shared" si="12"/>
        <v>#REF!</v>
      </c>
      <c r="U37" s="40" t="e">
        <f t="shared" si="13"/>
        <v>#REF!</v>
      </c>
      <c r="V37" s="40" t="e">
        <f t="shared" si="5"/>
        <v>#REF!</v>
      </c>
      <c r="W37" s="40" t="e">
        <f t="shared" si="5"/>
        <v>#REF!</v>
      </c>
      <c r="X37" s="40" t="e">
        <f t="shared" si="5"/>
        <v>#REF!</v>
      </c>
      <c r="Y37" s="40" t="e">
        <f t="shared" si="5"/>
        <v>#REF!</v>
      </c>
      <c r="Z37" s="40" t="e">
        <f t="shared" si="5"/>
        <v>#REF!</v>
      </c>
      <c r="AA37" s="40" t="e">
        <f t="shared" si="5"/>
        <v>#REF!</v>
      </c>
      <c r="AB37" s="40" t="e">
        <f t="shared" si="5"/>
        <v>#REF!</v>
      </c>
      <c r="AC37" s="40" t="e">
        <f t="shared" si="5"/>
        <v>#REF!</v>
      </c>
      <c r="AD37" s="40" t="e">
        <f t="shared" si="5"/>
        <v>#REF!</v>
      </c>
      <c r="AE37" s="40" t="e">
        <f t="shared" si="5"/>
        <v>#REF!</v>
      </c>
      <c r="AF37" s="40" t="e">
        <f t="shared" si="5"/>
        <v>#REF!</v>
      </c>
      <c r="AG37" s="40" t="e">
        <f t="shared" si="5"/>
        <v>#REF!</v>
      </c>
      <c r="AH37" s="40" t="e">
        <f t="shared" si="5"/>
        <v>#REF!</v>
      </c>
      <c r="AI37" s="40" t="e">
        <f t="shared" si="5"/>
        <v>#REF!</v>
      </c>
      <c r="AJ37" s="40" t="e">
        <f t="shared" si="5"/>
        <v>#REF!</v>
      </c>
      <c r="AK37" s="40" t="e">
        <f t="shared" si="5"/>
        <v>#REF!</v>
      </c>
      <c r="AL37" s="40" t="e">
        <f t="shared" si="6"/>
        <v>#REF!</v>
      </c>
      <c r="AM37" s="40" t="e">
        <f t="shared" si="6"/>
        <v>#REF!</v>
      </c>
      <c r="AN37" s="40" t="e">
        <f t="shared" si="6"/>
        <v>#REF!</v>
      </c>
      <c r="AO37" s="40" t="e">
        <f t="shared" si="6"/>
        <v>#REF!</v>
      </c>
      <c r="AP37" s="40" t="e">
        <f t="shared" si="6"/>
        <v>#REF!</v>
      </c>
      <c r="AQ37" s="40" t="e">
        <f t="shared" si="6"/>
        <v>#REF!</v>
      </c>
      <c r="AR37" s="40" t="e">
        <f t="shared" si="6"/>
        <v>#REF!</v>
      </c>
      <c r="AS37" s="40" t="e">
        <f t="shared" si="6"/>
        <v>#REF!</v>
      </c>
      <c r="AT37" s="40" t="e">
        <f t="shared" si="6"/>
        <v>#REF!</v>
      </c>
      <c r="AU37" s="40" t="e">
        <f t="shared" si="6"/>
        <v>#REF!</v>
      </c>
      <c r="AV37" s="40" t="e">
        <f t="shared" si="6"/>
        <v>#REF!</v>
      </c>
      <c r="AW37" s="40" t="e">
        <f t="shared" si="6"/>
        <v>#REF!</v>
      </c>
      <c r="AX37" s="40" t="e">
        <f t="shared" si="6"/>
        <v>#REF!</v>
      </c>
      <c r="AY37" s="40" t="e">
        <f t="shared" si="6"/>
        <v>#REF!</v>
      </c>
      <c r="AZ37" s="40" t="e">
        <f t="shared" si="6"/>
        <v>#REF!</v>
      </c>
      <c r="BA37" s="40" t="e">
        <f t="shared" si="6"/>
        <v>#REF!</v>
      </c>
      <c r="BB37" s="40" t="e">
        <f t="shared" si="7"/>
        <v>#REF!</v>
      </c>
      <c r="BC37" s="40" t="e">
        <f t="shared" si="7"/>
        <v>#REF!</v>
      </c>
      <c r="BD37" s="40" t="e">
        <f t="shared" si="7"/>
        <v>#REF!</v>
      </c>
      <c r="BE37" s="40" t="e">
        <f t="shared" si="7"/>
        <v>#REF!</v>
      </c>
      <c r="BF37" s="40" t="e">
        <f t="shared" si="7"/>
        <v>#REF!</v>
      </c>
      <c r="BG37" s="40" t="e">
        <f t="shared" si="7"/>
        <v>#REF!</v>
      </c>
      <c r="BH37" s="40" t="e">
        <f t="shared" si="7"/>
        <v>#REF!</v>
      </c>
      <c r="BI37" s="40" t="e">
        <f t="shared" si="7"/>
        <v>#REF!</v>
      </c>
      <c r="BJ37" s="40" t="e">
        <f t="shared" si="7"/>
        <v>#REF!</v>
      </c>
      <c r="BK37" s="40" t="e">
        <f t="shared" si="7"/>
        <v>#REF!</v>
      </c>
      <c r="BL37" s="40" t="e">
        <f t="shared" si="7"/>
        <v>#REF!</v>
      </c>
      <c r="BM37" s="40" t="e">
        <f t="shared" si="7"/>
        <v>#REF!</v>
      </c>
      <c r="BN37" s="40" t="e">
        <f t="shared" si="7"/>
        <v>#REF!</v>
      </c>
      <c r="BO37" s="40" t="e">
        <f t="shared" si="7"/>
        <v>#REF!</v>
      </c>
      <c r="BP37" s="40" t="e">
        <f t="shared" si="7"/>
        <v>#REF!</v>
      </c>
      <c r="BQ37" s="40" t="e">
        <f t="shared" si="7"/>
        <v>#REF!</v>
      </c>
      <c r="BR37" s="40" t="e">
        <f t="shared" si="8"/>
        <v>#REF!</v>
      </c>
      <c r="BS37" s="40" t="e">
        <f t="shared" si="8"/>
        <v>#REF!</v>
      </c>
      <c r="BT37" s="40" t="e">
        <f t="shared" si="8"/>
        <v>#REF!</v>
      </c>
      <c r="BU37" s="40" t="e">
        <f t="shared" si="8"/>
        <v>#REF!</v>
      </c>
      <c r="BV37" s="40" t="e">
        <f t="shared" si="8"/>
        <v>#REF!</v>
      </c>
      <c r="BW37" s="40" t="e">
        <f t="shared" si="8"/>
        <v>#REF!</v>
      </c>
      <c r="BX37" s="40" t="e">
        <f t="shared" si="8"/>
        <v>#REF!</v>
      </c>
      <c r="BY37" s="40" t="e">
        <f t="shared" si="8"/>
        <v>#REF!</v>
      </c>
      <c r="BZ37" s="40" t="e">
        <f t="shared" si="8"/>
        <v>#REF!</v>
      </c>
      <c r="CA37" s="40" t="e">
        <f t="shared" si="8"/>
        <v>#REF!</v>
      </c>
      <c r="CB37" s="40" t="e">
        <f t="shared" si="8"/>
        <v>#REF!</v>
      </c>
      <c r="CC37" s="40" t="e">
        <f t="shared" si="8"/>
        <v>#REF!</v>
      </c>
      <c r="CD37" s="40" t="e">
        <f t="shared" si="8"/>
        <v>#REF!</v>
      </c>
      <c r="CE37" s="40" t="e">
        <f t="shared" si="8"/>
        <v>#REF!</v>
      </c>
      <c r="CF37" s="40" t="e">
        <f t="shared" si="8"/>
        <v>#REF!</v>
      </c>
      <c r="CG37" s="40" t="e">
        <f t="shared" si="8"/>
        <v>#REF!</v>
      </c>
      <c r="CH37" s="40" t="e">
        <f t="shared" si="9"/>
        <v>#REF!</v>
      </c>
      <c r="CI37" s="40" t="e">
        <f t="shared" si="9"/>
        <v>#REF!</v>
      </c>
      <c r="CJ37" s="40" t="e">
        <f t="shared" si="9"/>
        <v>#REF!</v>
      </c>
      <c r="CK37" s="40" t="e">
        <f t="shared" si="9"/>
        <v>#REF!</v>
      </c>
      <c r="CL37" s="40" t="e">
        <f t="shared" si="9"/>
        <v>#REF!</v>
      </c>
      <c r="CM37" s="40" t="e">
        <f t="shared" si="9"/>
        <v>#REF!</v>
      </c>
      <c r="CN37" s="40" t="e">
        <f t="shared" si="9"/>
        <v>#REF!</v>
      </c>
      <c r="CO37" s="40" t="e">
        <f t="shared" si="9"/>
        <v>#REF!</v>
      </c>
      <c r="CP37" s="40" t="e">
        <f t="shared" si="9"/>
        <v>#REF!</v>
      </c>
      <c r="CQ37" s="40" t="e">
        <f t="shared" si="9"/>
        <v>#REF!</v>
      </c>
      <c r="CR37" s="40" t="e">
        <f t="shared" si="9"/>
        <v>#REF!</v>
      </c>
      <c r="CS37" s="40" t="e">
        <f t="shared" si="9"/>
        <v>#REF!</v>
      </c>
      <c r="CT37" s="40" t="e">
        <f t="shared" si="9"/>
        <v>#REF!</v>
      </c>
      <c r="CU37" s="40" t="e">
        <f t="shared" si="9"/>
        <v>#REF!</v>
      </c>
      <c r="CV37" s="40" t="e">
        <f t="shared" si="9"/>
        <v>#REF!</v>
      </c>
      <c r="CW37" s="40" t="e">
        <f t="shared" si="9"/>
        <v>#REF!</v>
      </c>
      <c r="CX37" s="40" t="e">
        <f t="shared" si="10"/>
        <v>#REF!</v>
      </c>
      <c r="CY37" s="40" t="e">
        <f t="shared" si="10"/>
        <v>#REF!</v>
      </c>
      <c r="CZ37" s="40" t="e">
        <f t="shared" si="10"/>
        <v>#REF!</v>
      </c>
      <c r="DA37" s="40" t="e">
        <f t="shared" si="10"/>
        <v>#REF!</v>
      </c>
      <c r="DB37" s="40" t="e">
        <f t="shared" si="10"/>
        <v>#REF!</v>
      </c>
      <c r="DC37" s="40" t="e">
        <f t="shared" si="10"/>
        <v>#REF!</v>
      </c>
      <c r="DD37" s="40" t="e">
        <f t="shared" si="10"/>
        <v>#REF!</v>
      </c>
      <c r="DE37" s="40" t="e">
        <f t="shared" si="10"/>
        <v>#REF!</v>
      </c>
      <c r="DF37" s="40" t="e">
        <f t="shared" si="10"/>
        <v>#REF!</v>
      </c>
      <c r="DG37" s="40" t="e">
        <f t="shared" si="10"/>
        <v>#REF!</v>
      </c>
      <c r="DH37" s="40" t="e">
        <f t="shared" si="10"/>
        <v>#REF!</v>
      </c>
      <c r="DI37" s="40" t="e">
        <f t="shared" si="10"/>
        <v>#REF!</v>
      </c>
      <c r="DJ37" s="40" t="e">
        <f t="shared" si="10"/>
        <v>#REF!</v>
      </c>
      <c r="DK37" s="40" t="e">
        <f t="shared" si="10"/>
        <v>#REF!</v>
      </c>
      <c r="DL37" s="40" t="e">
        <f t="shared" si="10"/>
        <v>#REF!</v>
      </c>
      <c r="DM37" s="40" t="e">
        <f t="shared" si="10"/>
        <v>#REF!</v>
      </c>
      <c r="DN37" s="40" t="e">
        <f t="shared" si="11"/>
        <v>#REF!</v>
      </c>
      <c r="DO37" s="40" t="e">
        <f t="shared" si="11"/>
        <v>#REF!</v>
      </c>
      <c r="DP37" s="40" t="e">
        <f t="shared" si="11"/>
        <v>#REF!</v>
      </c>
      <c r="DQ37" s="40" t="e">
        <f t="shared" si="11"/>
        <v>#REF!</v>
      </c>
      <c r="DR37" s="40" t="e">
        <f t="shared" si="11"/>
        <v>#REF!</v>
      </c>
      <c r="DS37" s="40" t="e">
        <f t="shared" si="11"/>
        <v>#REF!</v>
      </c>
      <c r="DT37" s="40" t="e">
        <f t="shared" si="11"/>
        <v>#REF!</v>
      </c>
      <c r="DU37" s="40" t="e">
        <f t="shared" si="11"/>
        <v>#REF!</v>
      </c>
      <c r="DV37" s="40" t="e">
        <f t="shared" si="11"/>
        <v>#REF!</v>
      </c>
      <c r="DW37" s="40" t="e">
        <f t="shared" si="11"/>
        <v>#REF!</v>
      </c>
      <c r="DX37" s="40" t="e">
        <f t="shared" si="11"/>
        <v>#REF!</v>
      </c>
      <c r="DY37" s="39">
        <f t="shared" si="14"/>
        <v>7</v>
      </c>
    </row>
    <row r="38" spans="2:129" s="39" customFormat="1">
      <c r="B38" s="21"/>
      <c r="C38" s="40"/>
      <c r="D38" s="40"/>
      <c r="E38" s="40"/>
      <c r="F38" s="40"/>
      <c r="G38" s="40"/>
      <c r="H38" s="40"/>
      <c r="I38" s="41"/>
      <c r="J38" s="40" t="e">
        <f t="shared" si="12"/>
        <v>#REF!</v>
      </c>
      <c r="K38" s="40" t="e">
        <f t="shared" si="12"/>
        <v>#REF!</v>
      </c>
      <c r="L38" s="40" t="e">
        <f t="shared" si="12"/>
        <v>#REF!</v>
      </c>
      <c r="M38" s="40" t="e">
        <f t="shared" si="12"/>
        <v>#REF!</v>
      </c>
      <c r="N38" s="40" t="e">
        <f t="shared" si="12"/>
        <v>#REF!</v>
      </c>
      <c r="O38" s="40" t="e">
        <f t="shared" si="12"/>
        <v>#REF!</v>
      </c>
      <c r="P38" s="40" t="e">
        <f t="shared" si="12"/>
        <v>#REF!</v>
      </c>
      <c r="Q38" s="40" t="e">
        <f t="shared" si="12"/>
        <v>#REF!</v>
      </c>
      <c r="R38" s="40" t="e">
        <f t="shared" si="12"/>
        <v>#REF!</v>
      </c>
      <c r="S38" s="40" t="e">
        <f t="shared" si="12"/>
        <v>#REF!</v>
      </c>
      <c r="T38" s="40" t="e">
        <f t="shared" si="12"/>
        <v>#REF!</v>
      </c>
      <c r="U38" s="40" t="e">
        <f t="shared" si="13"/>
        <v>#REF!</v>
      </c>
      <c r="V38" s="40" t="e">
        <f t="shared" si="5"/>
        <v>#REF!</v>
      </c>
      <c r="W38" s="40" t="e">
        <f t="shared" si="5"/>
        <v>#REF!</v>
      </c>
      <c r="X38" s="40" t="e">
        <f t="shared" si="5"/>
        <v>#REF!</v>
      </c>
      <c r="Y38" s="40" t="e">
        <f t="shared" si="5"/>
        <v>#REF!</v>
      </c>
      <c r="Z38" s="40" t="e">
        <f t="shared" si="5"/>
        <v>#REF!</v>
      </c>
      <c r="AA38" s="40" t="e">
        <f t="shared" si="5"/>
        <v>#REF!</v>
      </c>
      <c r="AB38" s="40" t="e">
        <f t="shared" si="5"/>
        <v>#REF!</v>
      </c>
      <c r="AC38" s="40" t="e">
        <f t="shared" si="5"/>
        <v>#REF!</v>
      </c>
      <c r="AD38" s="40" t="e">
        <f t="shared" si="5"/>
        <v>#REF!</v>
      </c>
      <c r="AE38" s="40" t="e">
        <f t="shared" si="5"/>
        <v>#REF!</v>
      </c>
      <c r="AF38" s="40" t="e">
        <f t="shared" si="5"/>
        <v>#REF!</v>
      </c>
      <c r="AG38" s="40" t="e">
        <f t="shared" si="5"/>
        <v>#REF!</v>
      </c>
      <c r="AH38" s="40" t="e">
        <f t="shared" si="5"/>
        <v>#REF!</v>
      </c>
      <c r="AI38" s="40" t="e">
        <f t="shared" si="5"/>
        <v>#REF!</v>
      </c>
      <c r="AJ38" s="40" t="e">
        <f t="shared" si="5"/>
        <v>#REF!</v>
      </c>
      <c r="AK38" s="40" t="e">
        <f t="shared" si="5"/>
        <v>#REF!</v>
      </c>
      <c r="AL38" s="40" t="e">
        <f t="shared" si="6"/>
        <v>#REF!</v>
      </c>
      <c r="AM38" s="40" t="e">
        <f t="shared" si="6"/>
        <v>#REF!</v>
      </c>
      <c r="AN38" s="40" t="e">
        <f t="shared" si="6"/>
        <v>#REF!</v>
      </c>
      <c r="AO38" s="40" t="e">
        <f t="shared" si="6"/>
        <v>#REF!</v>
      </c>
      <c r="AP38" s="40" t="e">
        <f t="shared" si="6"/>
        <v>#REF!</v>
      </c>
      <c r="AQ38" s="40" t="e">
        <f t="shared" si="6"/>
        <v>#REF!</v>
      </c>
      <c r="AR38" s="40" t="e">
        <f t="shared" si="6"/>
        <v>#REF!</v>
      </c>
      <c r="AS38" s="40" t="e">
        <f t="shared" si="6"/>
        <v>#REF!</v>
      </c>
      <c r="AT38" s="40" t="e">
        <f t="shared" si="6"/>
        <v>#REF!</v>
      </c>
      <c r="AU38" s="40" t="e">
        <f t="shared" si="6"/>
        <v>#REF!</v>
      </c>
      <c r="AV38" s="40" t="e">
        <f t="shared" si="6"/>
        <v>#REF!</v>
      </c>
      <c r="AW38" s="40" t="e">
        <f t="shared" si="6"/>
        <v>#REF!</v>
      </c>
      <c r="AX38" s="40" t="e">
        <f t="shared" si="6"/>
        <v>#REF!</v>
      </c>
      <c r="AY38" s="40" t="e">
        <f t="shared" si="6"/>
        <v>#REF!</v>
      </c>
      <c r="AZ38" s="40" t="e">
        <f t="shared" si="6"/>
        <v>#REF!</v>
      </c>
      <c r="BA38" s="40" t="e">
        <f t="shared" si="6"/>
        <v>#REF!</v>
      </c>
      <c r="BB38" s="40" t="e">
        <f t="shared" si="7"/>
        <v>#REF!</v>
      </c>
      <c r="BC38" s="40" t="e">
        <f t="shared" si="7"/>
        <v>#REF!</v>
      </c>
      <c r="BD38" s="40" t="e">
        <f t="shared" si="7"/>
        <v>#REF!</v>
      </c>
      <c r="BE38" s="40" t="e">
        <f t="shared" si="7"/>
        <v>#REF!</v>
      </c>
      <c r="BF38" s="40" t="e">
        <f t="shared" si="7"/>
        <v>#REF!</v>
      </c>
      <c r="BG38" s="40" t="e">
        <f t="shared" si="7"/>
        <v>#REF!</v>
      </c>
      <c r="BH38" s="40" t="e">
        <f t="shared" si="7"/>
        <v>#REF!</v>
      </c>
      <c r="BI38" s="40" t="e">
        <f t="shared" si="7"/>
        <v>#REF!</v>
      </c>
      <c r="BJ38" s="40" t="e">
        <f t="shared" si="7"/>
        <v>#REF!</v>
      </c>
      <c r="BK38" s="40" t="e">
        <f t="shared" si="7"/>
        <v>#REF!</v>
      </c>
      <c r="BL38" s="40" t="e">
        <f t="shared" si="7"/>
        <v>#REF!</v>
      </c>
      <c r="BM38" s="40" t="e">
        <f t="shared" si="7"/>
        <v>#REF!</v>
      </c>
      <c r="BN38" s="40" t="e">
        <f t="shared" si="7"/>
        <v>#REF!</v>
      </c>
      <c r="BO38" s="40" t="e">
        <f t="shared" si="7"/>
        <v>#REF!</v>
      </c>
      <c r="BP38" s="40" t="e">
        <f t="shared" si="7"/>
        <v>#REF!</v>
      </c>
      <c r="BQ38" s="40" t="e">
        <f t="shared" si="7"/>
        <v>#REF!</v>
      </c>
      <c r="BR38" s="40" t="e">
        <f t="shared" si="8"/>
        <v>#REF!</v>
      </c>
      <c r="BS38" s="40" t="e">
        <f t="shared" si="8"/>
        <v>#REF!</v>
      </c>
      <c r="BT38" s="40" t="e">
        <f t="shared" si="8"/>
        <v>#REF!</v>
      </c>
      <c r="BU38" s="40" t="e">
        <f t="shared" si="8"/>
        <v>#REF!</v>
      </c>
      <c r="BV38" s="40" t="e">
        <f t="shared" si="8"/>
        <v>#REF!</v>
      </c>
      <c r="BW38" s="40" t="e">
        <f t="shared" si="8"/>
        <v>#REF!</v>
      </c>
      <c r="BX38" s="40" t="e">
        <f t="shared" si="8"/>
        <v>#REF!</v>
      </c>
      <c r="BY38" s="40" t="e">
        <f t="shared" si="8"/>
        <v>#REF!</v>
      </c>
      <c r="BZ38" s="40" t="e">
        <f t="shared" si="8"/>
        <v>#REF!</v>
      </c>
      <c r="CA38" s="40" t="e">
        <f t="shared" si="8"/>
        <v>#REF!</v>
      </c>
      <c r="CB38" s="40" t="e">
        <f t="shared" si="8"/>
        <v>#REF!</v>
      </c>
      <c r="CC38" s="40" t="e">
        <f t="shared" si="8"/>
        <v>#REF!</v>
      </c>
      <c r="CD38" s="40" t="e">
        <f t="shared" si="8"/>
        <v>#REF!</v>
      </c>
      <c r="CE38" s="40" t="e">
        <f t="shared" si="8"/>
        <v>#REF!</v>
      </c>
      <c r="CF38" s="40" t="e">
        <f t="shared" si="8"/>
        <v>#REF!</v>
      </c>
      <c r="CG38" s="40" t="e">
        <f t="shared" si="8"/>
        <v>#REF!</v>
      </c>
      <c r="CH38" s="40" t="e">
        <f t="shared" si="9"/>
        <v>#REF!</v>
      </c>
      <c r="CI38" s="40" t="e">
        <f t="shared" si="9"/>
        <v>#REF!</v>
      </c>
      <c r="CJ38" s="40" t="e">
        <f t="shared" si="9"/>
        <v>#REF!</v>
      </c>
      <c r="CK38" s="40" t="e">
        <f t="shared" si="9"/>
        <v>#REF!</v>
      </c>
      <c r="CL38" s="40" t="e">
        <f t="shared" si="9"/>
        <v>#REF!</v>
      </c>
      <c r="CM38" s="40" t="e">
        <f t="shared" si="9"/>
        <v>#REF!</v>
      </c>
      <c r="CN38" s="40" t="e">
        <f t="shared" si="9"/>
        <v>#REF!</v>
      </c>
      <c r="CO38" s="40" t="e">
        <f t="shared" si="9"/>
        <v>#REF!</v>
      </c>
      <c r="CP38" s="40" t="e">
        <f t="shared" si="9"/>
        <v>#REF!</v>
      </c>
      <c r="CQ38" s="40" t="e">
        <f t="shared" si="9"/>
        <v>#REF!</v>
      </c>
      <c r="CR38" s="40" t="e">
        <f t="shared" si="9"/>
        <v>#REF!</v>
      </c>
      <c r="CS38" s="40" t="e">
        <f t="shared" si="9"/>
        <v>#REF!</v>
      </c>
      <c r="CT38" s="40" t="e">
        <f t="shared" si="9"/>
        <v>#REF!</v>
      </c>
      <c r="CU38" s="40" t="e">
        <f t="shared" si="9"/>
        <v>#REF!</v>
      </c>
      <c r="CV38" s="40" t="e">
        <f t="shared" si="9"/>
        <v>#REF!</v>
      </c>
      <c r="CW38" s="40" t="e">
        <f t="shared" si="9"/>
        <v>#REF!</v>
      </c>
      <c r="CX38" s="40" t="e">
        <f t="shared" si="10"/>
        <v>#REF!</v>
      </c>
      <c r="CY38" s="40" t="e">
        <f t="shared" si="10"/>
        <v>#REF!</v>
      </c>
      <c r="CZ38" s="40" t="e">
        <f t="shared" si="10"/>
        <v>#REF!</v>
      </c>
      <c r="DA38" s="40" t="e">
        <f t="shared" si="10"/>
        <v>#REF!</v>
      </c>
      <c r="DB38" s="40" t="e">
        <f t="shared" si="10"/>
        <v>#REF!</v>
      </c>
      <c r="DC38" s="40" t="e">
        <f t="shared" si="10"/>
        <v>#REF!</v>
      </c>
      <c r="DD38" s="40" t="e">
        <f t="shared" si="10"/>
        <v>#REF!</v>
      </c>
      <c r="DE38" s="40" t="e">
        <f t="shared" si="10"/>
        <v>#REF!</v>
      </c>
      <c r="DF38" s="40" t="e">
        <f t="shared" si="10"/>
        <v>#REF!</v>
      </c>
      <c r="DG38" s="40" t="e">
        <f t="shared" si="10"/>
        <v>#REF!</v>
      </c>
      <c r="DH38" s="40" t="e">
        <f t="shared" si="10"/>
        <v>#REF!</v>
      </c>
      <c r="DI38" s="40" t="e">
        <f t="shared" si="10"/>
        <v>#REF!</v>
      </c>
      <c r="DJ38" s="40" t="e">
        <f t="shared" si="10"/>
        <v>#REF!</v>
      </c>
      <c r="DK38" s="40" t="e">
        <f t="shared" si="10"/>
        <v>#REF!</v>
      </c>
      <c r="DL38" s="40" t="e">
        <f t="shared" si="10"/>
        <v>#REF!</v>
      </c>
      <c r="DM38" s="40" t="e">
        <f t="shared" si="10"/>
        <v>#REF!</v>
      </c>
      <c r="DN38" s="40" t="e">
        <f t="shared" si="11"/>
        <v>#REF!</v>
      </c>
      <c r="DO38" s="40" t="e">
        <f t="shared" si="11"/>
        <v>#REF!</v>
      </c>
      <c r="DP38" s="40" t="e">
        <f t="shared" si="11"/>
        <v>#REF!</v>
      </c>
      <c r="DQ38" s="40" t="e">
        <f t="shared" si="11"/>
        <v>#REF!</v>
      </c>
      <c r="DR38" s="40" t="e">
        <f t="shared" si="11"/>
        <v>#REF!</v>
      </c>
      <c r="DS38" s="40" t="e">
        <f t="shared" si="11"/>
        <v>#REF!</v>
      </c>
      <c r="DT38" s="40" t="e">
        <f t="shared" si="11"/>
        <v>#REF!</v>
      </c>
      <c r="DU38" s="40" t="e">
        <f t="shared" si="11"/>
        <v>#REF!</v>
      </c>
      <c r="DV38" s="40" t="e">
        <f t="shared" si="11"/>
        <v>#REF!</v>
      </c>
      <c r="DW38" s="40" t="e">
        <f t="shared" si="11"/>
        <v>#REF!</v>
      </c>
      <c r="DX38" s="40" t="e">
        <f t="shared" si="11"/>
        <v>#REF!</v>
      </c>
      <c r="DY38" s="39">
        <f t="shared" si="14"/>
        <v>8</v>
      </c>
    </row>
    <row r="39" spans="2:129" s="39" customFormat="1">
      <c r="B39" s="21"/>
      <c r="C39" s="40"/>
      <c r="D39" s="40"/>
      <c r="E39" s="40"/>
      <c r="F39" s="40"/>
      <c r="G39" s="40"/>
      <c r="H39" s="40"/>
      <c r="I39" s="40"/>
      <c r="J39" s="41"/>
      <c r="K39" s="40" t="e">
        <f t="shared" si="12"/>
        <v>#REF!</v>
      </c>
      <c r="L39" s="40" t="e">
        <f t="shared" si="12"/>
        <v>#REF!</v>
      </c>
      <c r="M39" s="40" t="e">
        <f t="shared" si="12"/>
        <v>#REF!</v>
      </c>
      <c r="N39" s="40" t="e">
        <f t="shared" si="12"/>
        <v>#REF!</v>
      </c>
      <c r="O39" s="40" t="e">
        <f t="shared" si="12"/>
        <v>#REF!</v>
      </c>
      <c r="P39" s="40" t="e">
        <f t="shared" si="12"/>
        <v>#REF!</v>
      </c>
      <c r="Q39" s="40" t="e">
        <f t="shared" si="12"/>
        <v>#REF!</v>
      </c>
      <c r="R39" s="40" t="e">
        <f t="shared" si="12"/>
        <v>#REF!</v>
      </c>
      <c r="S39" s="40" t="e">
        <f t="shared" si="12"/>
        <v>#REF!</v>
      </c>
      <c r="T39" s="40" t="e">
        <f t="shared" si="12"/>
        <v>#REF!</v>
      </c>
      <c r="U39" s="40" t="e">
        <f t="shared" si="13"/>
        <v>#REF!</v>
      </c>
      <c r="V39" s="40" t="e">
        <f t="shared" si="5"/>
        <v>#REF!</v>
      </c>
      <c r="W39" s="40" t="e">
        <f t="shared" si="5"/>
        <v>#REF!</v>
      </c>
      <c r="X39" s="40" t="e">
        <f t="shared" si="5"/>
        <v>#REF!</v>
      </c>
      <c r="Y39" s="40" t="e">
        <f t="shared" si="5"/>
        <v>#REF!</v>
      </c>
      <c r="Z39" s="40" t="e">
        <f t="shared" si="5"/>
        <v>#REF!</v>
      </c>
      <c r="AA39" s="40" t="e">
        <f t="shared" si="5"/>
        <v>#REF!</v>
      </c>
      <c r="AB39" s="40" t="e">
        <f t="shared" si="5"/>
        <v>#REF!</v>
      </c>
      <c r="AC39" s="40" t="e">
        <f t="shared" si="5"/>
        <v>#REF!</v>
      </c>
      <c r="AD39" s="40" t="e">
        <f t="shared" si="5"/>
        <v>#REF!</v>
      </c>
      <c r="AE39" s="40" t="e">
        <f t="shared" si="5"/>
        <v>#REF!</v>
      </c>
      <c r="AF39" s="40" t="e">
        <f t="shared" si="5"/>
        <v>#REF!</v>
      </c>
      <c r="AG39" s="40" t="e">
        <f t="shared" si="5"/>
        <v>#REF!</v>
      </c>
      <c r="AH39" s="40" t="e">
        <f t="shared" si="5"/>
        <v>#REF!</v>
      </c>
      <c r="AI39" s="40" t="e">
        <f t="shared" si="5"/>
        <v>#REF!</v>
      </c>
      <c r="AJ39" s="40" t="e">
        <f t="shared" si="5"/>
        <v>#REF!</v>
      </c>
      <c r="AK39" s="40" t="e">
        <f t="shared" si="5"/>
        <v>#REF!</v>
      </c>
      <c r="AL39" s="40" t="e">
        <f t="shared" si="6"/>
        <v>#REF!</v>
      </c>
      <c r="AM39" s="40" t="e">
        <f t="shared" si="6"/>
        <v>#REF!</v>
      </c>
      <c r="AN39" s="40" t="e">
        <f t="shared" si="6"/>
        <v>#REF!</v>
      </c>
      <c r="AO39" s="40" t="e">
        <f t="shared" si="6"/>
        <v>#REF!</v>
      </c>
      <c r="AP39" s="40" t="e">
        <f t="shared" si="6"/>
        <v>#REF!</v>
      </c>
      <c r="AQ39" s="40" t="e">
        <f t="shared" si="6"/>
        <v>#REF!</v>
      </c>
      <c r="AR39" s="40" t="e">
        <f t="shared" si="6"/>
        <v>#REF!</v>
      </c>
      <c r="AS39" s="40" t="e">
        <f t="shared" si="6"/>
        <v>#REF!</v>
      </c>
      <c r="AT39" s="40" t="e">
        <f t="shared" si="6"/>
        <v>#REF!</v>
      </c>
      <c r="AU39" s="40" t="e">
        <f t="shared" si="6"/>
        <v>#REF!</v>
      </c>
      <c r="AV39" s="40" t="e">
        <f t="shared" si="6"/>
        <v>#REF!</v>
      </c>
      <c r="AW39" s="40" t="e">
        <f t="shared" si="6"/>
        <v>#REF!</v>
      </c>
      <c r="AX39" s="40" t="e">
        <f t="shared" si="6"/>
        <v>#REF!</v>
      </c>
      <c r="AY39" s="40" t="e">
        <f t="shared" si="6"/>
        <v>#REF!</v>
      </c>
      <c r="AZ39" s="40" t="e">
        <f t="shared" si="6"/>
        <v>#REF!</v>
      </c>
      <c r="BA39" s="40" t="e">
        <f t="shared" si="6"/>
        <v>#REF!</v>
      </c>
      <c r="BB39" s="40" t="e">
        <f t="shared" si="7"/>
        <v>#REF!</v>
      </c>
      <c r="BC39" s="40" t="e">
        <f t="shared" si="7"/>
        <v>#REF!</v>
      </c>
      <c r="BD39" s="40" t="e">
        <f t="shared" si="7"/>
        <v>#REF!</v>
      </c>
      <c r="BE39" s="40" t="e">
        <f t="shared" si="7"/>
        <v>#REF!</v>
      </c>
      <c r="BF39" s="40" t="e">
        <f t="shared" si="7"/>
        <v>#REF!</v>
      </c>
      <c r="BG39" s="40" t="e">
        <f t="shared" si="7"/>
        <v>#REF!</v>
      </c>
      <c r="BH39" s="40" t="e">
        <f t="shared" si="7"/>
        <v>#REF!</v>
      </c>
      <c r="BI39" s="40" t="e">
        <f t="shared" si="7"/>
        <v>#REF!</v>
      </c>
      <c r="BJ39" s="40" t="e">
        <f t="shared" si="7"/>
        <v>#REF!</v>
      </c>
      <c r="BK39" s="40" t="e">
        <f t="shared" si="7"/>
        <v>#REF!</v>
      </c>
      <c r="BL39" s="40" t="e">
        <f t="shared" si="7"/>
        <v>#REF!</v>
      </c>
      <c r="BM39" s="40" t="e">
        <f t="shared" si="7"/>
        <v>#REF!</v>
      </c>
      <c r="BN39" s="40" t="e">
        <f t="shared" si="7"/>
        <v>#REF!</v>
      </c>
      <c r="BO39" s="40" t="e">
        <f t="shared" si="7"/>
        <v>#REF!</v>
      </c>
      <c r="BP39" s="40" t="e">
        <f t="shared" si="7"/>
        <v>#REF!</v>
      </c>
      <c r="BQ39" s="40" t="e">
        <f t="shared" si="7"/>
        <v>#REF!</v>
      </c>
      <c r="BR39" s="40" t="e">
        <f t="shared" si="8"/>
        <v>#REF!</v>
      </c>
      <c r="BS39" s="40" t="e">
        <f t="shared" si="8"/>
        <v>#REF!</v>
      </c>
      <c r="BT39" s="40" t="e">
        <f t="shared" si="8"/>
        <v>#REF!</v>
      </c>
      <c r="BU39" s="40" t="e">
        <f t="shared" si="8"/>
        <v>#REF!</v>
      </c>
      <c r="BV39" s="40" t="e">
        <f t="shared" si="8"/>
        <v>#REF!</v>
      </c>
      <c r="BW39" s="40" t="e">
        <f t="shared" si="8"/>
        <v>#REF!</v>
      </c>
      <c r="BX39" s="40" t="e">
        <f t="shared" si="8"/>
        <v>#REF!</v>
      </c>
      <c r="BY39" s="40" t="e">
        <f t="shared" si="8"/>
        <v>#REF!</v>
      </c>
      <c r="BZ39" s="40" t="e">
        <f t="shared" si="8"/>
        <v>#REF!</v>
      </c>
      <c r="CA39" s="40" t="e">
        <f t="shared" si="8"/>
        <v>#REF!</v>
      </c>
      <c r="CB39" s="40" t="e">
        <f t="shared" si="8"/>
        <v>#REF!</v>
      </c>
      <c r="CC39" s="40" t="e">
        <f t="shared" si="8"/>
        <v>#REF!</v>
      </c>
      <c r="CD39" s="40" t="e">
        <f t="shared" si="8"/>
        <v>#REF!</v>
      </c>
      <c r="CE39" s="40" t="e">
        <f t="shared" si="8"/>
        <v>#REF!</v>
      </c>
      <c r="CF39" s="40" t="e">
        <f t="shared" si="8"/>
        <v>#REF!</v>
      </c>
      <c r="CG39" s="40" t="e">
        <f t="shared" si="8"/>
        <v>#REF!</v>
      </c>
      <c r="CH39" s="40" t="e">
        <f t="shared" si="9"/>
        <v>#REF!</v>
      </c>
      <c r="CI39" s="40" t="e">
        <f t="shared" si="9"/>
        <v>#REF!</v>
      </c>
      <c r="CJ39" s="40" t="e">
        <f t="shared" si="9"/>
        <v>#REF!</v>
      </c>
      <c r="CK39" s="40" t="e">
        <f t="shared" si="9"/>
        <v>#REF!</v>
      </c>
      <c r="CL39" s="40" t="e">
        <f t="shared" si="9"/>
        <v>#REF!</v>
      </c>
      <c r="CM39" s="40" t="e">
        <f t="shared" si="9"/>
        <v>#REF!</v>
      </c>
      <c r="CN39" s="40" t="e">
        <f t="shared" si="9"/>
        <v>#REF!</v>
      </c>
      <c r="CO39" s="40" t="e">
        <f t="shared" si="9"/>
        <v>#REF!</v>
      </c>
      <c r="CP39" s="40" t="e">
        <f t="shared" si="9"/>
        <v>#REF!</v>
      </c>
      <c r="CQ39" s="40" t="e">
        <f t="shared" si="9"/>
        <v>#REF!</v>
      </c>
      <c r="CR39" s="40" t="e">
        <f t="shared" si="9"/>
        <v>#REF!</v>
      </c>
      <c r="CS39" s="40" t="e">
        <f t="shared" si="9"/>
        <v>#REF!</v>
      </c>
      <c r="CT39" s="40" t="e">
        <f t="shared" si="9"/>
        <v>#REF!</v>
      </c>
      <c r="CU39" s="40" t="e">
        <f t="shared" si="9"/>
        <v>#REF!</v>
      </c>
      <c r="CV39" s="40" t="e">
        <f t="shared" si="9"/>
        <v>#REF!</v>
      </c>
      <c r="CW39" s="40" t="e">
        <f t="shared" si="9"/>
        <v>#REF!</v>
      </c>
      <c r="CX39" s="40" t="e">
        <f t="shared" si="10"/>
        <v>#REF!</v>
      </c>
      <c r="CY39" s="40" t="e">
        <f t="shared" si="10"/>
        <v>#REF!</v>
      </c>
      <c r="CZ39" s="40" t="e">
        <f t="shared" si="10"/>
        <v>#REF!</v>
      </c>
      <c r="DA39" s="40" t="e">
        <f t="shared" si="10"/>
        <v>#REF!</v>
      </c>
      <c r="DB39" s="40" t="e">
        <f t="shared" si="10"/>
        <v>#REF!</v>
      </c>
      <c r="DC39" s="40" t="e">
        <f t="shared" si="10"/>
        <v>#REF!</v>
      </c>
      <c r="DD39" s="40" t="e">
        <f t="shared" si="10"/>
        <v>#REF!</v>
      </c>
      <c r="DE39" s="40" t="e">
        <f t="shared" si="10"/>
        <v>#REF!</v>
      </c>
      <c r="DF39" s="40" t="e">
        <f t="shared" si="10"/>
        <v>#REF!</v>
      </c>
      <c r="DG39" s="40" t="e">
        <f t="shared" si="10"/>
        <v>#REF!</v>
      </c>
      <c r="DH39" s="40" t="e">
        <f t="shared" si="10"/>
        <v>#REF!</v>
      </c>
      <c r="DI39" s="40" t="e">
        <f t="shared" si="10"/>
        <v>#REF!</v>
      </c>
      <c r="DJ39" s="40" t="e">
        <f t="shared" si="10"/>
        <v>#REF!</v>
      </c>
      <c r="DK39" s="40" t="e">
        <f t="shared" si="10"/>
        <v>#REF!</v>
      </c>
      <c r="DL39" s="40" t="e">
        <f t="shared" si="10"/>
        <v>#REF!</v>
      </c>
      <c r="DM39" s="40" t="e">
        <f t="shared" si="10"/>
        <v>#REF!</v>
      </c>
      <c r="DN39" s="40" t="e">
        <f t="shared" si="11"/>
        <v>#REF!</v>
      </c>
      <c r="DO39" s="40" t="e">
        <f t="shared" si="11"/>
        <v>#REF!</v>
      </c>
      <c r="DP39" s="40" t="e">
        <f t="shared" si="11"/>
        <v>#REF!</v>
      </c>
      <c r="DQ39" s="40" t="e">
        <f t="shared" si="11"/>
        <v>#REF!</v>
      </c>
      <c r="DR39" s="40" t="e">
        <f t="shared" si="11"/>
        <v>#REF!</v>
      </c>
      <c r="DS39" s="40" t="e">
        <f t="shared" si="11"/>
        <v>#REF!</v>
      </c>
      <c r="DT39" s="40" t="e">
        <f t="shared" si="11"/>
        <v>#REF!</v>
      </c>
      <c r="DU39" s="40" t="e">
        <f t="shared" si="11"/>
        <v>#REF!</v>
      </c>
      <c r="DV39" s="40" t="e">
        <f t="shared" si="11"/>
        <v>#REF!</v>
      </c>
      <c r="DW39" s="40" t="e">
        <f t="shared" si="11"/>
        <v>#REF!</v>
      </c>
      <c r="DX39" s="40" t="e">
        <f t="shared" si="11"/>
        <v>#REF!</v>
      </c>
      <c r="DY39" s="39">
        <f t="shared" si="14"/>
        <v>9</v>
      </c>
    </row>
    <row r="40" spans="2:129" s="39" customFormat="1">
      <c r="B40" s="21"/>
      <c r="C40" s="40"/>
      <c r="D40" s="40"/>
      <c r="E40" s="40"/>
      <c r="F40" s="40"/>
      <c r="G40" s="40"/>
      <c r="H40" s="40"/>
      <c r="I40" s="40"/>
      <c r="J40" s="40"/>
      <c r="K40" s="41"/>
      <c r="L40" s="40" t="e">
        <f t="shared" si="12"/>
        <v>#REF!</v>
      </c>
      <c r="M40" s="40" t="e">
        <f t="shared" si="12"/>
        <v>#REF!</v>
      </c>
      <c r="N40" s="40" t="e">
        <f t="shared" si="12"/>
        <v>#REF!</v>
      </c>
      <c r="O40" s="40" t="e">
        <f t="shared" si="12"/>
        <v>#REF!</v>
      </c>
      <c r="P40" s="40" t="e">
        <f t="shared" si="12"/>
        <v>#REF!</v>
      </c>
      <c r="Q40" s="40" t="e">
        <f t="shared" si="12"/>
        <v>#REF!</v>
      </c>
      <c r="R40" s="40" t="e">
        <f t="shared" si="12"/>
        <v>#REF!</v>
      </c>
      <c r="S40" s="40" t="e">
        <f t="shared" si="12"/>
        <v>#REF!</v>
      </c>
      <c r="T40" s="40" t="e">
        <f t="shared" si="12"/>
        <v>#REF!</v>
      </c>
      <c r="U40" s="40" t="e">
        <f t="shared" si="13"/>
        <v>#REF!</v>
      </c>
      <c r="V40" s="40" t="e">
        <f t="shared" si="5"/>
        <v>#REF!</v>
      </c>
      <c r="W40" s="40" t="e">
        <f t="shared" si="5"/>
        <v>#REF!</v>
      </c>
      <c r="X40" s="40" t="e">
        <f t="shared" si="5"/>
        <v>#REF!</v>
      </c>
      <c r="Y40" s="40" t="e">
        <f t="shared" si="5"/>
        <v>#REF!</v>
      </c>
      <c r="Z40" s="40" t="e">
        <f t="shared" si="5"/>
        <v>#REF!</v>
      </c>
      <c r="AA40" s="40" t="e">
        <f t="shared" si="5"/>
        <v>#REF!</v>
      </c>
      <c r="AB40" s="40" t="e">
        <f t="shared" si="5"/>
        <v>#REF!</v>
      </c>
      <c r="AC40" s="40" t="e">
        <f t="shared" si="5"/>
        <v>#REF!</v>
      </c>
      <c r="AD40" s="40" t="e">
        <f t="shared" si="5"/>
        <v>#REF!</v>
      </c>
      <c r="AE40" s="40" t="e">
        <f t="shared" si="5"/>
        <v>#REF!</v>
      </c>
      <c r="AF40" s="40" t="e">
        <f t="shared" si="5"/>
        <v>#REF!</v>
      </c>
      <c r="AG40" s="40" t="e">
        <f t="shared" si="5"/>
        <v>#REF!</v>
      </c>
      <c r="AH40" s="40" t="e">
        <f t="shared" si="5"/>
        <v>#REF!</v>
      </c>
      <c r="AI40" s="40" t="e">
        <f t="shared" si="5"/>
        <v>#REF!</v>
      </c>
      <c r="AJ40" s="40" t="e">
        <f t="shared" si="5"/>
        <v>#REF!</v>
      </c>
      <c r="AK40" s="40" t="e">
        <f t="shared" si="5"/>
        <v>#REF!</v>
      </c>
      <c r="AL40" s="40" t="e">
        <f t="shared" si="6"/>
        <v>#REF!</v>
      </c>
      <c r="AM40" s="40" t="e">
        <f t="shared" si="6"/>
        <v>#REF!</v>
      </c>
      <c r="AN40" s="40" t="e">
        <f t="shared" si="6"/>
        <v>#REF!</v>
      </c>
      <c r="AO40" s="40" t="e">
        <f t="shared" si="6"/>
        <v>#REF!</v>
      </c>
      <c r="AP40" s="40" t="e">
        <f t="shared" si="6"/>
        <v>#REF!</v>
      </c>
      <c r="AQ40" s="40" t="e">
        <f t="shared" si="6"/>
        <v>#REF!</v>
      </c>
      <c r="AR40" s="40" t="e">
        <f t="shared" si="6"/>
        <v>#REF!</v>
      </c>
      <c r="AS40" s="40" t="e">
        <f t="shared" si="6"/>
        <v>#REF!</v>
      </c>
      <c r="AT40" s="40" t="e">
        <f t="shared" si="6"/>
        <v>#REF!</v>
      </c>
      <c r="AU40" s="40" t="e">
        <f t="shared" si="6"/>
        <v>#REF!</v>
      </c>
      <c r="AV40" s="40" t="e">
        <f t="shared" si="6"/>
        <v>#REF!</v>
      </c>
      <c r="AW40" s="40" t="e">
        <f t="shared" si="6"/>
        <v>#REF!</v>
      </c>
      <c r="AX40" s="40" t="e">
        <f t="shared" si="6"/>
        <v>#REF!</v>
      </c>
      <c r="AY40" s="40" t="e">
        <f t="shared" si="6"/>
        <v>#REF!</v>
      </c>
      <c r="AZ40" s="40" t="e">
        <f t="shared" si="6"/>
        <v>#REF!</v>
      </c>
      <c r="BA40" s="40" t="e">
        <f t="shared" si="6"/>
        <v>#REF!</v>
      </c>
      <c r="BB40" s="40" t="e">
        <f t="shared" si="7"/>
        <v>#REF!</v>
      </c>
      <c r="BC40" s="40" t="e">
        <f t="shared" si="7"/>
        <v>#REF!</v>
      </c>
      <c r="BD40" s="40" t="e">
        <f t="shared" si="7"/>
        <v>#REF!</v>
      </c>
      <c r="BE40" s="40" t="e">
        <f t="shared" si="7"/>
        <v>#REF!</v>
      </c>
      <c r="BF40" s="40" t="e">
        <f t="shared" si="7"/>
        <v>#REF!</v>
      </c>
      <c r="BG40" s="40" t="e">
        <f t="shared" si="7"/>
        <v>#REF!</v>
      </c>
      <c r="BH40" s="40" t="e">
        <f t="shared" si="7"/>
        <v>#REF!</v>
      </c>
      <c r="BI40" s="40" t="e">
        <f t="shared" si="7"/>
        <v>#REF!</v>
      </c>
      <c r="BJ40" s="40" t="e">
        <f t="shared" si="7"/>
        <v>#REF!</v>
      </c>
      <c r="BK40" s="40" t="e">
        <f t="shared" si="7"/>
        <v>#REF!</v>
      </c>
      <c r="BL40" s="40" t="e">
        <f t="shared" si="7"/>
        <v>#REF!</v>
      </c>
      <c r="BM40" s="40" t="e">
        <f t="shared" si="7"/>
        <v>#REF!</v>
      </c>
      <c r="BN40" s="40" t="e">
        <f t="shared" si="7"/>
        <v>#REF!</v>
      </c>
      <c r="BO40" s="40" t="e">
        <f t="shared" si="7"/>
        <v>#REF!</v>
      </c>
      <c r="BP40" s="40" t="e">
        <f t="shared" si="7"/>
        <v>#REF!</v>
      </c>
      <c r="BQ40" s="40" t="e">
        <f t="shared" si="7"/>
        <v>#REF!</v>
      </c>
      <c r="BR40" s="40" t="e">
        <f t="shared" si="8"/>
        <v>#REF!</v>
      </c>
      <c r="BS40" s="40" t="e">
        <f t="shared" si="8"/>
        <v>#REF!</v>
      </c>
      <c r="BT40" s="40" t="e">
        <f t="shared" si="8"/>
        <v>#REF!</v>
      </c>
      <c r="BU40" s="40" t="e">
        <f t="shared" si="8"/>
        <v>#REF!</v>
      </c>
      <c r="BV40" s="40" t="e">
        <f t="shared" si="8"/>
        <v>#REF!</v>
      </c>
      <c r="BW40" s="40" t="e">
        <f t="shared" si="8"/>
        <v>#REF!</v>
      </c>
      <c r="BX40" s="40" t="e">
        <f t="shared" si="8"/>
        <v>#REF!</v>
      </c>
      <c r="BY40" s="40" t="e">
        <f t="shared" si="8"/>
        <v>#REF!</v>
      </c>
      <c r="BZ40" s="40" t="e">
        <f t="shared" si="8"/>
        <v>#REF!</v>
      </c>
      <c r="CA40" s="40" t="e">
        <f t="shared" si="8"/>
        <v>#REF!</v>
      </c>
      <c r="CB40" s="40" t="e">
        <f t="shared" si="8"/>
        <v>#REF!</v>
      </c>
      <c r="CC40" s="40" t="e">
        <f t="shared" si="8"/>
        <v>#REF!</v>
      </c>
      <c r="CD40" s="40" t="e">
        <f t="shared" si="8"/>
        <v>#REF!</v>
      </c>
      <c r="CE40" s="40" t="e">
        <f t="shared" si="8"/>
        <v>#REF!</v>
      </c>
      <c r="CF40" s="40" t="e">
        <f t="shared" si="8"/>
        <v>#REF!</v>
      </c>
      <c r="CG40" s="40" t="e">
        <f t="shared" si="8"/>
        <v>#REF!</v>
      </c>
      <c r="CH40" s="40" t="e">
        <f t="shared" si="9"/>
        <v>#REF!</v>
      </c>
      <c r="CI40" s="40" t="e">
        <f t="shared" si="9"/>
        <v>#REF!</v>
      </c>
      <c r="CJ40" s="40" t="e">
        <f t="shared" si="9"/>
        <v>#REF!</v>
      </c>
      <c r="CK40" s="40" t="e">
        <f t="shared" si="9"/>
        <v>#REF!</v>
      </c>
      <c r="CL40" s="40" t="e">
        <f t="shared" si="9"/>
        <v>#REF!</v>
      </c>
      <c r="CM40" s="40" t="e">
        <f t="shared" si="9"/>
        <v>#REF!</v>
      </c>
      <c r="CN40" s="40" t="e">
        <f t="shared" si="9"/>
        <v>#REF!</v>
      </c>
      <c r="CO40" s="40" t="e">
        <f t="shared" si="9"/>
        <v>#REF!</v>
      </c>
      <c r="CP40" s="40" t="e">
        <f t="shared" si="9"/>
        <v>#REF!</v>
      </c>
      <c r="CQ40" s="40" t="e">
        <f t="shared" si="9"/>
        <v>#REF!</v>
      </c>
      <c r="CR40" s="40" t="e">
        <f t="shared" si="9"/>
        <v>#REF!</v>
      </c>
      <c r="CS40" s="40" t="e">
        <f t="shared" si="9"/>
        <v>#REF!</v>
      </c>
      <c r="CT40" s="40" t="e">
        <f t="shared" si="9"/>
        <v>#REF!</v>
      </c>
      <c r="CU40" s="40" t="e">
        <f t="shared" si="9"/>
        <v>#REF!</v>
      </c>
      <c r="CV40" s="40" t="e">
        <f t="shared" si="9"/>
        <v>#REF!</v>
      </c>
      <c r="CW40" s="40" t="e">
        <f t="shared" si="9"/>
        <v>#REF!</v>
      </c>
      <c r="CX40" s="40" t="e">
        <f t="shared" si="10"/>
        <v>#REF!</v>
      </c>
      <c r="CY40" s="40" t="e">
        <f t="shared" si="10"/>
        <v>#REF!</v>
      </c>
      <c r="CZ40" s="40" t="e">
        <f t="shared" si="10"/>
        <v>#REF!</v>
      </c>
      <c r="DA40" s="40" t="e">
        <f t="shared" si="10"/>
        <v>#REF!</v>
      </c>
      <c r="DB40" s="40" t="e">
        <f t="shared" si="10"/>
        <v>#REF!</v>
      </c>
      <c r="DC40" s="40" t="e">
        <f t="shared" si="10"/>
        <v>#REF!</v>
      </c>
      <c r="DD40" s="40" t="e">
        <f t="shared" si="10"/>
        <v>#REF!</v>
      </c>
      <c r="DE40" s="40" t="e">
        <f t="shared" si="10"/>
        <v>#REF!</v>
      </c>
      <c r="DF40" s="40" t="e">
        <f t="shared" si="10"/>
        <v>#REF!</v>
      </c>
      <c r="DG40" s="40" t="e">
        <f t="shared" si="10"/>
        <v>#REF!</v>
      </c>
      <c r="DH40" s="40" t="e">
        <f t="shared" si="10"/>
        <v>#REF!</v>
      </c>
      <c r="DI40" s="40" t="e">
        <f t="shared" si="10"/>
        <v>#REF!</v>
      </c>
      <c r="DJ40" s="40" t="e">
        <f t="shared" si="10"/>
        <v>#REF!</v>
      </c>
      <c r="DK40" s="40" t="e">
        <f t="shared" si="10"/>
        <v>#REF!</v>
      </c>
      <c r="DL40" s="40" t="e">
        <f t="shared" si="10"/>
        <v>#REF!</v>
      </c>
      <c r="DM40" s="40" t="e">
        <f t="shared" si="10"/>
        <v>#REF!</v>
      </c>
      <c r="DN40" s="40" t="e">
        <f t="shared" si="11"/>
        <v>#REF!</v>
      </c>
      <c r="DO40" s="40" t="e">
        <f t="shared" si="11"/>
        <v>#REF!</v>
      </c>
      <c r="DP40" s="40" t="e">
        <f t="shared" si="11"/>
        <v>#REF!</v>
      </c>
      <c r="DQ40" s="40" t="e">
        <f t="shared" si="11"/>
        <v>#REF!</v>
      </c>
      <c r="DR40" s="40" t="e">
        <f t="shared" si="11"/>
        <v>#REF!</v>
      </c>
      <c r="DS40" s="40" t="e">
        <f t="shared" si="11"/>
        <v>#REF!</v>
      </c>
      <c r="DT40" s="40" t="e">
        <f t="shared" si="11"/>
        <v>#REF!</v>
      </c>
      <c r="DU40" s="40" t="e">
        <f t="shared" si="11"/>
        <v>#REF!</v>
      </c>
      <c r="DV40" s="40" t="e">
        <f t="shared" si="11"/>
        <v>#REF!</v>
      </c>
      <c r="DW40" s="40" t="e">
        <f t="shared" si="11"/>
        <v>#REF!</v>
      </c>
      <c r="DX40" s="40" t="e">
        <f t="shared" si="11"/>
        <v>#REF!</v>
      </c>
      <c r="DY40" s="39">
        <f t="shared" si="14"/>
        <v>10</v>
      </c>
    </row>
    <row r="41" spans="2:129" s="39" customFormat="1">
      <c r="B41" s="21"/>
      <c r="C41" s="40"/>
      <c r="D41" s="40"/>
      <c r="E41" s="40"/>
      <c r="F41" s="40"/>
      <c r="G41" s="40"/>
      <c r="H41" s="40"/>
      <c r="I41" s="40"/>
      <c r="J41" s="40"/>
      <c r="K41" s="40"/>
      <c r="L41" s="41"/>
      <c r="M41" s="40" t="e">
        <f t="shared" si="12"/>
        <v>#REF!</v>
      </c>
      <c r="N41" s="40" t="e">
        <f t="shared" si="12"/>
        <v>#REF!</v>
      </c>
      <c r="O41" s="40" t="e">
        <f t="shared" si="12"/>
        <v>#REF!</v>
      </c>
      <c r="P41" s="40" t="e">
        <f t="shared" si="12"/>
        <v>#REF!</v>
      </c>
      <c r="Q41" s="40" t="e">
        <f t="shared" si="12"/>
        <v>#REF!</v>
      </c>
      <c r="R41" s="40" t="e">
        <f t="shared" si="12"/>
        <v>#REF!</v>
      </c>
      <c r="S41" s="40" t="e">
        <f t="shared" si="12"/>
        <v>#REF!</v>
      </c>
      <c r="T41" s="40" t="e">
        <f t="shared" si="12"/>
        <v>#REF!</v>
      </c>
      <c r="U41" s="40" t="e">
        <f t="shared" si="13"/>
        <v>#REF!</v>
      </c>
      <c r="V41" s="40" t="e">
        <f t="shared" si="5"/>
        <v>#REF!</v>
      </c>
      <c r="W41" s="40" t="e">
        <f t="shared" si="5"/>
        <v>#REF!</v>
      </c>
      <c r="X41" s="40" t="e">
        <f t="shared" si="5"/>
        <v>#REF!</v>
      </c>
      <c r="Y41" s="40" t="e">
        <f t="shared" si="5"/>
        <v>#REF!</v>
      </c>
      <c r="Z41" s="40" t="e">
        <f t="shared" si="5"/>
        <v>#REF!</v>
      </c>
      <c r="AA41" s="40" t="e">
        <f t="shared" si="5"/>
        <v>#REF!</v>
      </c>
      <c r="AB41" s="40" t="e">
        <f t="shared" si="5"/>
        <v>#REF!</v>
      </c>
      <c r="AC41" s="40" t="e">
        <f t="shared" si="5"/>
        <v>#REF!</v>
      </c>
      <c r="AD41" s="40" t="e">
        <f t="shared" si="5"/>
        <v>#REF!</v>
      </c>
      <c r="AE41" s="40" t="e">
        <f t="shared" si="5"/>
        <v>#REF!</v>
      </c>
      <c r="AF41" s="40" t="e">
        <f t="shared" si="5"/>
        <v>#REF!</v>
      </c>
      <c r="AG41" s="40" t="e">
        <f t="shared" si="5"/>
        <v>#REF!</v>
      </c>
      <c r="AH41" s="40" t="e">
        <f t="shared" si="5"/>
        <v>#REF!</v>
      </c>
      <c r="AI41" s="40" t="e">
        <f t="shared" si="5"/>
        <v>#REF!</v>
      </c>
      <c r="AJ41" s="40" t="e">
        <f t="shared" si="5"/>
        <v>#REF!</v>
      </c>
      <c r="AK41" s="40" t="e">
        <f t="shared" si="5"/>
        <v>#REF!</v>
      </c>
      <c r="AL41" s="40" t="e">
        <f t="shared" si="6"/>
        <v>#REF!</v>
      </c>
      <c r="AM41" s="40" t="e">
        <f t="shared" si="6"/>
        <v>#REF!</v>
      </c>
      <c r="AN41" s="40" t="e">
        <f t="shared" si="6"/>
        <v>#REF!</v>
      </c>
      <c r="AO41" s="40" t="e">
        <f t="shared" si="6"/>
        <v>#REF!</v>
      </c>
      <c r="AP41" s="40" t="e">
        <f t="shared" si="6"/>
        <v>#REF!</v>
      </c>
      <c r="AQ41" s="40" t="e">
        <f t="shared" si="6"/>
        <v>#REF!</v>
      </c>
      <c r="AR41" s="40" t="e">
        <f t="shared" si="6"/>
        <v>#REF!</v>
      </c>
      <c r="AS41" s="40" t="e">
        <f t="shared" si="6"/>
        <v>#REF!</v>
      </c>
      <c r="AT41" s="40" t="e">
        <f t="shared" si="6"/>
        <v>#REF!</v>
      </c>
      <c r="AU41" s="40" t="e">
        <f t="shared" si="6"/>
        <v>#REF!</v>
      </c>
      <c r="AV41" s="40" t="e">
        <f t="shared" si="6"/>
        <v>#REF!</v>
      </c>
      <c r="AW41" s="40" t="e">
        <f t="shared" si="6"/>
        <v>#REF!</v>
      </c>
      <c r="AX41" s="40" t="e">
        <f t="shared" si="6"/>
        <v>#REF!</v>
      </c>
      <c r="AY41" s="40" t="e">
        <f t="shared" si="6"/>
        <v>#REF!</v>
      </c>
      <c r="AZ41" s="40" t="e">
        <f t="shared" si="6"/>
        <v>#REF!</v>
      </c>
      <c r="BA41" s="40" t="e">
        <f t="shared" si="6"/>
        <v>#REF!</v>
      </c>
      <c r="BB41" s="40" t="e">
        <f t="shared" si="7"/>
        <v>#REF!</v>
      </c>
      <c r="BC41" s="40" t="e">
        <f t="shared" si="7"/>
        <v>#REF!</v>
      </c>
      <c r="BD41" s="40" t="e">
        <f t="shared" si="7"/>
        <v>#REF!</v>
      </c>
      <c r="BE41" s="40" t="e">
        <f t="shared" si="7"/>
        <v>#REF!</v>
      </c>
      <c r="BF41" s="40" t="e">
        <f t="shared" si="7"/>
        <v>#REF!</v>
      </c>
      <c r="BG41" s="40" t="e">
        <f t="shared" si="7"/>
        <v>#REF!</v>
      </c>
      <c r="BH41" s="40" t="e">
        <f t="shared" si="7"/>
        <v>#REF!</v>
      </c>
      <c r="BI41" s="40" t="e">
        <f t="shared" si="7"/>
        <v>#REF!</v>
      </c>
      <c r="BJ41" s="40" t="e">
        <f t="shared" si="7"/>
        <v>#REF!</v>
      </c>
      <c r="BK41" s="40" t="e">
        <f t="shared" si="7"/>
        <v>#REF!</v>
      </c>
      <c r="BL41" s="40" t="e">
        <f t="shared" si="7"/>
        <v>#REF!</v>
      </c>
      <c r="BM41" s="40" t="e">
        <f t="shared" si="7"/>
        <v>#REF!</v>
      </c>
      <c r="BN41" s="40" t="e">
        <f t="shared" si="7"/>
        <v>#REF!</v>
      </c>
      <c r="BO41" s="40" t="e">
        <f t="shared" si="7"/>
        <v>#REF!</v>
      </c>
      <c r="BP41" s="40" t="e">
        <f t="shared" si="7"/>
        <v>#REF!</v>
      </c>
      <c r="BQ41" s="40" t="e">
        <f t="shared" si="7"/>
        <v>#REF!</v>
      </c>
      <c r="BR41" s="40" t="e">
        <f t="shared" si="8"/>
        <v>#REF!</v>
      </c>
      <c r="BS41" s="40" t="e">
        <f t="shared" si="8"/>
        <v>#REF!</v>
      </c>
      <c r="BT41" s="40" t="e">
        <f t="shared" si="8"/>
        <v>#REF!</v>
      </c>
      <c r="BU41" s="40" t="e">
        <f t="shared" si="8"/>
        <v>#REF!</v>
      </c>
      <c r="BV41" s="40" t="e">
        <f t="shared" si="8"/>
        <v>#REF!</v>
      </c>
      <c r="BW41" s="40" t="e">
        <f t="shared" si="8"/>
        <v>#REF!</v>
      </c>
      <c r="BX41" s="40" t="e">
        <f t="shared" si="8"/>
        <v>#REF!</v>
      </c>
      <c r="BY41" s="40" t="e">
        <f t="shared" si="8"/>
        <v>#REF!</v>
      </c>
      <c r="BZ41" s="40" t="e">
        <f t="shared" si="8"/>
        <v>#REF!</v>
      </c>
      <c r="CA41" s="40" t="e">
        <f t="shared" si="8"/>
        <v>#REF!</v>
      </c>
      <c r="CB41" s="40" t="e">
        <f t="shared" si="8"/>
        <v>#REF!</v>
      </c>
      <c r="CC41" s="40" t="e">
        <f t="shared" si="8"/>
        <v>#REF!</v>
      </c>
      <c r="CD41" s="40" t="e">
        <f t="shared" si="8"/>
        <v>#REF!</v>
      </c>
      <c r="CE41" s="40" t="e">
        <f t="shared" si="8"/>
        <v>#REF!</v>
      </c>
      <c r="CF41" s="40" t="e">
        <f t="shared" si="8"/>
        <v>#REF!</v>
      </c>
      <c r="CG41" s="40" t="e">
        <f t="shared" si="8"/>
        <v>#REF!</v>
      </c>
      <c r="CH41" s="40" t="e">
        <f t="shared" si="9"/>
        <v>#REF!</v>
      </c>
      <c r="CI41" s="40" t="e">
        <f t="shared" si="9"/>
        <v>#REF!</v>
      </c>
      <c r="CJ41" s="40" t="e">
        <f t="shared" si="9"/>
        <v>#REF!</v>
      </c>
      <c r="CK41" s="40" t="e">
        <f t="shared" si="9"/>
        <v>#REF!</v>
      </c>
      <c r="CL41" s="40" t="e">
        <f t="shared" si="9"/>
        <v>#REF!</v>
      </c>
      <c r="CM41" s="40" t="e">
        <f t="shared" si="9"/>
        <v>#REF!</v>
      </c>
      <c r="CN41" s="40" t="e">
        <f t="shared" si="9"/>
        <v>#REF!</v>
      </c>
      <c r="CO41" s="40" t="e">
        <f t="shared" si="9"/>
        <v>#REF!</v>
      </c>
      <c r="CP41" s="40" t="e">
        <f t="shared" si="9"/>
        <v>#REF!</v>
      </c>
      <c r="CQ41" s="40" t="e">
        <f t="shared" si="9"/>
        <v>#REF!</v>
      </c>
      <c r="CR41" s="40" t="e">
        <f t="shared" si="9"/>
        <v>#REF!</v>
      </c>
      <c r="CS41" s="40" t="e">
        <f t="shared" si="9"/>
        <v>#REF!</v>
      </c>
      <c r="CT41" s="40" t="e">
        <f t="shared" si="9"/>
        <v>#REF!</v>
      </c>
      <c r="CU41" s="40" t="e">
        <f t="shared" si="9"/>
        <v>#REF!</v>
      </c>
      <c r="CV41" s="40" t="e">
        <f t="shared" si="9"/>
        <v>#REF!</v>
      </c>
      <c r="CW41" s="40" t="e">
        <f t="shared" si="9"/>
        <v>#REF!</v>
      </c>
      <c r="CX41" s="40" t="e">
        <f t="shared" si="10"/>
        <v>#REF!</v>
      </c>
      <c r="CY41" s="40" t="e">
        <f t="shared" si="10"/>
        <v>#REF!</v>
      </c>
      <c r="CZ41" s="40" t="e">
        <f t="shared" si="10"/>
        <v>#REF!</v>
      </c>
      <c r="DA41" s="40" t="e">
        <f t="shared" si="10"/>
        <v>#REF!</v>
      </c>
      <c r="DB41" s="40" t="e">
        <f t="shared" si="10"/>
        <v>#REF!</v>
      </c>
      <c r="DC41" s="40" t="e">
        <f t="shared" si="10"/>
        <v>#REF!</v>
      </c>
      <c r="DD41" s="40" t="e">
        <f t="shared" si="10"/>
        <v>#REF!</v>
      </c>
      <c r="DE41" s="40" t="e">
        <f t="shared" si="10"/>
        <v>#REF!</v>
      </c>
      <c r="DF41" s="40" t="e">
        <f t="shared" si="10"/>
        <v>#REF!</v>
      </c>
      <c r="DG41" s="40" t="e">
        <f t="shared" si="10"/>
        <v>#REF!</v>
      </c>
      <c r="DH41" s="40" t="e">
        <f t="shared" si="10"/>
        <v>#REF!</v>
      </c>
      <c r="DI41" s="40" t="e">
        <f t="shared" si="10"/>
        <v>#REF!</v>
      </c>
      <c r="DJ41" s="40" t="e">
        <f t="shared" si="10"/>
        <v>#REF!</v>
      </c>
      <c r="DK41" s="40" t="e">
        <f t="shared" si="10"/>
        <v>#REF!</v>
      </c>
      <c r="DL41" s="40" t="e">
        <f t="shared" si="10"/>
        <v>#REF!</v>
      </c>
      <c r="DM41" s="40" t="e">
        <f t="shared" si="10"/>
        <v>#REF!</v>
      </c>
      <c r="DN41" s="40" t="e">
        <f t="shared" si="11"/>
        <v>#REF!</v>
      </c>
      <c r="DO41" s="40" t="e">
        <f t="shared" si="11"/>
        <v>#REF!</v>
      </c>
      <c r="DP41" s="40" t="e">
        <f t="shared" si="11"/>
        <v>#REF!</v>
      </c>
      <c r="DQ41" s="40" t="e">
        <f t="shared" si="11"/>
        <v>#REF!</v>
      </c>
      <c r="DR41" s="40" t="e">
        <f t="shared" si="11"/>
        <v>#REF!</v>
      </c>
      <c r="DS41" s="40" t="e">
        <f t="shared" si="11"/>
        <v>#REF!</v>
      </c>
      <c r="DT41" s="40" t="e">
        <f t="shared" si="11"/>
        <v>#REF!</v>
      </c>
      <c r="DU41" s="40" t="e">
        <f t="shared" si="11"/>
        <v>#REF!</v>
      </c>
      <c r="DV41" s="40" t="e">
        <f t="shared" si="11"/>
        <v>#REF!</v>
      </c>
      <c r="DW41" s="40" t="e">
        <f t="shared" si="11"/>
        <v>#REF!</v>
      </c>
      <c r="DX41" s="40" t="e">
        <f t="shared" si="11"/>
        <v>#REF!</v>
      </c>
      <c r="DY41" s="39">
        <f t="shared" si="14"/>
        <v>11</v>
      </c>
    </row>
    <row r="42" spans="2:129" s="39" customFormat="1">
      <c r="B42" s="21"/>
      <c r="C42" s="40"/>
      <c r="D42" s="40"/>
      <c r="E42" s="40"/>
      <c r="F42" s="40"/>
      <c r="G42" s="40"/>
      <c r="H42" s="40"/>
      <c r="I42" s="40"/>
      <c r="J42" s="40"/>
      <c r="K42" s="40"/>
      <c r="L42" s="40"/>
      <c r="M42" s="41"/>
      <c r="N42" s="40" t="e">
        <f t="shared" si="12"/>
        <v>#REF!</v>
      </c>
      <c r="O42" s="40" t="e">
        <f t="shared" si="12"/>
        <v>#REF!</v>
      </c>
      <c r="P42" s="40" t="e">
        <f t="shared" si="12"/>
        <v>#REF!</v>
      </c>
      <c r="Q42" s="40" t="e">
        <f t="shared" si="12"/>
        <v>#REF!</v>
      </c>
      <c r="R42" s="40" t="e">
        <f t="shared" si="12"/>
        <v>#REF!</v>
      </c>
      <c r="S42" s="40" t="e">
        <f t="shared" si="12"/>
        <v>#REF!</v>
      </c>
      <c r="T42" s="40" t="e">
        <f t="shared" si="12"/>
        <v>#REF!</v>
      </c>
      <c r="U42" s="40" t="e">
        <f t="shared" si="13"/>
        <v>#REF!</v>
      </c>
      <c r="V42" s="40" t="e">
        <f t="shared" si="5"/>
        <v>#REF!</v>
      </c>
      <c r="W42" s="40" t="e">
        <f t="shared" si="5"/>
        <v>#REF!</v>
      </c>
      <c r="X42" s="40" t="e">
        <f t="shared" si="5"/>
        <v>#REF!</v>
      </c>
      <c r="Y42" s="40" t="e">
        <f t="shared" si="5"/>
        <v>#REF!</v>
      </c>
      <c r="Z42" s="40" t="e">
        <f t="shared" si="5"/>
        <v>#REF!</v>
      </c>
      <c r="AA42" s="40" t="e">
        <f t="shared" si="5"/>
        <v>#REF!</v>
      </c>
      <c r="AB42" s="40" t="e">
        <f t="shared" si="5"/>
        <v>#REF!</v>
      </c>
      <c r="AC42" s="40" t="e">
        <f t="shared" si="5"/>
        <v>#REF!</v>
      </c>
      <c r="AD42" s="40" t="e">
        <f t="shared" si="5"/>
        <v>#REF!</v>
      </c>
      <c r="AE42" s="40" t="e">
        <f t="shared" si="5"/>
        <v>#REF!</v>
      </c>
      <c r="AF42" s="40" t="e">
        <f t="shared" si="5"/>
        <v>#REF!</v>
      </c>
      <c r="AG42" s="40" t="e">
        <f t="shared" si="5"/>
        <v>#REF!</v>
      </c>
      <c r="AH42" s="40" t="e">
        <f t="shared" si="5"/>
        <v>#REF!</v>
      </c>
      <c r="AI42" s="40" t="e">
        <f t="shared" si="5"/>
        <v>#REF!</v>
      </c>
      <c r="AJ42" s="40" t="e">
        <f t="shared" si="5"/>
        <v>#REF!</v>
      </c>
      <c r="AK42" s="40" t="e">
        <f t="shared" si="5"/>
        <v>#REF!</v>
      </c>
      <c r="AL42" s="40" t="e">
        <f t="shared" si="6"/>
        <v>#REF!</v>
      </c>
      <c r="AM42" s="40" t="e">
        <f t="shared" si="6"/>
        <v>#REF!</v>
      </c>
      <c r="AN42" s="40" t="e">
        <f t="shared" si="6"/>
        <v>#REF!</v>
      </c>
      <c r="AO42" s="40" t="e">
        <f t="shared" si="6"/>
        <v>#REF!</v>
      </c>
      <c r="AP42" s="40" t="e">
        <f t="shared" si="6"/>
        <v>#REF!</v>
      </c>
      <c r="AQ42" s="40" t="e">
        <f t="shared" si="6"/>
        <v>#REF!</v>
      </c>
      <c r="AR42" s="40" t="e">
        <f t="shared" si="6"/>
        <v>#REF!</v>
      </c>
      <c r="AS42" s="40" t="e">
        <f t="shared" si="6"/>
        <v>#REF!</v>
      </c>
      <c r="AT42" s="40" t="e">
        <f t="shared" si="6"/>
        <v>#REF!</v>
      </c>
      <c r="AU42" s="40" t="e">
        <f t="shared" si="6"/>
        <v>#REF!</v>
      </c>
      <c r="AV42" s="40" t="e">
        <f t="shared" si="6"/>
        <v>#REF!</v>
      </c>
      <c r="AW42" s="40" t="e">
        <f t="shared" si="6"/>
        <v>#REF!</v>
      </c>
      <c r="AX42" s="40" t="e">
        <f t="shared" si="6"/>
        <v>#REF!</v>
      </c>
      <c r="AY42" s="40" t="e">
        <f t="shared" si="6"/>
        <v>#REF!</v>
      </c>
      <c r="AZ42" s="40" t="e">
        <f t="shared" si="6"/>
        <v>#REF!</v>
      </c>
      <c r="BA42" s="40" t="e">
        <f t="shared" si="6"/>
        <v>#REF!</v>
      </c>
      <c r="BB42" s="40" t="e">
        <f t="shared" si="7"/>
        <v>#REF!</v>
      </c>
      <c r="BC42" s="40" t="e">
        <f t="shared" si="7"/>
        <v>#REF!</v>
      </c>
      <c r="BD42" s="40" t="e">
        <f t="shared" si="7"/>
        <v>#REF!</v>
      </c>
      <c r="BE42" s="40" t="e">
        <f t="shared" si="7"/>
        <v>#REF!</v>
      </c>
      <c r="BF42" s="40" t="e">
        <f t="shared" si="7"/>
        <v>#REF!</v>
      </c>
      <c r="BG42" s="40" t="e">
        <f t="shared" si="7"/>
        <v>#REF!</v>
      </c>
      <c r="BH42" s="40" t="e">
        <f t="shared" si="7"/>
        <v>#REF!</v>
      </c>
      <c r="BI42" s="40" t="e">
        <f t="shared" si="7"/>
        <v>#REF!</v>
      </c>
      <c r="BJ42" s="40" t="e">
        <f t="shared" si="7"/>
        <v>#REF!</v>
      </c>
      <c r="BK42" s="40" t="e">
        <f t="shared" si="7"/>
        <v>#REF!</v>
      </c>
      <c r="BL42" s="40" t="e">
        <f t="shared" si="7"/>
        <v>#REF!</v>
      </c>
      <c r="BM42" s="40" t="e">
        <f t="shared" si="7"/>
        <v>#REF!</v>
      </c>
      <c r="BN42" s="40" t="e">
        <f t="shared" si="7"/>
        <v>#REF!</v>
      </c>
      <c r="BO42" s="40" t="e">
        <f t="shared" si="7"/>
        <v>#REF!</v>
      </c>
      <c r="BP42" s="40" t="e">
        <f t="shared" si="7"/>
        <v>#REF!</v>
      </c>
      <c r="BQ42" s="40" t="e">
        <f t="shared" si="7"/>
        <v>#REF!</v>
      </c>
      <c r="BR42" s="40" t="e">
        <f t="shared" si="8"/>
        <v>#REF!</v>
      </c>
      <c r="BS42" s="40" t="e">
        <f t="shared" si="8"/>
        <v>#REF!</v>
      </c>
      <c r="BT42" s="40" t="e">
        <f t="shared" si="8"/>
        <v>#REF!</v>
      </c>
      <c r="BU42" s="40" t="e">
        <f t="shared" si="8"/>
        <v>#REF!</v>
      </c>
      <c r="BV42" s="40" t="e">
        <f t="shared" si="8"/>
        <v>#REF!</v>
      </c>
      <c r="BW42" s="40" t="e">
        <f t="shared" si="8"/>
        <v>#REF!</v>
      </c>
      <c r="BX42" s="40" t="e">
        <f t="shared" si="8"/>
        <v>#REF!</v>
      </c>
      <c r="BY42" s="40" t="e">
        <f t="shared" si="8"/>
        <v>#REF!</v>
      </c>
      <c r="BZ42" s="40" t="e">
        <f t="shared" si="8"/>
        <v>#REF!</v>
      </c>
      <c r="CA42" s="40" t="e">
        <f t="shared" si="8"/>
        <v>#REF!</v>
      </c>
      <c r="CB42" s="40" t="e">
        <f t="shared" si="8"/>
        <v>#REF!</v>
      </c>
      <c r="CC42" s="40" t="e">
        <f t="shared" si="8"/>
        <v>#REF!</v>
      </c>
      <c r="CD42" s="40" t="e">
        <f t="shared" si="8"/>
        <v>#REF!</v>
      </c>
      <c r="CE42" s="40" t="e">
        <f t="shared" si="8"/>
        <v>#REF!</v>
      </c>
      <c r="CF42" s="40" t="e">
        <f t="shared" si="8"/>
        <v>#REF!</v>
      </c>
      <c r="CG42" s="40" t="e">
        <f t="shared" si="8"/>
        <v>#REF!</v>
      </c>
      <c r="CH42" s="40" t="e">
        <f t="shared" si="9"/>
        <v>#REF!</v>
      </c>
      <c r="CI42" s="40" t="e">
        <f t="shared" si="9"/>
        <v>#REF!</v>
      </c>
      <c r="CJ42" s="40" t="e">
        <f t="shared" si="9"/>
        <v>#REF!</v>
      </c>
      <c r="CK42" s="40" t="e">
        <f t="shared" si="9"/>
        <v>#REF!</v>
      </c>
      <c r="CL42" s="40" t="e">
        <f t="shared" si="9"/>
        <v>#REF!</v>
      </c>
      <c r="CM42" s="40" t="e">
        <f t="shared" si="9"/>
        <v>#REF!</v>
      </c>
      <c r="CN42" s="40" t="e">
        <f t="shared" si="9"/>
        <v>#REF!</v>
      </c>
      <c r="CO42" s="40" t="e">
        <f t="shared" si="9"/>
        <v>#REF!</v>
      </c>
      <c r="CP42" s="40" t="e">
        <f t="shared" si="9"/>
        <v>#REF!</v>
      </c>
      <c r="CQ42" s="40" t="e">
        <f t="shared" si="9"/>
        <v>#REF!</v>
      </c>
      <c r="CR42" s="40" t="e">
        <f t="shared" si="9"/>
        <v>#REF!</v>
      </c>
      <c r="CS42" s="40" t="e">
        <f t="shared" si="9"/>
        <v>#REF!</v>
      </c>
      <c r="CT42" s="40" t="e">
        <f t="shared" si="9"/>
        <v>#REF!</v>
      </c>
      <c r="CU42" s="40" t="e">
        <f t="shared" si="9"/>
        <v>#REF!</v>
      </c>
      <c r="CV42" s="40" t="e">
        <f t="shared" si="9"/>
        <v>#REF!</v>
      </c>
      <c r="CW42" s="40" t="e">
        <f t="shared" si="9"/>
        <v>#REF!</v>
      </c>
      <c r="CX42" s="40" t="e">
        <f t="shared" si="10"/>
        <v>#REF!</v>
      </c>
      <c r="CY42" s="40" t="e">
        <f t="shared" si="10"/>
        <v>#REF!</v>
      </c>
      <c r="CZ42" s="40" t="e">
        <f t="shared" si="10"/>
        <v>#REF!</v>
      </c>
      <c r="DA42" s="40" t="e">
        <f t="shared" si="10"/>
        <v>#REF!</v>
      </c>
      <c r="DB42" s="40" t="e">
        <f t="shared" si="10"/>
        <v>#REF!</v>
      </c>
      <c r="DC42" s="40" t="e">
        <f t="shared" si="10"/>
        <v>#REF!</v>
      </c>
      <c r="DD42" s="40" t="e">
        <f t="shared" si="10"/>
        <v>#REF!</v>
      </c>
      <c r="DE42" s="40" t="e">
        <f t="shared" si="10"/>
        <v>#REF!</v>
      </c>
      <c r="DF42" s="40" t="e">
        <f t="shared" si="10"/>
        <v>#REF!</v>
      </c>
      <c r="DG42" s="40" t="e">
        <f t="shared" si="10"/>
        <v>#REF!</v>
      </c>
      <c r="DH42" s="40" t="e">
        <f t="shared" si="10"/>
        <v>#REF!</v>
      </c>
      <c r="DI42" s="40" t="e">
        <f t="shared" si="10"/>
        <v>#REF!</v>
      </c>
      <c r="DJ42" s="40" t="e">
        <f t="shared" si="10"/>
        <v>#REF!</v>
      </c>
      <c r="DK42" s="40" t="e">
        <f t="shared" si="10"/>
        <v>#REF!</v>
      </c>
      <c r="DL42" s="40" t="e">
        <f t="shared" si="10"/>
        <v>#REF!</v>
      </c>
      <c r="DM42" s="40" t="e">
        <f t="shared" si="10"/>
        <v>#REF!</v>
      </c>
      <c r="DN42" s="40" t="e">
        <f t="shared" si="11"/>
        <v>#REF!</v>
      </c>
      <c r="DO42" s="40" t="e">
        <f t="shared" si="11"/>
        <v>#REF!</v>
      </c>
      <c r="DP42" s="40" t="e">
        <f t="shared" si="11"/>
        <v>#REF!</v>
      </c>
      <c r="DQ42" s="40" t="e">
        <f t="shared" si="11"/>
        <v>#REF!</v>
      </c>
      <c r="DR42" s="40" t="e">
        <f t="shared" si="11"/>
        <v>#REF!</v>
      </c>
      <c r="DS42" s="40" t="e">
        <f t="shared" si="11"/>
        <v>#REF!</v>
      </c>
      <c r="DT42" s="40" t="e">
        <f t="shared" si="11"/>
        <v>#REF!</v>
      </c>
      <c r="DU42" s="40" t="e">
        <f t="shared" si="11"/>
        <v>#REF!</v>
      </c>
      <c r="DV42" s="40" t="e">
        <f t="shared" si="11"/>
        <v>#REF!</v>
      </c>
      <c r="DW42" s="40" t="e">
        <f t="shared" si="11"/>
        <v>#REF!</v>
      </c>
      <c r="DX42" s="40" t="e">
        <f t="shared" si="11"/>
        <v>#REF!</v>
      </c>
      <c r="DY42" s="39">
        <f t="shared" si="14"/>
        <v>12</v>
      </c>
    </row>
    <row r="43" spans="2:129" s="39" customFormat="1">
      <c r="B43" s="21"/>
      <c r="C43" s="40"/>
      <c r="D43" s="40"/>
      <c r="E43" s="40"/>
      <c r="F43" s="40"/>
      <c r="G43" s="40"/>
      <c r="H43" s="40"/>
      <c r="I43" s="40"/>
      <c r="J43" s="40"/>
      <c r="K43" s="40"/>
      <c r="L43" s="40"/>
      <c r="M43" s="40"/>
      <c r="N43" s="41"/>
      <c r="O43" s="40" t="e">
        <f t="shared" si="12"/>
        <v>#REF!</v>
      </c>
      <c r="P43" s="40" t="e">
        <f t="shared" si="12"/>
        <v>#REF!</v>
      </c>
      <c r="Q43" s="40" t="e">
        <f t="shared" si="12"/>
        <v>#REF!</v>
      </c>
      <c r="R43" s="40" t="e">
        <f t="shared" si="12"/>
        <v>#REF!</v>
      </c>
      <c r="S43" s="40" t="e">
        <f t="shared" si="12"/>
        <v>#REF!</v>
      </c>
      <c r="T43" s="40" t="e">
        <f t="shared" si="12"/>
        <v>#REF!</v>
      </c>
      <c r="U43" s="40" t="e">
        <f t="shared" si="13"/>
        <v>#REF!</v>
      </c>
      <c r="V43" s="40" t="e">
        <f t="shared" si="5"/>
        <v>#REF!</v>
      </c>
      <c r="W43" s="40" t="e">
        <f t="shared" si="5"/>
        <v>#REF!</v>
      </c>
      <c r="X43" s="40" t="e">
        <f t="shared" si="5"/>
        <v>#REF!</v>
      </c>
      <c r="Y43" s="40" t="e">
        <f t="shared" si="5"/>
        <v>#REF!</v>
      </c>
      <c r="Z43" s="40" t="e">
        <f t="shared" si="5"/>
        <v>#REF!</v>
      </c>
      <c r="AA43" s="40" t="e">
        <f t="shared" si="5"/>
        <v>#REF!</v>
      </c>
      <c r="AB43" s="40" t="e">
        <f t="shared" si="5"/>
        <v>#REF!</v>
      </c>
      <c r="AC43" s="40" t="e">
        <f t="shared" si="5"/>
        <v>#REF!</v>
      </c>
      <c r="AD43" s="40" t="e">
        <f t="shared" si="5"/>
        <v>#REF!</v>
      </c>
      <c r="AE43" s="40" t="e">
        <f t="shared" si="5"/>
        <v>#REF!</v>
      </c>
      <c r="AF43" s="40" t="e">
        <f t="shared" si="5"/>
        <v>#REF!</v>
      </c>
      <c r="AG43" s="40" t="e">
        <f t="shared" si="5"/>
        <v>#REF!</v>
      </c>
      <c r="AH43" s="40" t="e">
        <f t="shared" si="5"/>
        <v>#REF!</v>
      </c>
      <c r="AI43" s="40" t="e">
        <f t="shared" si="5"/>
        <v>#REF!</v>
      </c>
      <c r="AJ43" s="40" t="e">
        <f t="shared" si="5"/>
        <v>#REF!</v>
      </c>
      <c r="AK43" s="40" t="e">
        <f t="shared" si="5"/>
        <v>#REF!</v>
      </c>
      <c r="AL43" s="40" t="e">
        <f t="shared" si="6"/>
        <v>#REF!</v>
      </c>
      <c r="AM43" s="40" t="e">
        <f t="shared" si="6"/>
        <v>#REF!</v>
      </c>
      <c r="AN43" s="40" t="e">
        <f t="shared" si="6"/>
        <v>#REF!</v>
      </c>
      <c r="AO43" s="40" t="e">
        <f t="shared" si="6"/>
        <v>#REF!</v>
      </c>
      <c r="AP43" s="40" t="e">
        <f t="shared" si="6"/>
        <v>#REF!</v>
      </c>
      <c r="AQ43" s="40" t="e">
        <f t="shared" si="6"/>
        <v>#REF!</v>
      </c>
      <c r="AR43" s="40" t="e">
        <f t="shared" si="6"/>
        <v>#REF!</v>
      </c>
      <c r="AS43" s="40" t="e">
        <f t="shared" si="6"/>
        <v>#REF!</v>
      </c>
      <c r="AT43" s="40" t="e">
        <f t="shared" si="6"/>
        <v>#REF!</v>
      </c>
      <c r="AU43" s="40" t="e">
        <f t="shared" si="6"/>
        <v>#REF!</v>
      </c>
      <c r="AV43" s="40" t="e">
        <f t="shared" si="6"/>
        <v>#REF!</v>
      </c>
      <c r="AW43" s="40" t="e">
        <f t="shared" si="6"/>
        <v>#REF!</v>
      </c>
      <c r="AX43" s="40" t="e">
        <f t="shared" si="6"/>
        <v>#REF!</v>
      </c>
      <c r="AY43" s="40" t="e">
        <f t="shared" si="6"/>
        <v>#REF!</v>
      </c>
      <c r="AZ43" s="40" t="e">
        <f t="shared" si="6"/>
        <v>#REF!</v>
      </c>
      <c r="BA43" s="40" t="e">
        <f t="shared" si="6"/>
        <v>#REF!</v>
      </c>
      <c r="BB43" s="40" t="e">
        <f t="shared" si="7"/>
        <v>#REF!</v>
      </c>
      <c r="BC43" s="40" t="e">
        <f t="shared" si="7"/>
        <v>#REF!</v>
      </c>
      <c r="BD43" s="40" t="e">
        <f t="shared" si="7"/>
        <v>#REF!</v>
      </c>
      <c r="BE43" s="40" t="e">
        <f t="shared" si="7"/>
        <v>#REF!</v>
      </c>
      <c r="BF43" s="40" t="e">
        <f t="shared" si="7"/>
        <v>#REF!</v>
      </c>
      <c r="BG43" s="40" t="e">
        <f t="shared" si="7"/>
        <v>#REF!</v>
      </c>
      <c r="BH43" s="40" t="e">
        <f t="shared" si="7"/>
        <v>#REF!</v>
      </c>
      <c r="BI43" s="40" t="e">
        <f t="shared" si="7"/>
        <v>#REF!</v>
      </c>
      <c r="BJ43" s="40" t="e">
        <f t="shared" si="7"/>
        <v>#REF!</v>
      </c>
      <c r="BK43" s="40" t="e">
        <f t="shared" si="7"/>
        <v>#REF!</v>
      </c>
      <c r="BL43" s="40" t="e">
        <f t="shared" si="7"/>
        <v>#REF!</v>
      </c>
      <c r="BM43" s="40" t="e">
        <f t="shared" si="7"/>
        <v>#REF!</v>
      </c>
      <c r="BN43" s="40" t="e">
        <f t="shared" si="7"/>
        <v>#REF!</v>
      </c>
      <c r="BO43" s="40" t="e">
        <f t="shared" si="7"/>
        <v>#REF!</v>
      </c>
      <c r="BP43" s="40" t="e">
        <f t="shared" si="7"/>
        <v>#REF!</v>
      </c>
      <c r="BQ43" s="40" t="e">
        <f t="shared" si="7"/>
        <v>#REF!</v>
      </c>
      <c r="BR43" s="40" t="e">
        <f t="shared" si="8"/>
        <v>#REF!</v>
      </c>
      <c r="BS43" s="40" t="e">
        <f t="shared" si="8"/>
        <v>#REF!</v>
      </c>
      <c r="BT43" s="40" t="e">
        <f t="shared" si="8"/>
        <v>#REF!</v>
      </c>
      <c r="BU43" s="40" t="e">
        <f t="shared" si="8"/>
        <v>#REF!</v>
      </c>
      <c r="BV43" s="40" t="e">
        <f t="shared" si="8"/>
        <v>#REF!</v>
      </c>
      <c r="BW43" s="40" t="e">
        <f t="shared" si="8"/>
        <v>#REF!</v>
      </c>
      <c r="BX43" s="40" t="e">
        <f t="shared" si="8"/>
        <v>#REF!</v>
      </c>
      <c r="BY43" s="40" t="e">
        <f t="shared" si="8"/>
        <v>#REF!</v>
      </c>
      <c r="BZ43" s="40" t="e">
        <f t="shared" si="8"/>
        <v>#REF!</v>
      </c>
      <c r="CA43" s="40" t="e">
        <f t="shared" si="8"/>
        <v>#REF!</v>
      </c>
      <c r="CB43" s="40" t="e">
        <f t="shared" si="8"/>
        <v>#REF!</v>
      </c>
      <c r="CC43" s="40" t="e">
        <f t="shared" si="8"/>
        <v>#REF!</v>
      </c>
      <c r="CD43" s="40" t="e">
        <f t="shared" si="8"/>
        <v>#REF!</v>
      </c>
      <c r="CE43" s="40" t="e">
        <f t="shared" si="8"/>
        <v>#REF!</v>
      </c>
      <c r="CF43" s="40" t="e">
        <f t="shared" si="8"/>
        <v>#REF!</v>
      </c>
      <c r="CG43" s="40" t="e">
        <f t="shared" si="8"/>
        <v>#REF!</v>
      </c>
      <c r="CH43" s="40" t="e">
        <f t="shared" si="9"/>
        <v>#REF!</v>
      </c>
      <c r="CI43" s="40" t="e">
        <f t="shared" si="9"/>
        <v>#REF!</v>
      </c>
      <c r="CJ43" s="40" t="e">
        <f t="shared" si="9"/>
        <v>#REF!</v>
      </c>
      <c r="CK43" s="40" t="e">
        <f t="shared" si="9"/>
        <v>#REF!</v>
      </c>
      <c r="CL43" s="40" t="e">
        <f t="shared" si="9"/>
        <v>#REF!</v>
      </c>
      <c r="CM43" s="40" t="e">
        <f t="shared" si="9"/>
        <v>#REF!</v>
      </c>
      <c r="CN43" s="40" t="e">
        <f t="shared" si="9"/>
        <v>#REF!</v>
      </c>
      <c r="CO43" s="40" t="e">
        <f t="shared" si="9"/>
        <v>#REF!</v>
      </c>
      <c r="CP43" s="40" t="e">
        <f t="shared" si="9"/>
        <v>#REF!</v>
      </c>
      <c r="CQ43" s="40" t="e">
        <f t="shared" si="9"/>
        <v>#REF!</v>
      </c>
      <c r="CR43" s="40" t="e">
        <f t="shared" si="9"/>
        <v>#REF!</v>
      </c>
      <c r="CS43" s="40" t="e">
        <f t="shared" si="9"/>
        <v>#REF!</v>
      </c>
      <c r="CT43" s="40" t="e">
        <f t="shared" si="9"/>
        <v>#REF!</v>
      </c>
      <c r="CU43" s="40" t="e">
        <f t="shared" si="9"/>
        <v>#REF!</v>
      </c>
      <c r="CV43" s="40" t="e">
        <f t="shared" si="9"/>
        <v>#REF!</v>
      </c>
      <c r="CW43" s="40" t="e">
        <f t="shared" si="9"/>
        <v>#REF!</v>
      </c>
      <c r="CX43" s="40" t="e">
        <f t="shared" si="10"/>
        <v>#REF!</v>
      </c>
      <c r="CY43" s="40" t="e">
        <f t="shared" si="10"/>
        <v>#REF!</v>
      </c>
      <c r="CZ43" s="40" t="e">
        <f t="shared" si="10"/>
        <v>#REF!</v>
      </c>
      <c r="DA43" s="40" t="e">
        <f t="shared" si="10"/>
        <v>#REF!</v>
      </c>
      <c r="DB43" s="40" t="e">
        <f t="shared" si="10"/>
        <v>#REF!</v>
      </c>
      <c r="DC43" s="40" t="e">
        <f t="shared" si="10"/>
        <v>#REF!</v>
      </c>
      <c r="DD43" s="40" t="e">
        <f t="shared" si="10"/>
        <v>#REF!</v>
      </c>
      <c r="DE43" s="40" t="e">
        <f t="shared" si="10"/>
        <v>#REF!</v>
      </c>
      <c r="DF43" s="40" t="e">
        <f t="shared" si="10"/>
        <v>#REF!</v>
      </c>
      <c r="DG43" s="40" t="e">
        <f t="shared" si="10"/>
        <v>#REF!</v>
      </c>
      <c r="DH43" s="40" t="e">
        <f t="shared" si="10"/>
        <v>#REF!</v>
      </c>
      <c r="DI43" s="40" t="e">
        <f t="shared" si="10"/>
        <v>#REF!</v>
      </c>
      <c r="DJ43" s="40" t="e">
        <f t="shared" si="10"/>
        <v>#REF!</v>
      </c>
      <c r="DK43" s="40" t="e">
        <f t="shared" si="10"/>
        <v>#REF!</v>
      </c>
      <c r="DL43" s="40" t="e">
        <f t="shared" si="10"/>
        <v>#REF!</v>
      </c>
      <c r="DM43" s="40" t="e">
        <f t="shared" si="10"/>
        <v>#REF!</v>
      </c>
      <c r="DN43" s="40" t="e">
        <f t="shared" si="11"/>
        <v>#REF!</v>
      </c>
      <c r="DO43" s="40" t="e">
        <f t="shared" si="11"/>
        <v>#REF!</v>
      </c>
      <c r="DP43" s="40" t="e">
        <f t="shared" si="11"/>
        <v>#REF!</v>
      </c>
      <c r="DQ43" s="40" t="e">
        <f t="shared" si="11"/>
        <v>#REF!</v>
      </c>
      <c r="DR43" s="40" t="e">
        <f t="shared" si="11"/>
        <v>#REF!</v>
      </c>
      <c r="DS43" s="40" t="e">
        <f t="shared" si="11"/>
        <v>#REF!</v>
      </c>
      <c r="DT43" s="40" t="e">
        <f t="shared" si="11"/>
        <v>#REF!</v>
      </c>
      <c r="DU43" s="40" t="e">
        <f t="shared" si="11"/>
        <v>#REF!</v>
      </c>
      <c r="DV43" s="40" t="e">
        <f t="shared" si="11"/>
        <v>#REF!</v>
      </c>
      <c r="DW43" s="40" t="e">
        <f t="shared" si="11"/>
        <v>#REF!</v>
      </c>
      <c r="DX43" s="40" t="e">
        <f t="shared" si="11"/>
        <v>#REF!</v>
      </c>
      <c r="DY43" s="39">
        <f t="shared" si="14"/>
        <v>13</v>
      </c>
    </row>
    <row r="44" spans="2:129" s="39" customFormat="1">
      <c r="B44" s="21"/>
      <c r="C44" s="40"/>
      <c r="D44" s="40"/>
      <c r="E44" s="40"/>
      <c r="F44" s="40"/>
      <c r="G44" s="40"/>
      <c r="H44" s="40"/>
      <c r="I44" s="40"/>
      <c r="J44" s="40"/>
      <c r="K44" s="40"/>
      <c r="L44" s="40"/>
      <c r="M44" s="40"/>
      <c r="N44" s="40"/>
      <c r="O44" s="41"/>
      <c r="P44" s="40" t="e">
        <f t="shared" si="12"/>
        <v>#REF!</v>
      </c>
      <c r="Q44" s="40" t="e">
        <f t="shared" si="12"/>
        <v>#REF!</v>
      </c>
      <c r="R44" s="40" t="e">
        <f t="shared" si="12"/>
        <v>#REF!</v>
      </c>
      <c r="S44" s="40" t="e">
        <f t="shared" si="12"/>
        <v>#REF!</v>
      </c>
      <c r="T44" s="40" t="e">
        <f t="shared" si="12"/>
        <v>#REF!</v>
      </c>
      <c r="U44" s="40" t="e">
        <f t="shared" si="13"/>
        <v>#REF!</v>
      </c>
      <c r="V44" s="40" t="e">
        <f t="shared" si="5"/>
        <v>#REF!</v>
      </c>
      <c r="W44" s="40" t="e">
        <f t="shared" si="5"/>
        <v>#REF!</v>
      </c>
      <c r="X44" s="40" t="e">
        <f t="shared" si="5"/>
        <v>#REF!</v>
      </c>
      <c r="Y44" s="40" t="e">
        <f t="shared" si="5"/>
        <v>#REF!</v>
      </c>
      <c r="Z44" s="40" t="e">
        <f t="shared" si="5"/>
        <v>#REF!</v>
      </c>
      <c r="AA44" s="40" t="e">
        <f t="shared" si="5"/>
        <v>#REF!</v>
      </c>
      <c r="AB44" s="40" t="e">
        <f t="shared" si="5"/>
        <v>#REF!</v>
      </c>
      <c r="AC44" s="40" t="e">
        <f t="shared" si="5"/>
        <v>#REF!</v>
      </c>
      <c r="AD44" s="40" t="e">
        <f t="shared" si="5"/>
        <v>#REF!</v>
      </c>
      <c r="AE44" s="40" t="e">
        <f t="shared" si="5"/>
        <v>#REF!</v>
      </c>
      <c r="AF44" s="40" t="e">
        <f t="shared" si="5"/>
        <v>#REF!</v>
      </c>
      <c r="AG44" s="40" t="e">
        <f t="shared" si="5"/>
        <v>#REF!</v>
      </c>
      <c r="AH44" s="40" t="e">
        <f t="shared" si="5"/>
        <v>#REF!</v>
      </c>
      <c r="AI44" s="40" t="e">
        <f t="shared" si="5"/>
        <v>#REF!</v>
      </c>
      <c r="AJ44" s="40" t="e">
        <f t="shared" si="5"/>
        <v>#REF!</v>
      </c>
      <c r="AK44" s="40" t="e">
        <f t="shared" si="5"/>
        <v>#REF!</v>
      </c>
      <c r="AL44" s="40" t="e">
        <f t="shared" si="6"/>
        <v>#REF!</v>
      </c>
      <c r="AM44" s="40" t="e">
        <f t="shared" si="6"/>
        <v>#REF!</v>
      </c>
      <c r="AN44" s="40" t="e">
        <f t="shared" si="6"/>
        <v>#REF!</v>
      </c>
      <c r="AO44" s="40" t="e">
        <f t="shared" si="6"/>
        <v>#REF!</v>
      </c>
      <c r="AP44" s="40" t="e">
        <f t="shared" si="6"/>
        <v>#REF!</v>
      </c>
      <c r="AQ44" s="40" t="e">
        <f t="shared" si="6"/>
        <v>#REF!</v>
      </c>
      <c r="AR44" s="40" t="e">
        <f t="shared" si="6"/>
        <v>#REF!</v>
      </c>
      <c r="AS44" s="40" t="e">
        <f t="shared" si="6"/>
        <v>#REF!</v>
      </c>
      <c r="AT44" s="40" t="e">
        <f t="shared" si="6"/>
        <v>#REF!</v>
      </c>
      <c r="AU44" s="40" t="e">
        <f t="shared" si="6"/>
        <v>#REF!</v>
      </c>
      <c r="AV44" s="40" t="e">
        <f t="shared" si="6"/>
        <v>#REF!</v>
      </c>
      <c r="AW44" s="40" t="e">
        <f t="shared" si="6"/>
        <v>#REF!</v>
      </c>
      <c r="AX44" s="40" t="e">
        <f t="shared" si="6"/>
        <v>#REF!</v>
      </c>
      <c r="AY44" s="40" t="e">
        <f t="shared" si="6"/>
        <v>#REF!</v>
      </c>
      <c r="AZ44" s="40" t="e">
        <f t="shared" si="6"/>
        <v>#REF!</v>
      </c>
      <c r="BA44" s="40" t="e">
        <f t="shared" si="6"/>
        <v>#REF!</v>
      </c>
      <c r="BB44" s="40" t="e">
        <f t="shared" si="7"/>
        <v>#REF!</v>
      </c>
      <c r="BC44" s="40" t="e">
        <f t="shared" si="7"/>
        <v>#REF!</v>
      </c>
      <c r="BD44" s="40" t="e">
        <f t="shared" si="7"/>
        <v>#REF!</v>
      </c>
      <c r="BE44" s="40" t="e">
        <f t="shared" si="7"/>
        <v>#REF!</v>
      </c>
      <c r="BF44" s="40" t="e">
        <f t="shared" si="7"/>
        <v>#REF!</v>
      </c>
      <c r="BG44" s="40" t="e">
        <f t="shared" si="7"/>
        <v>#REF!</v>
      </c>
      <c r="BH44" s="40" t="e">
        <f t="shared" si="7"/>
        <v>#REF!</v>
      </c>
      <c r="BI44" s="40" t="e">
        <f t="shared" si="7"/>
        <v>#REF!</v>
      </c>
      <c r="BJ44" s="40" t="e">
        <f t="shared" si="7"/>
        <v>#REF!</v>
      </c>
      <c r="BK44" s="40" t="e">
        <f t="shared" si="7"/>
        <v>#REF!</v>
      </c>
      <c r="BL44" s="40" t="e">
        <f t="shared" si="7"/>
        <v>#REF!</v>
      </c>
      <c r="BM44" s="40" t="e">
        <f t="shared" si="7"/>
        <v>#REF!</v>
      </c>
      <c r="BN44" s="40" t="e">
        <f t="shared" si="7"/>
        <v>#REF!</v>
      </c>
      <c r="BO44" s="40" t="e">
        <f t="shared" si="7"/>
        <v>#REF!</v>
      </c>
      <c r="BP44" s="40" t="e">
        <f t="shared" si="7"/>
        <v>#REF!</v>
      </c>
      <c r="BQ44" s="40" t="e">
        <f t="shared" si="7"/>
        <v>#REF!</v>
      </c>
      <c r="BR44" s="40" t="e">
        <f t="shared" si="8"/>
        <v>#REF!</v>
      </c>
      <c r="BS44" s="40" t="e">
        <f t="shared" si="8"/>
        <v>#REF!</v>
      </c>
      <c r="BT44" s="40" t="e">
        <f t="shared" si="8"/>
        <v>#REF!</v>
      </c>
      <c r="BU44" s="40" t="e">
        <f t="shared" si="8"/>
        <v>#REF!</v>
      </c>
      <c r="BV44" s="40" t="e">
        <f t="shared" si="8"/>
        <v>#REF!</v>
      </c>
      <c r="BW44" s="40" t="e">
        <f t="shared" si="8"/>
        <v>#REF!</v>
      </c>
      <c r="BX44" s="40" t="e">
        <f t="shared" si="8"/>
        <v>#REF!</v>
      </c>
      <c r="BY44" s="40" t="e">
        <f t="shared" si="8"/>
        <v>#REF!</v>
      </c>
      <c r="BZ44" s="40" t="e">
        <f t="shared" si="8"/>
        <v>#REF!</v>
      </c>
      <c r="CA44" s="40" t="e">
        <f t="shared" si="8"/>
        <v>#REF!</v>
      </c>
      <c r="CB44" s="40" t="e">
        <f t="shared" si="8"/>
        <v>#REF!</v>
      </c>
      <c r="CC44" s="40" t="e">
        <f t="shared" si="8"/>
        <v>#REF!</v>
      </c>
      <c r="CD44" s="40" t="e">
        <f t="shared" si="8"/>
        <v>#REF!</v>
      </c>
      <c r="CE44" s="40" t="e">
        <f t="shared" si="8"/>
        <v>#REF!</v>
      </c>
      <c r="CF44" s="40" t="e">
        <f t="shared" si="8"/>
        <v>#REF!</v>
      </c>
      <c r="CG44" s="40" t="e">
        <f t="shared" si="8"/>
        <v>#REF!</v>
      </c>
      <c r="CH44" s="40" t="e">
        <f t="shared" si="9"/>
        <v>#REF!</v>
      </c>
      <c r="CI44" s="40" t="e">
        <f t="shared" si="9"/>
        <v>#REF!</v>
      </c>
      <c r="CJ44" s="40" t="e">
        <f t="shared" si="9"/>
        <v>#REF!</v>
      </c>
      <c r="CK44" s="40" t="e">
        <f t="shared" si="9"/>
        <v>#REF!</v>
      </c>
      <c r="CL44" s="40" t="e">
        <f t="shared" si="9"/>
        <v>#REF!</v>
      </c>
      <c r="CM44" s="40" t="e">
        <f t="shared" si="9"/>
        <v>#REF!</v>
      </c>
      <c r="CN44" s="40" t="e">
        <f t="shared" si="9"/>
        <v>#REF!</v>
      </c>
      <c r="CO44" s="40" t="e">
        <f t="shared" si="9"/>
        <v>#REF!</v>
      </c>
      <c r="CP44" s="40" t="e">
        <f t="shared" si="9"/>
        <v>#REF!</v>
      </c>
      <c r="CQ44" s="40" t="e">
        <f t="shared" si="9"/>
        <v>#REF!</v>
      </c>
      <c r="CR44" s="40" t="e">
        <f t="shared" si="9"/>
        <v>#REF!</v>
      </c>
      <c r="CS44" s="40" t="e">
        <f t="shared" si="9"/>
        <v>#REF!</v>
      </c>
      <c r="CT44" s="40" t="e">
        <f t="shared" si="9"/>
        <v>#REF!</v>
      </c>
      <c r="CU44" s="40" t="e">
        <f t="shared" si="9"/>
        <v>#REF!</v>
      </c>
      <c r="CV44" s="40" t="e">
        <f t="shared" si="9"/>
        <v>#REF!</v>
      </c>
      <c r="CW44" s="40" t="e">
        <f t="shared" si="9"/>
        <v>#REF!</v>
      </c>
      <c r="CX44" s="40" t="e">
        <f t="shared" si="10"/>
        <v>#REF!</v>
      </c>
      <c r="CY44" s="40" t="e">
        <f t="shared" si="10"/>
        <v>#REF!</v>
      </c>
      <c r="CZ44" s="40" t="e">
        <f t="shared" si="10"/>
        <v>#REF!</v>
      </c>
      <c r="DA44" s="40" t="e">
        <f t="shared" si="10"/>
        <v>#REF!</v>
      </c>
      <c r="DB44" s="40" t="e">
        <f t="shared" si="10"/>
        <v>#REF!</v>
      </c>
      <c r="DC44" s="40" t="e">
        <f t="shared" si="10"/>
        <v>#REF!</v>
      </c>
      <c r="DD44" s="40" t="e">
        <f t="shared" si="10"/>
        <v>#REF!</v>
      </c>
      <c r="DE44" s="40" t="e">
        <f t="shared" si="10"/>
        <v>#REF!</v>
      </c>
      <c r="DF44" s="40" t="e">
        <f t="shared" si="10"/>
        <v>#REF!</v>
      </c>
      <c r="DG44" s="40" t="e">
        <f t="shared" si="10"/>
        <v>#REF!</v>
      </c>
      <c r="DH44" s="40" t="e">
        <f t="shared" si="10"/>
        <v>#REF!</v>
      </c>
      <c r="DI44" s="40" t="e">
        <f t="shared" si="10"/>
        <v>#REF!</v>
      </c>
      <c r="DJ44" s="40" t="e">
        <f t="shared" si="10"/>
        <v>#REF!</v>
      </c>
      <c r="DK44" s="40" t="e">
        <f t="shared" si="10"/>
        <v>#REF!</v>
      </c>
      <c r="DL44" s="40" t="e">
        <f t="shared" si="10"/>
        <v>#REF!</v>
      </c>
      <c r="DM44" s="40" t="e">
        <f t="shared" si="10"/>
        <v>#REF!</v>
      </c>
      <c r="DN44" s="40" t="e">
        <f t="shared" si="11"/>
        <v>#REF!</v>
      </c>
      <c r="DO44" s="40" t="e">
        <f t="shared" si="11"/>
        <v>#REF!</v>
      </c>
      <c r="DP44" s="40" t="e">
        <f t="shared" si="11"/>
        <v>#REF!</v>
      </c>
      <c r="DQ44" s="40" t="e">
        <f t="shared" si="11"/>
        <v>#REF!</v>
      </c>
      <c r="DR44" s="40" t="e">
        <f t="shared" si="11"/>
        <v>#REF!</v>
      </c>
      <c r="DS44" s="40" t="e">
        <f t="shared" si="11"/>
        <v>#REF!</v>
      </c>
      <c r="DT44" s="40" t="e">
        <f t="shared" si="11"/>
        <v>#REF!</v>
      </c>
      <c r="DU44" s="40" t="e">
        <f t="shared" si="11"/>
        <v>#REF!</v>
      </c>
      <c r="DV44" s="40" t="e">
        <f t="shared" si="11"/>
        <v>#REF!</v>
      </c>
      <c r="DW44" s="40" t="e">
        <f t="shared" si="11"/>
        <v>#REF!</v>
      </c>
      <c r="DX44" s="40" t="e">
        <f t="shared" si="11"/>
        <v>#REF!</v>
      </c>
      <c r="DY44" s="39">
        <f t="shared" si="14"/>
        <v>14</v>
      </c>
    </row>
    <row r="45" spans="2:129" s="39" customFormat="1">
      <c r="B45" s="21"/>
      <c r="C45" s="40"/>
      <c r="D45" s="40"/>
      <c r="E45" s="40"/>
      <c r="F45" s="40"/>
      <c r="G45" s="40"/>
      <c r="H45" s="40"/>
      <c r="I45" s="40"/>
      <c r="J45" s="40"/>
      <c r="K45" s="40"/>
      <c r="L45" s="40"/>
      <c r="M45" s="40"/>
      <c r="N45" s="40"/>
      <c r="O45" s="40"/>
      <c r="P45" s="41"/>
      <c r="Q45" s="40" t="e">
        <f t="shared" si="12"/>
        <v>#REF!</v>
      </c>
      <c r="R45" s="40" t="e">
        <f t="shared" si="12"/>
        <v>#REF!</v>
      </c>
      <c r="S45" s="40" t="e">
        <f t="shared" si="12"/>
        <v>#REF!</v>
      </c>
      <c r="T45" s="40" t="e">
        <f t="shared" si="12"/>
        <v>#REF!</v>
      </c>
      <c r="U45" s="40" t="e">
        <f t="shared" si="13"/>
        <v>#REF!</v>
      </c>
      <c r="V45" s="40" t="e">
        <f t="shared" si="5"/>
        <v>#REF!</v>
      </c>
      <c r="W45" s="40" t="e">
        <f t="shared" si="5"/>
        <v>#REF!</v>
      </c>
      <c r="X45" s="40" t="e">
        <f t="shared" si="5"/>
        <v>#REF!</v>
      </c>
      <c r="Y45" s="40" t="e">
        <f t="shared" si="5"/>
        <v>#REF!</v>
      </c>
      <c r="Z45" s="40" t="e">
        <f t="shared" si="5"/>
        <v>#REF!</v>
      </c>
      <c r="AA45" s="40" t="e">
        <f t="shared" si="5"/>
        <v>#REF!</v>
      </c>
      <c r="AB45" s="40" t="e">
        <f t="shared" si="5"/>
        <v>#REF!</v>
      </c>
      <c r="AC45" s="40" t="e">
        <f t="shared" si="5"/>
        <v>#REF!</v>
      </c>
      <c r="AD45" s="40" t="e">
        <f t="shared" si="5"/>
        <v>#REF!</v>
      </c>
      <c r="AE45" s="40" t="e">
        <f t="shared" si="5"/>
        <v>#REF!</v>
      </c>
      <c r="AF45" s="40" t="e">
        <f t="shared" si="5"/>
        <v>#REF!</v>
      </c>
      <c r="AG45" s="40" t="e">
        <f t="shared" si="5"/>
        <v>#REF!</v>
      </c>
      <c r="AH45" s="40" t="e">
        <f t="shared" si="5"/>
        <v>#REF!</v>
      </c>
      <c r="AI45" s="40" t="e">
        <f t="shared" si="5"/>
        <v>#REF!</v>
      </c>
      <c r="AJ45" s="40" t="e">
        <f t="shared" si="5"/>
        <v>#REF!</v>
      </c>
      <c r="AK45" s="40" t="e">
        <f t="shared" si="5"/>
        <v>#REF!</v>
      </c>
      <c r="AL45" s="40" t="e">
        <f t="shared" si="6"/>
        <v>#REF!</v>
      </c>
      <c r="AM45" s="40" t="e">
        <f t="shared" si="6"/>
        <v>#REF!</v>
      </c>
      <c r="AN45" s="40" t="e">
        <f t="shared" si="6"/>
        <v>#REF!</v>
      </c>
      <c r="AO45" s="40" t="e">
        <f t="shared" si="6"/>
        <v>#REF!</v>
      </c>
      <c r="AP45" s="40" t="e">
        <f t="shared" si="6"/>
        <v>#REF!</v>
      </c>
      <c r="AQ45" s="40" t="e">
        <f t="shared" si="6"/>
        <v>#REF!</v>
      </c>
      <c r="AR45" s="40" t="e">
        <f t="shared" si="6"/>
        <v>#REF!</v>
      </c>
      <c r="AS45" s="40" t="e">
        <f t="shared" si="6"/>
        <v>#REF!</v>
      </c>
      <c r="AT45" s="40" t="e">
        <f t="shared" si="6"/>
        <v>#REF!</v>
      </c>
      <c r="AU45" s="40" t="e">
        <f t="shared" si="6"/>
        <v>#REF!</v>
      </c>
      <c r="AV45" s="40" t="e">
        <f t="shared" si="6"/>
        <v>#REF!</v>
      </c>
      <c r="AW45" s="40" t="e">
        <f t="shared" si="6"/>
        <v>#REF!</v>
      </c>
      <c r="AX45" s="40" t="e">
        <f t="shared" si="6"/>
        <v>#REF!</v>
      </c>
      <c r="AY45" s="40" t="e">
        <f t="shared" si="6"/>
        <v>#REF!</v>
      </c>
      <c r="AZ45" s="40" t="e">
        <f t="shared" si="6"/>
        <v>#REF!</v>
      </c>
      <c r="BA45" s="40" t="e">
        <f t="shared" si="6"/>
        <v>#REF!</v>
      </c>
      <c r="BB45" s="40" t="e">
        <f t="shared" si="7"/>
        <v>#REF!</v>
      </c>
      <c r="BC45" s="40" t="e">
        <f t="shared" si="7"/>
        <v>#REF!</v>
      </c>
      <c r="BD45" s="40" t="e">
        <f t="shared" si="7"/>
        <v>#REF!</v>
      </c>
      <c r="BE45" s="40" t="e">
        <f t="shared" si="7"/>
        <v>#REF!</v>
      </c>
      <c r="BF45" s="40" t="e">
        <f t="shared" si="7"/>
        <v>#REF!</v>
      </c>
      <c r="BG45" s="40" t="e">
        <f t="shared" si="7"/>
        <v>#REF!</v>
      </c>
      <c r="BH45" s="40" t="e">
        <f t="shared" si="7"/>
        <v>#REF!</v>
      </c>
      <c r="BI45" s="40" t="e">
        <f t="shared" si="7"/>
        <v>#REF!</v>
      </c>
      <c r="BJ45" s="40" t="e">
        <f t="shared" si="7"/>
        <v>#REF!</v>
      </c>
      <c r="BK45" s="40" t="e">
        <f t="shared" si="7"/>
        <v>#REF!</v>
      </c>
      <c r="BL45" s="40" t="e">
        <f t="shared" si="7"/>
        <v>#REF!</v>
      </c>
      <c r="BM45" s="40" t="e">
        <f t="shared" si="7"/>
        <v>#REF!</v>
      </c>
      <c r="BN45" s="40" t="e">
        <f t="shared" si="7"/>
        <v>#REF!</v>
      </c>
      <c r="BO45" s="40" t="e">
        <f t="shared" si="7"/>
        <v>#REF!</v>
      </c>
      <c r="BP45" s="40" t="e">
        <f t="shared" si="7"/>
        <v>#REF!</v>
      </c>
      <c r="BQ45" s="40" t="e">
        <f t="shared" si="7"/>
        <v>#REF!</v>
      </c>
      <c r="BR45" s="40" t="e">
        <f t="shared" si="8"/>
        <v>#REF!</v>
      </c>
      <c r="BS45" s="40" t="e">
        <f t="shared" si="8"/>
        <v>#REF!</v>
      </c>
      <c r="BT45" s="40" t="e">
        <f t="shared" si="8"/>
        <v>#REF!</v>
      </c>
      <c r="BU45" s="40" t="e">
        <f t="shared" si="8"/>
        <v>#REF!</v>
      </c>
      <c r="BV45" s="40" t="e">
        <f t="shared" si="8"/>
        <v>#REF!</v>
      </c>
      <c r="BW45" s="40" t="e">
        <f t="shared" si="8"/>
        <v>#REF!</v>
      </c>
      <c r="BX45" s="40" t="e">
        <f t="shared" si="8"/>
        <v>#REF!</v>
      </c>
      <c r="BY45" s="40" t="e">
        <f t="shared" si="8"/>
        <v>#REF!</v>
      </c>
      <c r="BZ45" s="40" t="e">
        <f t="shared" si="8"/>
        <v>#REF!</v>
      </c>
      <c r="CA45" s="40" t="e">
        <f t="shared" si="8"/>
        <v>#REF!</v>
      </c>
      <c r="CB45" s="40" t="e">
        <f t="shared" si="8"/>
        <v>#REF!</v>
      </c>
      <c r="CC45" s="40" t="e">
        <f t="shared" si="8"/>
        <v>#REF!</v>
      </c>
      <c r="CD45" s="40" t="e">
        <f t="shared" si="8"/>
        <v>#REF!</v>
      </c>
      <c r="CE45" s="40" t="e">
        <f t="shared" si="8"/>
        <v>#REF!</v>
      </c>
      <c r="CF45" s="40" t="e">
        <f t="shared" si="8"/>
        <v>#REF!</v>
      </c>
      <c r="CG45" s="40" t="e">
        <f t="shared" si="8"/>
        <v>#REF!</v>
      </c>
      <c r="CH45" s="40" t="e">
        <f t="shared" si="9"/>
        <v>#REF!</v>
      </c>
      <c r="CI45" s="40" t="e">
        <f t="shared" si="9"/>
        <v>#REF!</v>
      </c>
      <c r="CJ45" s="40" t="e">
        <f t="shared" si="9"/>
        <v>#REF!</v>
      </c>
      <c r="CK45" s="40" t="e">
        <f t="shared" si="9"/>
        <v>#REF!</v>
      </c>
      <c r="CL45" s="40" t="e">
        <f t="shared" si="9"/>
        <v>#REF!</v>
      </c>
      <c r="CM45" s="40" t="e">
        <f t="shared" si="9"/>
        <v>#REF!</v>
      </c>
      <c r="CN45" s="40" t="e">
        <f t="shared" si="9"/>
        <v>#REF!</v>
      </c>
      <c r="CO45" s="40" t="e">
        <f t="shared" si="9"/>
        <v>#REF!</v>
      </c>
      <c r="CP45" s="40" t="e">
        <f t="shared" si="9"/>
        <v>#REF!</v>
      </c>
      <c r="CQ45" s="40" t="e">
        <f t="shared" si="9"/>
        <v>#REF!</v>
      </c>
      <c r="CR45" s="40" t="e">
        <f t="shared" si="9"/>
        <v>#REF!</v>
      </c>
      <c r="CS45" s="40" t="e">
        <f t="shared" si="9"/>
        <v>#REF!</v>
      </c>
      <c r="CT45" s="40" t="e">
        <f t="shared" si="9"/>
        <v>#REF!</v>
      </c>
      <c r="CU45" s="40" t="e">
        <f t="shared" si="9"/>
        <v>#REF!</v>
      </c>
      <c r="CV45" s="40" t="e">
        <f t="shared" si="9"/>
        <v>#REF!</v>
      </c>
      <c r="CW45" s="40" t="e">
        <f t="shared" si="9"/>
        <v>#REF!</v>
      </c>
      <c r="CX45" s="40" t="e">
        <f t="shared" si="10"/>
        <v>#REF!</v>
      </c>
      <c r="CY45" s="40" t="e">
        <f t="shared" si="10"/>
        <v>#REF!</v>
      </c>
      <c r="CZ45" s="40" t="e">
        <f t="shared" si="10"/>
        <v>#REF!</v>
      </c>
      <c r="DA45" s="40" t="e">
        <f t="shared" si="10"/>
        <v>#REF!</v>
      </c>
      <c r="DB45" s="40" t="e">
        <f t="shared" si="10"/>
        <v>#REF!</v>
      </c>
      <c r="DC45" s="40" t="e">
        <f t="shared" si="10"/>
        <v>#REF!</v>
      </c>
      <c r="DD45" s="40" t="e">
        <f t="shared" si="10"/>
        <v>#REF!</v>
      </c>
      <c r="DE45" s="40" t="e">
        <f t="shared" si="10"/>
        <v>#REF!</v>
      </c>
      <c r="DF45" s="40" t="e">
        <f t="shared" si="10"/>
        <v>#REF!</v>
      </c>
      <c r="DG45" s="40" t="e">
        <f t="shared" si="10"/>
        <v>#REF!</v>
      </c>
      <c r="DH45" s="40" t="e">
        <f t="shared" si="10"/>
        <v>#REF!</v>
      </c>
      <c r="DI45" s="40" t="e">
        <f t="shared" si="10"/>
        <v>#REF!</v>
      </c>
      <c r="DJ45" s="40" t="e">
        <f t="shared" si="10"/>
        <v>#REF!</v>
      </c>
      <c r="DK45" s="40" t="e">
        <f t="shared" si="10"/>
        <v>#REF!</v>
      </c>
      <c r="DL45" s="40" t="e">
        <f t="shared" si="10"/>
        <v>#REF!</v>
      </c>
      <c r="DM45" s="40" t="e">
        <f t="shared" si="10"/>
        <v>#REF!</v>
      </c>
      <c r="DN45" s="40" t="e">
        <f t="shared" si="11"/>
        <v>#REF!</v>
      </c>
      <c r="DO45" s="40" t="e">
        <f t="shared" si="11"/>
        <v>#REF!</v>
      </c>
      <c r="DP45" s="40" t="e">
        <f t="shared" si="11"/>
        <v>#REF!</v>
      </c>
      <c r="DQ45" s="40" t="e">
        <f t="shared" si="11"/>
        <v>#REF!</v>
      </c>
      <c r="DR45" s="40" t="e">
        <f t="shared" si="11"/>
        <v>#REF!</v>
      </c>
      <c r="DS45" s="40" t="e">
        <f t="shared" si="11"/>
        <v>#REF!</v>
      </c>
      <c r="DT45" s="40" t="e">
        <f t="shared" si="11"/>
        <v>#REF!</v>
      </c>
      <c r="DU45" s="40" t="e">
        <f t="shared" si="11"/>
        <v>#REF!</v>
      </c>
      <c r="DV45" s="40" t="e">
        <f t="shared" si="11"/>
        <v>#REF!</v>
      </c>
      <c r="DW45" s="40" t="e">
        <f t="shared" si="11"/>
        <v>#REF!</v>
      </c>
      <c r="DX45" s="40" t="e">
        <f t="shared" si="11"/>
        <v>#REF!</v>
      </c>
      <c r="DY45" s="39">
        <f t="shared" si="14"/>
        <v>15</v>
      </c>
    </row>
    <row r="46" spans="2:129" s="39" customFormat="1">
      <c r="B46" s="21"/>
      <c r="C46" s="40"/>
      <c r="D46" s="40"/>
      <c r="E46" s="40"/>
      <c r="F46" s="40"/>
      <c r="G46" s="40"/>
      <c r="H46" s="40"/>
      <c r="I46" s="40"/>
      <c r="J46" s="40"/>
      <c r="K46" s="40"/>
      <c r="L46" s="40"/>
      <c r="M46" s="40"/>
      <c r="N46" s="40"/>
      <c r="O46" s="40"/>
      <c r="P46" s="40"/>
      <c r="Q46" s="41"/>
      <c r="R46" s="40" t="e">
        <f t="shared" si="12"/>
        <v>#REF!</v>
      </c>
      <c r="S46" s="40" t="e">
        <f t="shared" si="12"/>
        <v>#REF!</v>
      </c>
      <c r="T46" s="40" t="e">
        <f t="shared" si="12"/>
        <v>#REF!</v>
      </c>
      <c r="U46" s="40" t="e">
        <f t="shared" si="13"/>
        <v>#REF!</v>
      </c>
      <c r="V46" s="40" t="e">
        <f t="shared" si="5"/>
        <v>#REF!</v>
      </c>
      <c r="W46" s="40" t="e">
        <f t="shared" si="5"/>
        <v>#REF!</v>
      </c>
      <c r="X46" s="40" t="e">
        <f t="shared" si="5"/>
        <v>#REF!</v>
      </c>
      <c r="Y46" s="40" t="e">
        <f t="shared" si="5"/>
        <v>#REF!</v>
      </c>
      <c r="Z46" s="40" t="e">
        <f t="shared" si="5"/>
        <v>#REF!</v>
      </c>
      <c r="AA46" s="40" t="e">
        <f t="shared" si="5"/>
        <v>#REF!</v>
      </c>
      <c r="AB46" s="40" t="e">
        <f t="shared" si="5"/>
        <v>#REF!</v>
      </c>
      <c r="AC46" s="40" t="e">
        <f t="shared" si="5"/>
        <v>#REF!</v>
      </c>
      <c r="AD46" s="40" t="e">
        <f t="shared" si="5"/>
        <v>#REF!</v>
      </c>
      <c r="AE46" s="40" t="e">
        <f t="shared" si="5"/>
        <v>#REF!</v>
      </c>
      <c r="AF46" s="40" t="e">
        <f t="shared" si="5"/>
        <v>#REF!</v>
      </c>
      <c r="AG46" s="40" t="e">
        <f t="shared" si="5"/>
        <v>#REF!</v>
      </c>
      <c r="AH46" s="40" t="e">
        <f t="shared" si="5"/>
        <v>#REF!</v>
      </c>
      <c r="AI46" s="40" t="e">
        <f t="shared" si="5"/>
        <v>#REF!</v>
      </c>
      <c r="AJ46" s="40" t="e">
        <f t="shared" si="5"/>
        <v>#REF!</v>
      </c>
      <c r="AK46" s="40" t="e">
        <f t="shared" si="5"/>
        <v>#REF!</v>
      </c>
      <c r="AL46" s="40" t="e">
        <f t="shared" si="6"/>
        <v>#REF!</v>
      </c>
      <c r="AM46" s="40" t="e">
        <f t="shared" si="6"/>
        <v>#REF!</v>
      </c>
      <c r="AN46" s="40" t="e">
        <f t="shared" si="6"/>
        <v>#REF!</v>
      </c>
      <c r="AO46" s="40" t="e">
        <f t="shared" si="6"/>
        <v>#REF!</v>
      </c>
      <c r="AP46" s="40" t="e">
        <f t="shared" si="6"/>
        <v>#REF!</v>
      </c>
      <c r="AQ46" s="40" t="e">
        <f t="shared" si="6"/>
        <v>#REF!</v>
      </c>
      <c r="AR46" s="40" t="e">
        <f t="shared" si="6"/>
        <v>#REF!</v>
      </c>
      <c r="AS46" s="40" t="e">
        <f t="shared" si="6"/>
        <v>#REF!</v>
      </c>
      <c r="AT46" s="40" t="e">
        <f t="shared" si="6"/>
        <v>#REF!</v>
      </c>
      <c r="AU46" s="40" t="e">
        <f t="shared" si="6"/>
        <v>#REF!</v>
      </c>
      <c r="AV46" s="40" t="e">
        <f t="shared" si="6"/>
        <v>#REF!</v>
      </c>
      <c r="AW46" s="40" t="e">
        <f t="shared" si="6"/>
        <v>#REF!</v>
      </c>
      <c r="AX46" s="40" t="e">
        <f t="shared" si="6"/>
        <v>#REF!</v>
      </c>
      <c r="AY46" s="40" t="e">
        <f t="shared" si="6"/>
        <v>#REF!</v>
      </c>
      <c r="AZ46" s="40" t="e">
        <f t="shared" si="6"/>
        <v>#REF!</v>
      </c>
      <c r="BA46" s="40" t="e">
        <f t="shared" si="6"/>
        <v>#REF!</v>
      </c>
      <c r="BB46" s="40" t="e">
        <f t="shared" si="7"/>
        <v>#REF!</v>
      </c>
      <c r="BC46" s="40" t="e">
        <f t="shared" si="7"/>
        <v>#REF!</v>
      </c>
      <c r="BD46" s="40" t="e">
        <f t="shared" si="7"/>
        <v>#REF!</v>
      </c>
      <c r="BE46" s="40" t="e">
        <f t="shared" si="7"/>
        <v>#REF!</v>
      </c>
      <c r="BF46" s="40" t="e">
        <f t="shared" si="7"/>
        <v>#REF!</v>
      </c>
      <c r="BG46" s="40" t="e">
        <f t="shared" si="7"/>
        <v>#REF!</v>
      </c>
      <c r="BH46" s="40" t="e">
        <f t="shared" si="7"/>
        <v>#REF!</v>
      </c>
      <c r="BI46" s="40" t="e">
        <f t="shared" si="7"/>
        <v>#REF!</v>
      </c>
      <c r="BJ46" s="40" t="e">
        <f t="shared" si="7"/>
        <v>#REF!</v>
      </c>
      <c r="BK46" s="40" t="e">
        <f t="shared" si="7"/>
        <v>#REF!</v>
      </c>
      <c r="BL46" s="40" t="e">
        <f t="shared" si="7"/>
        <v>#REF!</v>
      </c>
      <c r="BM46" s="40" t="e">
        <f t="shared" si="7"/>
        <v>#REF!</v>
      </c>
      <c r="BN46" s="40" t="e">
        <f t="shared" si="7"/>
        <v>#REF!</v>
      </c>
      <c r="BO46" s="40" t="e">
        <f t="shared" si="7"/>
        <v>#REF!</v>
      </c>
      <c r="BP46" s="40" t="e">
        <f t="shared" si="7"/>
        <v>#REF!</v>
      </c>
      <c r="BQ46" s="40" t="e">
        <f t="shared" si="7"/>
        <v>#REF!</v>
      </c>
      <c r="BR46" s="40" t="e">
        <f t="shared" si="8"/>
        <v>#REF!</v>
      </c>
      <c r="BS46" s="40" t="e">
        <f t="shared" si="8"/>
        <v>#REF!</v>
      </c>
      <c r="BT46" s="40" t="e">
        <f t="shared" si="8"/>
        <v>#REF!</v>
      </c>
      <c r="BU46" s="40" t="e">
        <f t="shared" si="8"/>
        <v>#REF!</v>
      </c>
      <c r="BV46" s="40" t="e">
        <f t="shared" si="8"/>
        <v>#REF!</v>
      </c>
      <c r="BW46" s="40" t="e">
        <f t="shared" si="8"/>
        <v>#REF!</v>
      </c>
      <c r="BX46" s="40" t="e">
        <f t="shared" si="8"/>
        <v>#REF!</v>
      </c>
      <c r="BY46" s="40" t="e">
        <f t="shared" si="8"/>
        <v>#REF!</v>
      </c>
      <c r="BZ46" s="40" t="e">
        <f t="shared" si="8"/>
        <v>#REF!</v>
      </c>
      <c r="CA46" s="40" t="e">
        <f t="shared" si="8"/>
        <v>#REF!</v>
      </c>
      <c r="CB46" s="40" t="e">
        <f t="shared" si="8"/>
        <v>#REF!</v>
      </c>
      <c r="CC46" s="40" t="e">
        <f t="shared" si="8"/>
        <v>#REF!</v>
      </c>
      <c r="CD46" s="40" t="e">
        <f t="shared" si="8"/>
        <v>#REF!</v>
      </c>
      <c r="CE46" s="40" t="e">
        <f t="shared" si="8"/>
        <v>#REF!</v>
      </c>
      <c r="CF46" s="40" t="e">
        <f t="shared" si="8"/>
        <v>#REF!</v>
      </c>
      <c r="CG46" s="40" t="e">
        <f t="shared" si="8"/>
        <v>#REF!</v>
      </c>
      <c r="CH46" s="40" t="e">
        <f t="shared" si="9"/>
        <v>#REF!</v>
      </c>
      <c r="CI46" s="40" t="e">
        <f t="shared" si="9"/>
        <v>#REF!</v>
      </c>
      <c r="CJ46" s="40" t="e">
        <f t="shared" si="9"/>
        <v>#REF!</v>
      </c>
      <c r="CK46" s="40" t="e">
        <f t="shared" si="9"/>
        <v>#REF!</v>
      </c>
      <c r="CL46" s="40" t="e">
        <f t="shared" si="9"/>
        <v>#REF!</v>
      </c>
      <c r="CM46" s="40" t="e">
        <f t="shared" si="9"/>
        <v>#REF!</v>
      </c>
      <c r="CN46" s="40" t="e">
        <f t="shared" si="9"/>
        <v>#REF!</v>
      </c>
      <c r="CO46" s="40" t="e">
        <f t="shared" si="9"/>
        <v>#REF!</v>
      </c>
      <c r="CP46" s="40" t="e">
        <f t="shared" si="9"/>
        <v>#REF!</v>
      </c>
      <c r="CQ46" s="40" t="e">
        <f t="shared" si="9"/>
        <v>#REF!</v>
      </c>
      <c r="CR46" s="40" t="e">
        <f t="shared" si="9"/>
        <v>#REF!</v>
      </c>
      <c r="CS46" s="40" t="e">
        <f t="shared" si="9"/>
        <v>#REF!</v>
      </c>
      <c r="CT46" s="40" t="e">
        <f t="shared" si="9"/>
        <v>#REF!</v>
      </c>
      <c r="CU46" s="40" t="e">
        <f t="shared" si="9"/>
        <v>#REF!</v>
      </c>
      <c r="CV46" s="40" t="e">
        <f t="shared" si="9"/>
        <v>#REF!</v>
      </c>
      <c r="CW46" s="40" t="e">
        <f t="shared" si="9"/>
        <v>#REF!</v>
      </c>
      <c r="CX46" s="40" t="e">
        <f t="shared" si="10"/>
        <v>#REF!</v>
      </c>
      <c r="CY46" s="40" t="e">
        <f t="shared" si="10"/>
        <v>#REF!</v>
      </c>
      <c r="CZ46" s="40" t="e">
        <f t="shared" si="10"/>
        <v>#REF!</v>
      </c>
      <c r="DA46" s="40" t="e">
        <f t="shared" si="10"/>
        <v>#REF!</v>
      </c>
      <c r="DB46" s="40" t="e">
        <f t="shared" si="10"/>
        <v>#REF!</v>
      </c>
      <c r="DC46" s="40" t="e">
        <f t="shared" si="10"/>
        <v>#REF!</v>
      </c>
      <c r="DD46" s="40" t="e">
        <f t="shared" si="10"/>
        <v>#REF!</v>
      </c>
      <c r="DE46" s="40" t="e">
        <f t="shared" si="10"/>
        <v>#REF!</v>
      </c>
      <c r="DF46" s="40" t="e">
        <f t="shared" si="10"/>
        <v>#REF!</v>
      </c>
      <c r="DG46" s="40" t="e">
        <f t="shared" si="10"/>
        <v>#REF!</v>
      </c>
      <c r="DH46" s="40" t="e">
        <f t="shared" si="10"/>
        <v>#REF!</v>
      </c>
      <c r="DI46" s="40" t="e">
        <f t="shared" si="10"/>
        <v>#REF!</v>
      </c>
      <c r="DJ46" s="40" t="e">
        <f t="shared" si="10"/>
        <v>#REF!</v>
      </c>
      <c r="DK46" s="40" t="e">
        <f t="shared" si="10"/>
        <v>#REF!</v>
      </c>
      <c r="DL46" s="40" t="e">
        <f t="shared" si="10"/>
        <v>#REF!</v>
      </c>
      <c r="DM46" s="40" t="e">
        <f t="shared" si="10"/>
        <v>#REF!</v>
      </c>
      <c r="DN46" s="40" t="e">
        <f t="shared" si="11"/>
        <v>#REF!</v>
      </c>
      <c r="DO46" s="40" t="e">
        <f t="shared" si="11"/>
        <v>#REF!</v>
      </c>
      <c r="DP46" s="40" t="e">
        <f t="shared" si="11"/>
        <v>#REF!</v>
      </c>
      <c r="DQ46" s="40" t="e">
        <f t="shared" si="11"/>
        <v>#REF!</v>
      </c>
      <c r="DR46" s="40" t="e">
        <f t="shared" si="11"/>
        <v>#REF!</v>
      </c>
      <c r="DS46" s="40" t="e">
        <f t="shared" si="11"/>
        <v>#REF!</v>
      </c>
      <c r="DT46" s="40" t="e">
        <f t="shared" si="11"/>
        <v>#REF!</v>
      </c>
      <c r="DU46" s="40" t="e">
        <f t="shared" si="11"/>
        <v>#REF!</v>
      </c>
      <c r="DV46" s="40" t="e">
        <f t="shared" si="11"/>
        <v>#REF!</v>
      </c>
      <c r="DW46" s="40" t="e">
        <f t="shared" si="11"/>
        <v>#REF!</v>
      </c>
      <c r="DX46" s="40" t="e">
        <f t="shared" si="11"/>
        <v>#REF!</v>
      </c>
      <c r="DY46" s="39">
        <f t="shared" si="14"/>
        <v>16</v>
      </c>
    </row>
    <row r="47" spans="2:129" s="39" customFormat="1">
      <c r="B47" s="21"/>
      <c r="C47" s="40"/>
      <c r="D47" s="40"/>
      <c r="E47" s="40"/>
      <c r="F47" s="40"/>
      <c r="G47" s="40"/>
      <c r="H47" s="40"/>
      <c r="I47" s="40"/>
      <c r="J47" s="40"/>
      <c r="K47" s="40"/>
      <c r="L47" s="40"/>
      <c r="M47" s="40"/>
      <c r="N47" s="40"/>
      <c r="O47" s="40"/>
      <c r="P47" s="40"/>
      <c r="Q47" s="40"/>
      <c r="R47" s="41"/>
      <c r="S47" s="40" t="e">
        <f t="shared" si="12"/>
        <v>#REF!</v>
      </c>
      <c r="T47" s="40" t="e">
        <f t="shared" si="12"/>
        <v>#REF!</v>
      </c>
      <c r="U47" s="40" t="e">
        <f t="shared" si="13"/>
        <v>#REF!</v>
      </c>
      <c r="V47" s="40" t="e">
        <f t="shared" si="5"/>
        <v>#REF!</v>
      </c>
      <c r="W47" s="40" t="e">
        <f t="shared" si="5"/>
        <v>#REF!</v>
      </c>
      <c r="X47" s="40" t="e">
        <f t="shared" si="5"/>
        <v>#REF!</v>
      </c>
      <c r="Y47" s="40" t="e">
        <f t="shared" si="5"/>
        <v>#REF!</v>
      </c>
      <c r="Z47" s="40" t="e">
        <f t="shared" si="5"/>
        <v>#REF!</v>
      </c>
      <c r="AA47" s="40" t="e">
        <f t="shared" si="5"/>
        <v>#REF!</v>
      </c>
      <c r="AB47" s="40" t="e">
        <f t="shared" si="5"/>
        <v>#REF!</v>
      </c>
      <c r="AC47" s="40" t="e">
        <f t="shared" si="5"/>
        <v>#REF!</v>
      </c>
      <c r="AD47" s="40" t="e">
        <f t="shared" si="5"/>
        <v>#REF!</v>
      </c>
      <c r="AE47" s="40" t="e">
        <f t="shared" si="5"/>
        <v>#REF!</v>
      </c>
      <c r="AF47" s="40" t="e">
        <f t="shared" si="5"/>
        <v>#REF!</v>
      </c>
      <c r="AG47" s="40" t="e">
        <f t="shared" si="5"/>
        <v>#REF!</v>
      </c>
      <c r="AH47" s="40" t="e">
        <f t="shared" si="5"/>
        <v>#REF!</v>
      </c>
      <c r="AI47" s="40" t="e">
        <f t="shared" si="5"/>
        <v>#REF!</v>
      </c>
      <c r="AJ47" s="40" t="e">
        <f t="shared" si="5"/>
        <v>#REF!</v>
      </c>
      <c r="AK47" s="40" t="e">
        <f t="shared" ref="AK47:AZ47" si="15">AJ46*$C$23</f>
        <v>#REF!</v>
      </c>
      <c r="AL47" s="40" t="e">
        <f t="shared" si="15"/>
        <v>#REF!</v>
      </c>
      <c r="AM47" s="40" t="e">
        <f t="shared" si="15"/>
        <v>#REF!</v>
      </c>
      <c r="AN47" s="40" t="e">
        <f t="shared" si="15"/>
        <v>#REF!</v>
      </c>
      <c r="AO47" s="40" t="e">
        <f t="shared" si="15"/>
        <v>#REF!</v>
      </c>
      <c r="AP47" s="40" t="e">
        <f t="shared" si="15"/>
        <v>#REF!</v>
      </c>
      <c r="AQ47" s="40" t="e">
        <f t="shared" si="15"/>
        <v>#REF!</v>
      </c>
      <c r="AR47" s="40" t="e">
        <f t="shared" si="15"/>
        <v>#REF!</v>
      </c>
      <c r="AS47" s="40" t="e">
        <f t="shared" si="15"/>
        <v>#REF!</v>
      </c>
      <c r="AT47" s="40" t="e">
        <f t="shared" si="15"/>
        <v>#REF!</v>
      </c>
      <c r="AU47" s="40" t="e">
        <f t="shared" si="15"/>
        <v>#REF!</v>
      </c>
      <c r="AV47" s="40" t="e">
        <f t="shared" si="15"/>
        <v>#REF!</v>
      </c>
      <c r="AW47" s="40" t="e">
        <f t="shared" si="15"/>
        <v>#REF!</v>
      </c>
      <c r="AX47" s="40" t="e">
        <f t="shared" si="15"/>
        <v>#REF!</v>
      </c>
      <c r="AY47" s="40" t="e">
        <f t="shared" si="15"/>
        <v>#REF!</v>
      </c>
      <c r="AZ47" s="40" t="e">
        <f t="shared" si="15"/>
        <v>#REF!</v>
      </c>
      <c r="BA47" s="40" t="e">
        <f t="shared" si="6"/>
        <v>#REF!</v>
      </c>
      <c r="BB47" s="40" t="e">
        <f t="shared" si="7"/>
        <v>#REF!</v>
      </c>
      <c r="BC47" s="40" t="e">
        <f t="shared" si="7"/>
        <v>#REF!</v>
      </c>
      <c r="BD47" s="40" t="e">
        <f t="shared" si="7"/>
        <v>#REF!</v>
      </c>
      <c r="BE47" s="40" t="e">
        <f t="shared" si="7"/>
        <v>#REF!</v>
      </c>
      <c r="BF47" s="40" t="e">
        <f t="shared" si="7"/>
        <v>#REF!</v>
      </c>
      <c r="BG47" s="40" t="e">
        <f t="shared" si="7"/>
        <v>#REF!</v>
      </c>
      <c r="BH47" s="40" t="e">
        <f t="shared" si="7"/>
        <v>#REF!</v>
      </c>
      <c r="BI47" s="40" t="e">
        <f t="shared" si="7"/>
        <v>#REF!</v>
      </c>
      <c r="BJ47" s="40" t="e">
        <f t="shared" si="7"/>
        <v>#REF!</v>
      </c>
      <c r="BK47" s="40" t="e">
        <f t="shared" si="7"/>
        <v>#REF!</v>
      </c>
      <c r="BL47" s="40" t="e">
        <f t="shared" si="7"/>
        <v>#REF!</v>
      </c>
      <c r="BM47" s="40" t="e">
        <f t="shared" si="7"/>
        <v>#REF!</v>
      </c>
      <c r="BN47" s="40" t="e">
        <f t="shared" si="7"/>
        <v>#REF!</v>
      </c>
      <c r="BO47" s="40" t="e">
        <f t="shared" si="7"/>
        <v>#REF!</v>
      </c>
      <c r="BP47" s="40" t="e">
        <f t="shared" si="7"/>
        <v>#REF!</v>
      </c>
      <c r="BQ47" s="40" t="e">
        <f t="shared" ref="T47:BQ53" si="16">BP46*$C$23</f>
        <v>#REF!</v>
      </c>
      <c r="BR47" s="40" t="e">
        <f t="shared" si="8"/>
        <v>#REF!</v>
      </c>
      <c r="BS47" s="40" t="e">
        <f t="shared" si="8"/>
        <v>#REF!</v>
      </c>
      <c r="BT47" s="40" t="e">
        <f t="shared" si="8"/>
        <v>#REF!</v>
      </c>
      <c r="BU47" s="40" t="e">
        <f t="shared" si="8"/>
        <v>#REF!</v>
      </c>
      <c r="BV47" s="40" t="e">
        <f t="shared" si="8"/>
        <v>#REF!</v>
      </c>
      <c r="BW47" s="40" t="e">
        <f t="shared" si="8"/>
        <v>#REF!</v>
      </c>
      <c r="BX47" s="40" t="e">
        <f t="shared" si="8"/>
        <v>#REF!</v>
      </c>
      <c r="BY47" s="40" t="e">
        <f t="shared" si="8"/>
        <v>#REF!</v>
      </c>
      <c r="BZ47" s="40" t="e">
        <f t="shared" si="8"/>
        <v>#REF!</v>
      </c>
      <c r="CA47" s="40" t="e">
        <f t="shared" si="8"/>
        <v>#REF!</v>
      </c>
      <c r="CB47" s="40" t="e">
        <f t="shared" si="8"/>
        <v>#REF!</v>
      </c>
      <c r="CC47" s="40" t="e">
        <f t="shared" si="8"/>
        <v>#REF!</v>
      </c>
      <c r="CD47" s="40" t="e">
        <f t="shared" si="8"/>
        <v>#REF!</v>
      </c>
      <c r="CE47" s="40" t="e">
        <f t="shared" si="8"/>
        <v>#REF!</v>
      </c>
      <c r="CF47" s="40" t="e">
        <f t="shared" si="8"/>
        <v>#REF!</v>
      </c>
      <c r="CG47" s="40" t="e">
        <f t="shared" ref="CG47:CV62" si="17">CF46*$C$23</f>
        <v>#REF!</v>
      </c>
      <c r="CH47" s="40" t="e">
        <f t="shared" si="17"/>
        <v>#REF!</v>
      </c>
      <c r="CI47" s="40" t="e">
        <f t="shared" si="17"/>
        <v>#REF!</v>
      </c>
      <c r="CJ47" s="40" t="e">
        <f t="shared" si="17"/>
        <v>#REF!</v>
      </c>
      <c r="CK47" s="40" t="e">
        <f t="shared" si="17"/>
        <v>#REF!</v>
      </c>
      <c r="CL47" s="40" t="e">
        <f t="shared" si="17"/>
        <v>#REF!</v>
      </c>
      <c r="CM47" s="40" t="e">
        <f t="shared" si="17"/>
        <v>#REF!</v>
      </c>
      <c r="CN47" s="40" t="e">
        <f t="shared" si="17"/>
        <v>#REF!</v>
      </c>
      <c r="CO47" s="40" t="e">
        <f t="shared" si="17"/>
        <v>#REF!</v>
      </c>
      <c r="CP47" s="40" t="e">
        <f t="shared" si="17"/>
        <v>#REF!</v>
      </c>
      <c r="CQ47" s="40" t="e">
        <f t="shared" si="17"/>
        <v>#REF!</v>
      </c>
      <c r="CR47" s="40" t="e">
        <f t="shared" si="17"/>
        <v>#REF!</v>
      </c>
      <c r="CS47" s="40" t="e">
        <f t="shared" si="17"/>
        <v>#REF!</v>
      </c>
      <c r="CT47" s="40" t="e">
        <f t="shared" si="17"/>
        <v>#REF!</v>
      </c>
      <c r="CU47" s="40" t="e">
        <f t="shared" si="17"/>
        <v>#REF!</v>
      </c>
      <c r="CV47" s="40" t="e">
        <f t="shared" si="17"/>
        <v>#REF!</v>
      </c>
      <c r="CW47" s="40" t="e">
        <f t="shared" si="9"/>
        <v>#REF!</v>
      </c>
      <c r="CX47" s="40" t="e">
        <f t="shared" si="10"/>
        <v>#REF!</v>
      </c>
      <c r="CY47" s="40" t="e">
        <f t="shared" si="10"/>
        <v>#REF!</v>
      </c>
      <c r="CZ47" s="40" t="e">
        <f t="shared" si="10"/>
        <v>#REF!</v>
      </c>
      <c r="DA47" s="40" t="e">
        <f t="shared" si="10"/>
        <v>#REF!</v>
      </c>
      <c r="DB47" s="40" t="e">
        <f t="shared" si="10"/>
        <v>#REF!</v>
      </c>
      <c r="DC47" s="40" t="e">
        <f t="shared" si="10"/>
        <v>#REF!</v>
      </c>
      <c r="DD47" s="40" t="e">
        <f t="shared" si="10"/>
        <v>#REF!</v>
      </c>
      <c r="DE47" s="40" t="e">
        <f t="shared" si="10"/>
        <v>#REF!</v>
      </c>
      <c r="DF47" s="40" t="e">
        <f t="shared" si="10"/>
        <v>#REF!</v>
      </c>
      <c r="DG47" s="40" t="e">
        <f t="shared" si="10"/>
        <v>#REF!</v>
      </c>
      <c r="DH47" s="40" t="e">
        <f t="shared" si="10"/>
        <v>#REF!</v>
      </c>
      <c r="DI47" s="40" t="e">
        <f t="shared" si="10"/>
        <v>#REF!</v>
      </c>
      <c r="DJ47" s="40" t="e">
        <f t="shared" si="10"/>
        <v>#REF!</v>
      </c>
      <c r="DK47" s="40" t="e">
        <f t="shared" si="10"/>
        <v>#REF!</v>
      </c>
      <c r="DL47" s="40" t="e">
        <f t="shared" si="10"/>
        <v>#REF!</v>
      </c>
      <c r="DM47" s="40" t="e">
        <f t="shared" ref="DM47:DX62" si="18">DL46*$C$23</f>
        <v>#REF!</v>
      </c>
      <c r="DN47" s="40" t="e">
        <f t="shared" si="18"/>
        <v>#REF!</v>
      </c>
      <c r="DO47" s="40" t="e">
        <f t="shared" si="18"/>
        <v>#REF!</v>
      </c>
      <c r="DP47" s="40" t="e">
        <f t="shared" si="18"/>
        <v>#REF!</v>
      </c>
      <c r="DQ47" s="40" t="e">
        <f t="shared" si="18"/>
        <v>#REF!</v>
      </c>
      <c r="DR47" s="40" t="e">
        <f t="shared" si="18"/>
        <v>#REF!</v>
      </c>
      <c r="DS47" s="40" t="e">
        <f t="shared" si="18"/>
        <v>#REF!</v>
      </c>
      <c r="DT47" s="40" t="e">
        <f t="shared" si="18"/>
        <v>#REF!</v>
      </c>
      <c r="DU47" s="40" t="e">
        <f t="shared" si="18"/>
        <v>#REF!</v>
      </c>
      <c r="DV47" s="40" t="e">
        <f t="shared" si="18"/>
        <v>#REF!</v>
      </c>
      <c r="DW47" s="40" t="e">
        <f t="shared" si="18"/>
        <v>#REF!</v>
      </c>
      <c r="DX47" s="40" t="e">
        <f t="shared" si="18"/>
        <v>#REF!</v>
      </c>
      <c r="DY47" s="39">
        <f t="shared" si="14"/>
        <v>17</v>
      </c>
    </row>
    <row r="48" spans="2:129" s="39" customFormat="1">
      <c r="B48" s="21"/>
      <c r="C48" s="40"/>
      <c r="D48" s="40"/>
      <c r="E48" s="40"/>
      <c r="F48" s="40"/>
      <c r="G48" s="40"/>
      <c r="H48" s="40"/>
      <c r="I48" s="40"/>
      <c r="J48" s="40"/>
      <c r="K48" s="40"/>
      <c r="L48" s="40"/>
      <c r="M48" s="40"/>
      <c r="N48" s="40"/>
      <c r="O48" s="40"/>
      <c r="P48" s="40"/>
      <c r="Q48" s="40"/>
      <c r="R48" s="40"/>
      <c r="S48" s="41"/>
      <c r="T48" s="40" t="e">
        <f t="shared" si="16"/>
        <v>#REF!</v>
      </c>
      <c r="U48" s="40" t="e">
        <f t="shared" si="16"/>
        <v>#REF!</v>
      </c>
      <c r="V48" s="40" t="e">
        <f t="shared" si="16"/>
        <v>#REF!</v>
      </c>
      <c r="W48" s="40" t="e">
        <f t="shared" si="16"/>
        <v>#REF!</v>
      </c>
      <c r="X48" s="40" t="e">
        <f t="shared" si="16"/>
        <v>#REF!</v>
      </c>
      <c r="Y48" s="40" t="e">
        <f t="shared" si="16"/>
        <v>#REF!</v>
      </c>
      <c r="Z48" s="40" t="e">
        <f t="shared" si="16"/>
        <v>#REF!</v>
      </c>
      <c r="AA48" s="40" t="e">
        <f t="shared" si="16"/>
        <v>#REF!</v>
      </c>
      <c r="AB48" s="40" t="e">
        <f t="shared" si="16"/>
        <v>#REF!</v>
      </c>
      <c r="AC48" s="40" t="e">
        <f t="shared" si="16"/>
        <v>#REF!</v>
      </c>
      <c r="AD48" s="40" t="e">
        <f t="shared" si="16"/>
        <v>#REF!</v>
      </c>
      <c r="AE48" s="40" t="e">
        <f t="shared" si="16"/>
        <v>#REF!</v>
      </c>
      <c r="AF48" s="40" t="e">
        <f t="shared" si="16"/>
        <v>#REF!</v>
      </c>
      <c r="AG48" s="40" t="e">
        <f t="shared" si="16"/>
        <v>#REF!</v>
      </c>
      <c r="AH48" s="40" t="e">
        <f t="shared" si="16"/>
        <v>#REF!</v>
      </c>
      <c r="AI48" s="40" t="e">
        <f t="shared" si="16"/>
        <v>#REF!</v>
      </c>
      <c r="AJ48" s="40" t="e">
        <f t="shared" si="16"/>
        <v>#REF!</v>
      </c>
      <c r="AK48" s="40" t="e">
        <f t="shared" si="16"/>
        <v>#REF!</v>
      </c>
      <c r="AL48" s="40" t="e">
        <f t="shared" si="16"/>
        <v>#REF!</v>
      </c>
      <c r="AM48" s="40" t="e">
        <f t="shared" si="16"/>
        <v>#REF!</v>
      </c>
      <c r="AN48" s="40" t="e">
        <f t="shared" si="16"/>
        <v>#REF!</v>
      </c>
      <c r="AO48" s="40" t="e">
        <f t="shared" si="16"/>
        <v>#REF!</v>
      </c>
      <c r="AP48" s="40" t="e">
        <f t="shared" si="16"/>
        <v>#REF!</v>
      </c>
      <c r="AQ48" s="40" t="e">
        <f t="shared" si="16"/>
        <v>#REF!</v>
      </c>
      <c r="AR48" s="40" t="e">
        <f t="shared" si="16"/>
        <v>#REF!</v>
      </c>
      <c r="AS48" s="40" t="e">
        <f t="shared" si="16"/>
        <v>#REF!</v>
      </c>
      <c r="AT48" s="40" t="e">
        <f t="shared" si="16"/>
        <v>#REF!</v>
      </c>
      <c r="AU48" s="40" t="e">
        <f t="shared" si="16"/>
        <v>#REF!</v>
      </c>
      <c r="AV48" s="40" t="e">
        <f t="shared" si="16"/>
        <v>#REF!</v>
      </c>
      <c r="AW48" s="40" t="e">
        <f t="shared" si="16"/>
        <v>#REF!</v>
      </c>
      <c r="AX48" s="40" t="e">
        <f t="shared" si="16"/>
        <v>#REF!</v>
      </c>
      <c r="AY48" s="40" t="e">
        <f t="shared" si="16"/>
        <v>#REF!</v>
      </c>
      <c r="AZ48" s="40" t="e">
        <f t="shared" si="16"/>
        <v>#REF!</v>
      </c>
      <c r="BA48" s="40" t="e">
        <f t="shared" si="16"/>
        <v>#REF!</v>
      </c>
      <c r="BB48" s="40" t="e">
        <f t="shared" si="16"/>
        <v>#REF!</v>
      </c>
      <c r="BC48" s="40" t="e">
        <f t="shared" si="16"/>
        <v>#REF!</v>
      </c>
      <c r="BD48" s="40" t="e">
        <f t="shared" si="16"/>
        <v>#REF!</v>
      </c>
      <c r="BE48" s="40" t="e">
        <f t="shared" si="16"/>
        <v>#REF!</v>
      </c>
      <c r="BF48" s="40" t="e">
        <f t="shared" si="16"/>
        <v>#REF!</v>
      </c>
      <c r="BG48" s="40" t="e">
        <f t="shared" si="16"/>
        <v>#REF!</v>
      </c>
      <c r="BH48" s="40" t="e">
        <f t="shared" si="16"/>
        <v>#REF!</v>
      </c>
      <c r="BI48" s="40" t="e">
        <f t="shared" si="16"/>
        <v>#REF!</v>
      </c>
      <c r="BJ48" s="40" t="e">
        <f t="shared" si="16"/>
        <v>#REF!</v>
      </c>
      <c r="BK48" s="40" t="e">
        <f t="shared" si="16"/>
        <v>#REF!</v>
      </c>
      <c r="BL48" s="40" t="e">
        <f t="shared" si="16"/>
        <v>#REF!</v>
      </c>
      <c r="BM48" s="40" t="e">
        <f t="shared" si="16"/>
        <v>#REF!</v>
      </c>
      <c r="BN48" s="40" t="e">
        <f t="shared" si="16"/>
        <v>#REF!</v>
      </c>
      <c r="BO48" s="40" t="e">
        <f t="shared" si="16"/>
        <v>#REF!</v>
      </c>
      <c r="BP48" s="40" t="e">
        <f t="shared" si="16"/>
        <v>#REF!</v>
      </c>
      <c r="BQ48" s="40" t="e">
        <f t="shared" si="16"/>
        <v>#REF!</v>
      </c>
      <c r="BR48" s="40" t="e">
        <f t="shared" ref="BR48:CG62" si="19">BQ47*$C$23</f>
        <v>#REF!</v>
      </c>
      <c r="BS48" s="40" t="e">
        <f t="shared" si="19"/>
        <v>#REF!</v>
      </c>
      <c r="BT48" s="40" t="e">
        <f t="shared" si="19"/>
        <v>#REF!</v>
      </c>
      <c r="BU48" s="40" t="e">
        <f t="shared" si="19"/>
        <v>#REF!</v>
      </c>
      <c r="BV48" s="40" t="e">
        <f t="shared" si="19"/>
        <v>#REF!</v>
      </c>
      <c r="BW48" s="40" t="e">
        <f t="shared" si="19"/>
        <v>#REF!</v>
      </c>
      <c r="BX48" s="40" t="e">
        <f t="shared" si="19"/>
        <v>#REF!</v>
      </c>
      <c r="BY48" s="40" t="e">
        <f t="shared" si="19"/>
        <v>#REF!</v>
      </c>
      <c r="BZ48" s="40" t="e">
        <f t="shared" si="19"/>
        <v>#REF!</v>
      </c>
      <c r="CA48" s="40" t="e">
        <f t="shared" si="19"/>
        <v>#REF!</v>
      </c>
      <c r="CB48" s="40" t="e">
        <f t="shared" si="19"/>
        <v>#REF!</v>
      </c>
      <c r="CC48" s="40" t="e">
        <f t="shared" si="19"/>
        <v>#REF!</v>
      </c>
      <c r="CD48" s="40" t="e">
        <f t="shared" si="19"/>
        <v>#REF!</v>
      </c>
      <c r="CE48" s="40" t="e">
        <f t="shared" si="19"/>
        <v>#REF!</v>
      </c>
      <c r="CF48" s="40" t="e">
        <f t="shared" si="19"/>
        <v>#REF!</v>
      </c>
      <c r="CG48" s="40" t="e">
        <f t="shared" si="19"/>
        <v>#REF!</v>
      </c>
      <c r="CH48" s="40" t="e">
        <f t="shared" si="17"/>
        <v>#REF!</v>
      </c>
      <c r="CI48" s="40" t="e">
        <f t="shared" si="17"/>
        <v>#REF!</v>
      </c>
      <c r="CJ48" s="40" t="e">
        <f t="shared" si="17"/>
        <v>#REF!</v>
      </c>
      <c r="CK48" s="40" t="e">
        <f t="shared" si="17"/>
        <v>#REF!</v>
      </c>
      <c r="CL48" s="40" t="e">
        <f t="shared" si="17"/>
        <v>#REF!</v>
      </c>
      <c r="CM48" s="40" t="e">
        <f t="shared" si="17"/>
        <v>#REF!</v>
      </c>
      <c r="CN48" s="40" t="e">
        <f t="shared" si="17"/>
        <v>#REF!</v>
      </c>
      <c r="CO48" s="40" t="e">
        <f t="shared" si="17"/>
        <v>#REF!</v>
      </c>
      <c r="CP48" s="40" t="e">
        <f t="shared" si="17"/>
        <v>#REF!</v>
      </c>
      <c r="CQ48" s="40" t="e">
        <f t="shared" si="17"/>
        <v>#REF!</v>
      </c>
      <c r="CR48" s="40" t="e">
        <f t="shared" si="17"/>
        <v>#REF!</v>
      </c>
      <c r="CS48" s="40" t="e">
        <f t="shared" si="17"/>
        <v>#REF!</v>
      </c>
      <c r="CT48" s="40" t="e">
        <f t="shared" si="17"/>
        <v>#REF!</v>
      </c>
      <c r="CU48" s="40" t="e">
        <f t="shared" si="17"/>
        <v>#REF!</v>
      </c>
      <c r="CV48" s="40" t="e">
        <f t="shared" si="17"/>
        <v>#REF!</v>
      </c>
      <c r="CW48" s="40" t="e">
        <f t="shared" ref="CW48:DL62" si="20">CV47*$C$23</f>
        <v>#REF!</v>
      </c>
      <c r="CX48" s="40" t="e">
        <f t="shared" si="20"/>
        <v>#REF!</v>
      </c>
      <c r="CY48" s="40" t="e">
        <f t="shared" si="20"/>
        <v>#REF!</v>
      </c>
      <c r="CZ48" s="40" t="e">
        <f t="shared" si="20"/>
        <v>#REF!</v>
      </c>
      <c r="DA48" s="40" t="e">
        <f t="shared" si="20"/>
        <v>#REF!</v>
      </c>
      <c r="DB48" s="40" t="e">
        <f t="shared" si="20"/>
        <v>#REF!</v>
      </c>
      <c r="DC48" s="40" t="e">
        <f t="shared" si="20"/>
        <v>#REF!</v>
      </c>
      <c r="DD48" s="40" t="e">
        <f t="shared" si="20"/>
        <v>#REF!</v>
      </c>
      <c r="DE48" s="40" t="e">
        <f t="shared" si="20"/>
        <v>#REF!</v>
      </c>
      <c r="DF48" s="40" t="e">
        <f t="shared" si="20"/>
        <v>#REF!</v>
      </c>
      <c r="DG48" s="40" t="e">
        <f t="shared" si="20"/>
        <v>#REF!</v>
      </c>
      <c r="DH48" s="40" t="e">
        <f t="shared" si="20"/>
        <v>#REF!</v>
      </c>
      <c r="DI48" s="40" t="e">
        <f t="shared" si="20"/>
        <v>#REF!</v>
      </c>
      <c r="DJ48" s="40" t="e">
        <f t="shared" si="20"/>
        <v>#REF!</v>
      </c>
      <c r="DK48" s="40" t="e">
        <f t="shared" si="20"/>
        <v>#REF!</v>
      </c>
      <c r="DL48" s="40" t="e">
        <f t="shared" si="20"/>
        <v>#REF!</v>
      </c>
      <c r="DM48" s="40" t="e">
        <f t="shared" si="18"/>
        <v>#REF!</v>
      </c>
      <c r="DN48" s="40" t="e">
        <f t="shared" si="18"/>
        <v>#REF!</v>
      </c>
      <c r="DO48" s="40" t="e">
        <f t="shared" si="18"/>
        <v>#REF!</v>
      </c>
      <c r="DP48" s="40" t="e">
        <f t="shared" si="18"/>
        <v>#REF!</v>
      </c>
      <c r="DQ48" s="40" t="e">
        <f t="shared" si="18"/>
        <v>#REF!</v>
      </c>
      <c r="DR48" s="40" t="e">
        <f t="shared" si="18"/>
        <v>#REF!</v>
      </c>
      <c r="DS48" s="40" t="e">
        <f t="shared" si="18"/>
        <v>#REF!</v>
      </c>
      <c r="DT48" s="40" t="e">
        <f t="shared" si="18"/>
        <v>#REF!</v>
      </c>
      <c r="DU48" s="40" t="e">
        <f t="shared" si="18"/>
        <v>#REF!</v>
      </c>
      <c r="DV48" s="40" t="e">
        <f t="shared" si="18"/>
        <v>#REF!</v>
      </c>
      <c r="DW48" s="40" t="e">
        <f t="shared" si="18"/>
        <v>#REF!</v>
      </c>
      <c r="DX48" s="40" t="e">
        <f t="shared" si="18"/>
        <v>#REF!</v>
      </c>
      <c r="DY48" s="39">
        <f t="shared" si="14"/>
        <v>18</v>
      </c>
    </row>
    <row r="49" spans="2:129" s="39" customFormat="1">
      <c r="B49" s="21"/>
      <c r="C49" s="40"/>
      <c r="D49" s="40"/>
      <c r="E49" s="40"/>
      <c r="F49" s="40"/>
      <c r="G49" s="40"/>
      <c r="H49" s="40"/>
      <c r="I49" s="40"/>
      <c r="J49" s="40"/>
      <c r="K49" s="40"/>
      <c r="L49" s="40"/>
      <c r="M49" s="40"/>
      <c r="N49" s="40"/>
      <c r="O49" s="40"/>
      <c r="P49" s="40"/>
      <c r="Q49" s="40"/>
      <c r="R49" s="40"/>
      <c r="S49" s="40"/>
      <c r="T49" s="41"/>
      <c r="U49" s="40" t="e">
        <f t="shared" si="16"/>
        <v>#REF!</v>
      </c>
      <c r="V49" s="40" t="e">
        <f t="shared" si="16"/>
        <v>#REF!</v>
      </c>
      <c r="W49" s="40" t="e">
        <f t="shared" si="16"/>
        <v>#REF!</v>
      </c>
      <c r="X49" s="40" t="e">
        <f t="shared" si="16"/>
        <v>#REF!</v>
      </c>
      <c r="Y49" s="40" t="e">
        <f t="shared" si="16"/>
        <v>#REF!</v>
      </c>
      <c r="Z49" s="40" t="e">
        <f t="shared" si="16"/>
        <v>#REF!</v>
      </c>
      <c r="AA49" s="40" t="e">
        <f t="shared" si="16"/>
        <v>#REF!</v>
      </c>
      <c r="AB49" s="40" t="e">
        <f t="shared" si="16"/>
        <v>#REF!</v>
      </c>
      <c r="AC49" s="40" t="e">
        <f t="shared" si="16"/>
        <v>#REF!</v>
      </c>
      <c r="AD49" s="40" t="e">
        <f t="shared" si="16"/>
        <v>#REF!</v>
      </c>
      <c r="AE49" s="40" t="e">
        <f t="shared" si="16"/>
        <v>#REF!</v>
      </c>
      <c r="AF49" s="40" t="e">
        <f t="shared" si="16"/>
        <v>#REF!</v>
      </c>
      <c r="AG49" s="40" t="e">
        <f t="shared" si="16"/>
        <v>#REF!</v>
      </c>
      <c r="AH49" s="40" t="e">
        <f t="shared" si="16"/>
        <v>#REF!</v>
      </c>
      <c r="AI49" s="40" t="e">
        <f t="shared" si="16"/>
        <v>#REF!</v>
      </c>
      <c r="AJ49" s="40" t="e">
        <f t="shared" si="16"/>
        <v>#REF!</v>
      </c>
      <c r="AK49" s="40" t="e">
        <f t="shared" si="16"/>
        <v>#REF!</v>
      </c>
      <c r="AL49" s="40" t="e">
        <f t="shared" si="16"/>
        <v>#REF!</v>
      </c>
      <c r="AM49" s="40" t="e">
        <f t="shared" si="16"/>
        <v>#REF!</v>
      </c>
      <c r="AN49" s="40" t="e">
        <f t="shared" si="16"/>
        <v>#REF!</v>
      </c>
      <c r="AO49" s="40" t="e">
        <f t="shared" si="16"/>
        <v>#REF!</v>
      </c>
      <c r="AP49" s="40" t="e">
        <f t="shared" si="16"/>
        <v>#REF!</v>
      </c>
      <c r="AQ49" s="40" t="e">
        <f t="shared" si="16"/>
        <v>#REF!</v>
      </c>
      <c r="AR49" s="40" t="e">
        <f t="shared" si="16"/>
        <v>#REF!</v>
      </c>
      <c r="AS49" s="40" t="e">
        <f t="shared" si="16"/>
        <v>#REF!</v>
      </c>
      <c r="AT49" s="40" t="e">
        <f t="shared" si="16"/>
        <v>#REF!</v>
      </c>
      <c r="AU49" s="40" t="e">
        <f t="shared" si="16"/>
        <v>#REF!</v>
      </c>
      <c r="AV49" s="40" t="e">
        <f t="shared" si="16"/>
        <v>#REF!</v>
      </c>
      <c r="AW49" s="40" t="e">
        <f t="shared" si="16"/>
        <v>#REF!</v>
      </c>
      <c r="AX49" s="40" t="e">
        <f t="shared" si="16"/>
        <v>#REF!</v>
      </c>
      <c r="AY49" s="40" t="e">
        <f t="shared" si="16"/>
        <v>#REF!</v>
      </c>
      <c r="AZ49" s="40" t="e">
        <f t="shared" si="16"/>
        <v>#REF!</v>
      </c>
      <c r="BA49" s="40" t="e">
        <f t="shared" si="16"/>
        <v>#REF!</v>
      </c>
      <c r="BB49" s="40" t="e">
        <f t="shared" si="16"/>
        <v>#REF!</v>
      </c>
      <c r="BC49" s="40" t="e">
        <f t="shared" si="16"/>
        <v>#REF!</v>
      </c>
      <c r="BD49" s="40" t="e">
        <f t="shared" si="16"/>
        <v>#REF!</v>
      </c>
      <c r="BE49" s="40" t="e">
        <f t="shared" si="16"/>
        <v>#REF!</v>
      </c>
      <c r="BF49" s="40" t="e">
        <f t="shared" si="16"/>
        <v>#REF!</v>
      </c>
      <c r="BG49" s="40" t="e">
        <f t="shared" si="16"/>
        <v>#REF!</v>
      </c>
      <c r="BH49" s="40" t="e">
        <f t="shared" si="16"/>
        <v>#REF!</v>
      </c>
      <c r="BI49" s="40" t="e">
        <f t="shared" si="16"/>
        <v>#REF!</v>
      </c>
      <c r="BJ49" s="40" t="e">
        <f t="shared" si="16"/>
        <v>#REF!</v>
      </c>
      <c r="BK49" s="40" t="e">
        <f t="shared" si="16"/>
        <v>#REF!</v>
      </c>
      <c r="BL49" s="40" t="e">
        <f t="shared" si="16"/>
        <v>#REF!</v>
      </c>
      <c r="BM49" s="40" t="e">
        <f t="shared" si="16"/>
        <v>#REF!</v>
      </c>
      <c r="BN49" s="40" t="e">
        <f t="shared" si="16"/>
        <v>#REF!</v>
      </c>
      <c r="BO49" s="40" t="e">
        <f t="shared" si="16"/>
        <v>#REF!</v>
      </c>
      <c r="BP49" s="40" t="e">
        <f t="shared" si="16"/>
        <v>#REF!</v>
      </c>
      <c r="BQ49" s="40" t="e">
        <f t="shared" si="16"/>
        <v>#REF!</v>
      </c>
      <c r="BR49" s="40" t="e">
        <f t="shared" si="19"/>
        <v>#REF!</v>
      </c>
      <c r="BS49" s="40" t="e">
        <f t="shared" si="19"/>
        <v>#REF!</v>
      </c>
      <c r="BT49" s="40" t="e">
        <f t="shared" si="19"/>
        <v>#REF!</v>
      </c>
      <c r="BU49" s="40" t="e">
        <f t="shared" si="19"/>
        <v>#REF!</v>
      </c>
      <c r="BV49" s="40" t="e">
        <f t="shared" si="19"/>
        <v>#REF!</v>
      </c>
      <c r="BW49" s="40" t="e">
        <f t="shared" si="19"/>
        <v>#REF!</v>
      </c>
      <c r="BX49" s="40" t="e">
        <f t="shared" si="19"/>
        <v>#REF!</v>
      </c>
      <c r="BY49" s="40" t="e">
        <f t="shared" si="19"/>
        <v>#REF!</v>
      </c>
      <c r="BZ49" s="40" t="e">
        <f t="shared" si="19"/>
        <v>#REF!</v>
      </c>
      <c r="CA49" s="40" t="e">
        <f t="shared" si="19"/>
        <v>#REF!</v>
      </c>
      <c r="CB49" s="40" t="e">
        <f t="shared" si="19"/>
        <v>#REF!</v>
      </c>
      <c r="CC49" s="40" t="e">
        <f t="shared" si="19"/>
        <v>#REF!</v>
      </c>
      <c r="CD49" s="40" t="e">
        <f t="shared" si="19"/>
        <v>#REF!</v>
      </c>
      <c r="CE49" s="40" t="e">
        <f t="shared" si="19"/>
        <v>#REF!</v>
      </c>
      <c r="CF49" s="40" t="e">
        <f t="shared" si="19"/>
        <v>#REF!</v>
      </c>
      <c r="CG49" s="40" t="e">
        <f t="shared" si="19"/>
        <v>#REF!</v>
      </c>
      <c r="CH49" s="40" t="e">
        <f t="shared" si="17"/>
        <v>#REF!</v>
      </c>
      <c r="CI49" s="40" t="e">
        <f t="shared" si="17"/>
        <v>#REF!</v>
      </c>
      <c r="CJ49" s="40" t="e">
        <f t="shared" si="17"/>
        <v>#REF!</v>
      </c>
      <c r="CK49" s="40" t="e">
        <f t="shared" si="17"/>
        <v>#REF!</v>
      </c>
      <c r="CL49" s="40" t="e">
        <f t="shared" si="17"/>
        <v>#REF!</v>
      </c>
      <c r="CM49" s="40" t="e">
        <f t="shared" si="17"/>
        <v>#REF!</v>
      </c>
      <c r="CN49" s="40" t="e">
        <f t="shared" si="17"/>
        <v>#REF!</v>
      </c>
      <c r="CO49" s="40" t="e">
        <f t="shared" si="17"/>
        <v>#REF!</v>
      </c>
      <c r="CP49" s="40" t="e">
        <f t="shared" si="17"/>
        <v>#REF!</v>
      </c>
      <c r="CQ49" s="40" t="e">
        <f t="shared" si="17"/>
        <v>#REF!</v>
      </c>
      <c r="CR49" s="40" t="e">
        <f t="shared" si="17"/>
        <v>#REF!</v>
      </c>
      <c r="CS49" s="40" t="e">
        <f t="shared" si="17"/>
        <v>#REF!</v>
      </c>
      <c r="CT49" s="40" t="e">
        <f t="shared" si="17"/>
        <v>#REF!</v>
      </c>
      <c r="CU49" s="40" t="e">
        <f t="shared" si="17"/>
        <v>#REF!</v>
      </c>
      <c r="CV49" s="40" t="e">
        <f t="shared" si="17"/>
        <v>#REF!</v>
      </c>
      <c r="CW49" s="40" t="e">
        <f t="shared" si="20"/>
        <v>#REF!</v>
      </c>
      <c r="CX49" s="40" t="e">
        <f t="shared" si="20"/>
        <v>#REF!</v>
      </c>
      <c r="CY49" s="40" t="e">
        <f t="shared" si="20"/>
        <v>#REF!</v>
      </c>
      <c r="CZ49" s="40" t="e">
        <f t="shared" si="20"/>
        <v>#REF!</v>
      </c>
      <c r="DA49" s="40" t="e">
        <f t="shared" si="20"/>
        <v>#REF!</v>
      </c>
      <c r="DB49" s="40" t="e">
        <f t="shared" si="20"/>
        <v>#REF!</v>
      </c>
      <c r="DC49" s="40" t="e">
        <f t="shared" si="20"/>
        <v>#REF!</v>
      </c>
      <c r="DD49" s="40" t="e">
        <f t="shared" si="20"/>
        <v>#REF!</v>
      </c>
      <c r="DE49" s="40" t="e">
        <f t="shared" si="20"/>
        <v>#REF!</v>
      </c>
      <c r="DF49" s="40" t="e">
        <f t="shared" si="20"/>
        <v>#REF!</v>
      </c>
      <c r="DG49" s="40" t="e">
        <f t="shared" si="20"/>
        <v>#REF!</v>
      </c>
      <c r="DH49" s="40" t="e">
        <f t="shared" si="20"/>
        <v>#REF!</v>
      </c>
      <c r="DI49" s="40" t="e">
        <f t="shared" si="20"/>
        <v>#REF!</v>
      </c>
      <c r="DJ49" s="40" t="e">
        <f t="shared" si="20"/>
        <v>#REF!</v>
      </c>
      <c r="DK49" s="40" t="e">
        <f t="shared" si="20"/>
        <v>#REF!</v>
      </c>
      <c r="DL49" s="40" t="e">
        <f t="shared" si="20"/>
        <v>#REF!</v>
      </c>
      <c r="DM49" s="40" t="e">
        <f t="shared" si="18"/>
        <v>#REF!</v>
      </c>
      <c r="DN49" s="40" t="e">
        <f t="shared" si="18"/>
        <v>#REF!</v>
      </c>
      <c r="DO49" s="40" t="e">
        <f t="shared" si="18"/>
        <v>#REF!</v>
      </c>
      <c r="DP49" s="40" t="e">
        <f t="shared" si="18"/>
        <v>#REF!</v>
      </c>
      <c r="DQ49" s="40" t="e">
        <f t="shared" si="18"/>
        <v>#REF!</v>
      </c>
      <c r="DR49" s="40" t="e">
        <f t="shared" si="18"/>
        <v>#REF!</v>
      </c>
      <c r="DS49" s="40" t="e">
        <f t="shared" si="18"/>
        <v>#REF!</v>
      </c>
      <c r="DT49" s="40" t="e">
        <f t="shared" si="18"/>
        <v>#REF!</v>
      </c>
      <c r="DU49" s="40" t="e">
        <f t="shared" si="18"/>
        <v>#REF!</v>
      </c>
      <c r="DV49" s="40" t="e">
        <f t="shared" si="18"/>
        <v>#REF!</v>
      </c>
      <c r="DW49" s="40" t="e">
        <f t="shared" si="18"/>
        <v>#REF!</v>
      </c>
      <c r="DX49" s="40" t="e">
        <f t="shared" si="18"/>
        <v>#REF!</v>
      </c>
      <c r="DY49" s="39">
        <f t="shared" si="14"/>
        <v>19</v>
      </c>
    </row>
    <row r="50" spans="2:129" s="39" customFormat="1">
      <c r="B50" s="21"/>
      <c r="C50" s="40"/>
      <c r="D50" s="40"/>
      <c r="E50" s="40"/>
      <c r="F50" s="40"/>
      <c r="G50" s="40"/>
      <c r="H50" s="40"/>
      <c r="I50" s="40"/>
      <c r="J50" s="40"/>
      <c r="K50" s="40"/>
      <c r="L50" s="40"/>
      <c r="M50" s="40"/>
      <c r="N50" s="40"/>
      <c r="O50" s="40"/>
      <c r="P50" s="40"/>
      <c r="Q50" s="40"/>
      <c r="R50" s="40"/>
      <c r="S50" s="40"/>
      <c r="T50" s="40"/>
      <c r="U50" s="41"/>
      <c r="V50" s="40" t="e">
        <f t="shared" si="16"/>
        <v>#REF!</v>
      </c>
      <c r="W50" s="40" t="e">
        <f t="shared" si="16"/>
        <v>#REF!</v>
      </c>
      <c r="X50" s="40" t="e">
        <f t="shared" si="16"/>
        <v>#REF!</v>
      </c>
      <c r="Y50" s="40" t="e">
        <f t="shared" si="16"/>
        <v>#REF!</v>
      </c>
      <c r="Z50" s="40" t="e">
        <f t="shared" si="16"/>
        <v>#REF!</v>
      </c>
      <c r="AA50" s="40" t="e">
        <f t="shared" si="16"/>
        <v>#REF!</v>
      </c>
      <c r="AB50" s="40" t="e">
        <f t="shared" si="16"/>
        <v>#REF!</v>
      </c>
      <c r="AC50" s="40" t="e">
        <f t="shared" si="16"/>
        <v>#REF!</v>
      </c>
      <c r="AD50" s="40" t="e">
        <f t="shared" si="16"/>
        <v>#REF!</v>
      </c>
      <c r="AE50" s="40" t="e">
        <f t="shared" si="16"/>
        <v>#REF!</v>
      </c>
      <c r="AF50" s="40" t="e">
        <f t="shared" si="16"/>
        <v>#REF!</v>
      </c>
      <c r="AG50" s="40" t="e">
        <f t="shared" si="16"/>
        <v>#REF!</v>
      </c>
      <c r="AH50" s="40" t="e">
        <f t="shared" si="16"/>
        <v>#REF!</v>
      </c>
      <c r="AI50" s="40" t="e">
        <f t="shared" si="16"/>
        <v>#REF!</v>
      </c>
      <c r="AJ50" s="40" t="e">
        <f t="shared" si="16"/>
        <v>#REF!</v>
      </c>
      <c r="AK50" s="40" t="e">
        <f t="shared" si="16"/>
        <v>#REF!</v>
      </c>
      <c r="AL50" s="40" t="e">
        <f t="shared" si="16"/>
        <v>#REF!</v>
      </c>
      <c r="AM50" s="40" t="e">
        <f t="shared" si="16"/>
        <v>#REF!</v>
      </c>
      <c r="AN50" s="40" t="e">
        <f t="shared" si="16"/>
        <v>#REF!</v>
      </c>
      <c r="AO50" s="40" t="e">
        <f t="shared" si="16"/>
        <v>#REF!</v>
      </c>
      <c r="AP50" s="40" t="e">
        <f t="shared" si="16"/>
        <v>#REF!</v>
      </c>
      <c r="AQ50" s="40" t="e">
        <f t="shared" si="16"/>
        <v>#REF!</v>
      </c>
      <c r="AR50" s="40" t="e">
        <f t="shared" si="16"/>
        <v>#REF!</v>
      </c>
      <c r="AS50" s="40" t="e">
        <f t="shared" si="16"/>
        <v>#REF!</v>
      </c>
      <c r="AT50" s="40" t="e">
        <f t="shared" si="16"/>
        <v>#REF!</v>
      </c>
      <c r="AU50" s="40" t="e">
        <f t="shared" si="16"/>
        <v>#REF!</v>
      </c>
      <c r="AV50" s="40" t="e">
        <f t="shared" si="16"/>
        <v>#REF!</v>
      </c>
      <c r="AW50" s="40" t="e">
        <f t="shared" si="16"/>
        <v>#REF!</v>
      </c>
      <c r="AX50" s="40" t="e">
        <f t="shared" si="16"/>
        <v>#REF!</v>
      </c>
      <c r="AY50" s="40" t="e">
        <f t="shared" si="16"/>
        <v>#REF!</v>
      </c>
      <c r="AZ50" s="40" t="e">
        <f t="shared" si="16"/>
        <v>#REF!</v>
      </c>
      <c r="BA50" s="40" t="e">
        <f t="shared" si="16"/>
        <v>#REF!</v>
      </c>
      <c r="BB50" s="40" t="e">
        <f t="shared" si="16"/>
        <v>#REF!</v>
      </c>
      <c r="BC50" s="40" t="e">
        <f t="shared" si="16"/>
        <v>#REF!</v>
      </c>
      <c r="BD50" s="40" t="e">
        <f t="shared" si="16"/>
        <v>#REF!</v>
      </c>
      <c r="BE50" s="40" t="e">
        <f t="shared" si="16"/>
        <v>#REF!</v>
      </c>
      <c r="BF50" s="40" t="e">
        <f t="shared" si="16"/>
        <v>#REF!</v>
      </c>
      <c r="BG50" s="40" t="e">
        <f t="shared" si="16"/>
        <v>#REF!</v>
      </c>
      <c r="BH50" s="40" t="e">
        <f t="shared" si="16"/>
        <v>#REF!</v>
      </c>
      <c r="BI50" s="40" t="e">
        <f t="shared" si="16"/>
        <v>#REF!</v>
      </c>
      <c r="BJ50" s="40" t="e">
        <f t="shared" si="16"/>
        <v>#REF!</v>
      </c>
      <c r="BK50" s="40" t="e">
        <f t="shared" si="16"/>
        <v>#REF!</v>
      </c>
      <c r="BL50" s="40" t="e">
        <f t="shared" si="16"/>
        <v>#REF!</v>
      </c>
      <c r="BM50" s="40" t="e">
        <f t="shared" si="16"/>
        <v>#REF!</v>
      </c>
      <c r="BN50" s="40" t="e">
        <f t="shared" si="16"/>
        <v>#REF!</v>
      </c>
      <c r="BO50" s="40" t="e">
        <f t="shared" si="16"/>
        <v>#REF!</v>
      </c>
      <c r="BP50" s="40" t="e">
        <f t="shared" si="16"/>
        <v>#REF!</v>
      </c>
      <c r="BQ50" s="40" t="e">
        <f t="shared" si="16"/>
        <v>#REF!</v>
      </c>
      <c r="BR50" s="40" t="e">
        <f t="shared" si="19"/>
        <v>#REF!</v>
      </c>
      <c r="BS50" s="40" t="e">
        <f t="shared" si="19"/>
        <v>#REF!</v>
      </c>
      <c r="BT50" s="40" t="e">
        <f t="shared" si="19"/>
        <v>#REF!</v>
      </c>
      <c r="BU50" s="40" t="e">
        <f t="shared" si="19"/>
        <v>#REF!</v>
      </c>
      <c r="BV50" s="40" t="e">
        <f t="shared" si="19"/>
        <v>#REF!</v>
      </c>
      <c r="BW50" s="40" t="e">
        <f t="shared" si="19"/>
        <v>#REF!</v>
      </c>
      <c r="BX50" s="40" t="e">
        <f t="shared" si="19"/>
        <v>#REF!</v>
      </c>
      <c r="BY50" s="40" t="e">
        <f t="shared" si="19"/>
        <v>#REF!</v>
      </c>
      <c r="BZ50" s="40" t="e">
        <f t="shared" si="19"/>
        <v>#REF!</v>
      </c>
      <c r="CA50" s="40" t="e">
        <f t="shared" si="19"/>
        <v>#REF!</v>
      </c>
      <c r="CB50" s="40" t="e">
        <f t="shared" si="19"/>
        <v>#REF!</v>
      </c>
      <c r="CC50" s="40" t="e">
        <f t="shared" si="19"/>
        <v>#REF!</v>
      </c>
      <c r="CD50" s="40" t="e">
        <f t="shared" si="19"/>
        <v>#REF!</v>
      </c>
      <c r="CE50" s="40" t="e">
        <f t="shared" si="19"/>
        <v>#REF!</v>
      </c>
      <c r="CF50" s="40" t="e">
        <f t="shared" si="19"/>
        <v>#REF!</v>
      </c>
      <c r="CG50" s="40" t="e">
        <f t="shared" si="19"/>
        <v>#REF!</v>
      </c>
      <c r="CH50" s="40" t="e">
        <f t="shared" si="17"/>
        <v>#REF!</v>
      </c>
      <c r="CI50" s="40" t="e">
        <f t="shared" si="17"/>
        <v>#REF!</v>
      </c>
      <c r="CJ50" s="40" t="e">
        <f t="shared" si="17"/>
        <v>#REF!</v>
      </c>
      <c r="CK50" s="40" t="e">
        <f t="shared" si="17"/>
        <v>#REF!</v>
      </c>
      <c r="CL50" s="40" t="e">
        <f t="shared" si="17"/>
        <v>#REF!</v>
      </c>
      <c r="CM50" s="40" t="e">
        <f t="shared" si="17"/>
        <v>#REF!</v>
      </c>
      <c r="CN50" s="40" t="e">
        <f t="shared" si="17"/>
        <v>#REF!</v>
      </c>
      <c r="CO50" s="40" t="e">
        <f t="shared" si="17"/>
        <v>#REF!</v>
      </c>
      <c r="CP50" s="40" t="e">
        <f t="shared" si="17"/>
        <v>#REF!</v>
      </c>
      <c r="CQ50" s="40" t="e">
        <f t="shared" si="17"/>
        <v>#REF!</v>
      </c>
      <c r="CR50" s="40" t="e">
        <f t="shared" si="17"/>
        <v>#REF!</v>
      </c>
      <c r="CS50" s="40" t="e">
        <f t="shared" si="17"/>
        <v>#REF!</v>
      </c>
      <c r="CT50" s="40" t="e">
        <f t="shared" si="17"/>
        <v>#REF!</v>
      </c>
      <c r="CU50" s="40" t="e">
        <f t="shared" si="17"/>
        <v>#REF!</v>
      </c>
      <c r="CV50" s="40" t="e">
        <f t="shared" si="17"/>
        <v>#REF!</v>
      </c>
      <c r="CW50" s="40" t="e">
        <f t="shared" si="20"/>
        <v>#REF!</v>
      </c>
      <c r="CX50" s="40" t="e">
        <f t="shared" si="20"/>
        <v>#REF!</v>
      </c>
      <c r="CY50" s="40" t="e">
        <f t="shared" si="20"/>
        <v>#REF!</v>
      </c>
      <c r="CZ50" s="40" t="e">
        <f t="shared" si="20"/>
        <v>#REF!</v>
      </c>
      <c r="DA50" s="40" t="e">
        <f t="shared" si="20"/>
        <v>#REF!</v>
      </c>
      <c r="DB50" s="40" t="e">
        <f t="shared" si="20"/>
        <v>#REF!</v>
      </c>
      <c r="DC50" s="40" t="e">
        <f t="shared" si="20"/>
        <v>#REF!</v>
      </c>
      <c r="DD50" s="40" t="e">
        <f t="shared" si="20"/>
        <v>#REF!</v>
      </c>
      <c r="DE50" s="40" t="e">
        <f t="shared" si="20"/>
        <v>#REF!</v>
      </c>
      <c r="DF50" s="40" t="e">
        <f t="shared" si="20"/>
        <v>#REF!</v>
      </c>
      <c r="DG50" s="40" t="e">
        <f t="shared" si="20"/>
        <v>#REF!</v>
      </c>
      <c r="DH50" s="40" t="e">
        <f t="shared" si="20"/>
        <v>#REF!</v>
      </c>
      <c r="DI50" s="40" t="e">
        <f t="shared" si="20"/>
        <v>#REF!</v>
      </c>
      <c r="DJ50" s="40" t="e">
        <f t="shared" si="20"/>
        <v>#REF!</v>
      </c>
      <c r="DK50" s="40" t="e">
        <f t="shared" si="20"/>
        <v>#REF!</v>
      </c>
      <c r="DL50" s="40" t="e">
        <f t="shared" si="20"/>
        <v>#REF!</v>
      </c>
      <c r="DM50" s="40" t="e">
        <f t="shared" si="18"/>
        <v>#REF!</v>
      </c>
      <c r="DN50" s="40" t="e">
        <f t="shared" si="18"/>
        <v>#REF!</v>
      </c>
      <c r="DO50" s="40" t="e">
        <f t="shared" si="18"/>
        <v>#REF!</v>
      </c>
      <c r="DP50" s="40" t="e">
        <f t="shared" si="18"/>
        <v>#REF!</v>
      </c>
      <c r="DQ50" s="40" t="e">
        <f t="shared" si="18"/>
        <v>#REF!</v>
      </c>
      <c r="DR50" s="40" t="e">
        <f t="shared" si="18"/>
        <v>#REF!</v>
      </c>
      <c r="DS50" s="40" t="e">
        <f t="shared" si="18"/>
        <v>#REF!</v>
      </c>
      <c r="DT50" s="40" t="e">
        <f t="shared" si="18"/>
        <v>#REF!</v>
      </c>
      <c r="DU50" s="40" t="e">
        <f t="shared" si="18"/>
        <v>#REF!</v>
      </c>
      <c r="DV50" s="40" t="e">
        <f t="shared" si="18"/>
        <v>#REF!</v>
      </c>
      <c r="DW50" s="40" t="e">
        <f t="shared" si="18"/>
        <v>#REF!</v>
      </c>
      <c r="DX50" s="40" t="e">
        <f t="shared" si="18"/>
        <v>#REF!</v>
      </c>
      <c r="DY50" s="39">
        <f t="shared" si="14"/>
        <v>20</v>
      </c>
    </row>
    <row r="51" spans="2:129" s="39" customFormat="1">
      <c r="B51" s="21"/>
      <c r="C51" s="40"/>
      <c r="D51" s="40"/>
      <c r="E51" s="40"/>
      <c r="F51" s="40"/>
      <c r="G51" s="40"/>
      <c r="H51" s="40"/>
      <c r="I51" s="40"/>
      <c r="J51" s="40"/>
      <c r="K51" s="40"/>
      <c r="L51" s="40"/>
      <c r="M51" s="40"/>
      <c r="N51" s="40"/>
      <c r="O51" s="40"/>
      <c r="P51" s="40"/>
      <c r="Q51" s="40"/>
      <c r="R51" s="40"/>
      <c r="S51" s="40"/>
      <c r="T51" s="40"/>
      <c r="U51" s="40"/>
      <c r="V51" s="41"/>
      <c r="W51" s="40" t="e">
        <f t="shared" si="16"/>
        <v>#REF!</v>
      </c>
      <c r="X51" s="40" t="e">
        <f t="shared" si="16"/>
        <v>#REF!</v>
      </c>
      <c r="Y51" s="40" t="e">
        <f t="shared" si="16"/>
        <v>#REF!</v>
      </c>
      <c r="Z51" s="40" t="e">
        <f t="shared" si="16"/>
        <v>#REF!</v>
      </c>
      <c r="AA51" s="40" t="e">
        <f t="shared" si="16"/>
        <v>#REF!</v>
      </c>
      <c r="AB51" s="40" t="e">
        <f t="shared" si="16"/>
        <v>#REF!</v>
      </c>
      <c r="AC51" s="40" t="e">
        <f t="shared" si="16"/>
        <v>#REF!</v>
      </c>
      <c r="AD51" s="40" t="e">
        <f t="shared" si="16"/>
        <v>#REF!</v>
      </c>
      <c r="AE51" s="40" t="e">
        <f t="shared" si="16"/>
        <v>#REF!</v>
      </c>
      <c r="AF51" s="40" t="e">
        <f t="shared" si="16"/>
        <v>#REF!</v>
      </c>
      <c r="AG51" s="40" t="e">
        <f t="shared" si="16"/>
        <v>#REF!</v>
      </c>
      <c r="AH51" s="40" t="e">
        <f t="shared" si="16"/>
        <v>#REF!</v>
      </c>
      <c r="AI51" s="40" t="e">
        <f t="shared" si="16"/>
        <v>#REF!</v>
      </c>
      <c r="AJ51" s="40" t="e">
        <f t="shared" si="16"/>
        <v>#REF!</v>
      </c>
      <c r="AK51" s="40" t="e">
        <f t="shared" si="16"/>
        <v>#REF!</v>
      </c>
      <c r="AL51" s="40" t="e">
        <f t="shared" si="16"/>
        <v>#REF!</v>
      </c>
      <c r="AM51" s="40" t="e">
        <f t="shared" si="16"/>
        <v>#REF!</v>
      </c>
      <c r="AN51" s="40" t="e">
        <f t="shared" si="16"/>
        <v>#REF!</v>
      </c>
      <c r="AO51" s="40" t="e">
        <f t="shared" si="16"/>
        <v>#REF!</v>
      </c>
      <c r="AP51" s="40" t="e">
        <f t="shared" si="16"/>
        <v>#REF!</v>
      </c>
      <c r="AQ51" s="40" t="e">
        <f t="shared" si="16"/>
        <v>#REF!</v>
      </c>
      <c r="AR51" s="40" t="e">
        <f t="shared" si="16"/>
        <v>#REF!</v>
      </c>
      <c r="AS51" s="40" t="e">
        <f t="shared" si="16"/>
        <v>#REF!</v>
      </c>
      <c r="AT51" s="40" t="e">
        <f t="shared" si="16"/>
        <v>#REF!</v>
      </c>
      <c r="AU51" s="40" t="e">
        <f t="shared" si="16"/>
        <v>#REF!</v>
      </c>
      <c r="AV51" s="40" t="e">
        <f t="shared" si="16"/>
        <v>#REF!</v>
      </c>
      <c r="AW51" s="40" t="e">
        <f t="shared" si="16"/>
        <v>#REF!</v>
      </c>
      <c r="AX51" s="40" t="e">
        <f t="shared" si="16"/>
        <v>#REF!</v>
      </c>
      <c r="AY51" s="40" t="e">
        <f t="shared" si="16"/>
        <v>#REF!</v>
      </c>
      <c r="AZ51" s="40" t="e">
        <f t="shared" si="16"/>
        <v>#REF!</v>
      </c>
      <c r="BA51" s="40" t="e">
        <f t="shared" si="16"/>
        <v>#REF!</v>
      </c>
      <c r="BB51" s="40" t="e">
        <f t="shared" si="16"/>
        <v>#REF!</v>
      </c>
      <c r="BC51" s="40" t="e">
        <f t="shared" si="16"/>
        <v>#REF!</v>
      </c>
      <c r="BD51" s="40" t="e">
        <f t="shared" si="16"/>
        <v>#REF!</v>
      </c>
      <c r="BE51" s="40" t="e">
        <f t="shared" si="16"/>
        <v>#REF!</v>
      </c>
      <c r="BF51" s="40" t="e">
        <f t="shared" si="16"/>
        <v>#REF!</v>
      </c>
      <c r="BG51" s="40" t="e">
        <f t="shared" si="16"/>
        <v>#REF!</v>
      </c>
      <c r="BH51" s="40" t="e">
        <f t="shared" si="16"/>
        <v>#REF!</v>
      </c>
      <c r="BI51" s="40" t="e">
        <f t="shared" si="16"/>
        <v>#REF!</v>
      </c>
      <c r="BJ51" s="40" t="e">
        <f t="shared" si="16"/>
        <v>#REF!</v>
      </c>
      <c r="BK51" s="40" t="e">
        <f t="shared" si="16"/>
        <v>#REF!</v>
      </c>
      <c r="BL51" s="40" t="e">
        <f t="shared" si="16"/>
        <v>#REF!</v>
      </c>
      <c r="BM51" s="40" t="e">
        <f t="shared" si="16"/>
        <v>#REF!</v>
      </c>
      <c r="BN51" s="40" t="e">
        <f t="shared" si="16"/>
        <v>#REF!</v>
      </c>
      <c r="BO51" s="40" t="e">
        <f t="shared" si="16"/>
        <v>#REF!</v>
      </c>
      <c r="BP51" s="40" t="e">
        <f t="shared" si="16"/>
        <v>#REF!</v>
      </c>
      <c r="BQ51" s="40" t="e">
        <f t="shared" si="16"/>
        <v>#REF!</v>
      </c>
      <c r="BR51" s="40" t="e">
        <f t="shared" si="19"/>
        <v>#REF!</v>
      </c>
      <c r="BS51" s="40" t="e">
        <f t="shared" si="19"/>
        <v>#REF!</v>
      </c>
      <c r="BT51" s="40" t="e">
        <f t="shared" si="19"/>
        <v>#REF!</v>
      </c>
      <c r="BU51" s="40" t="e">
        <f t="shared" si="19"/>
        <v>#REF!</v>
      </c>
      <c r="BV51" s="40" t="e">
        <f t="shared" si="19"/>
        <v>#REF!</v>
      </c>
      <c r="BW51" s="40" t="e">
        <f t="shared" si="19"/>
        <v>#REF!</v>
      </c>
      <c r="BX51" s="40" t="e">
        <f t="shared" si="19"/>
        <v>#REF!</v>
      </c>
      <c r="BY51" s="40" t="e">
        <f t="shared" si="19"/>
        <v>#REF!</v>
      </c>
      <c r="BZ51" s="40" t="e">
        <f t="shared" si="19"/>
        <v>#REF!</v>
      </c>
      <c r="CA51" s="40" t="e">
        <f t="shared" si="19"/>
        <v>#REF!</v>
      </c>
      <c r="CB51" s="40" t="e">
        <f t="shared" si="19"/>
        <v>#REF!</v>
      </c>
      <c r="CC51" s="40" t="e">
        <f t="shared" si="19"/>
        <v>#REF!</v>
      </c>
      <c r="CD51" s="40" t="e">
        <f t="shared" si="19"/>
        <v>#REF!</v>
      </c>
      <c r="CE51" s="40" t="e">
        <f t="shared" si="19"/>
        <v>#REF!</v>
      </c>
      <c r="CF51" s="40" t="e">
        <f t="shared" si="19"/>
        <v>#REF!</v>
      </c>
      <c r="CG51" s="40" t="e">
        <f t="shared" si="19"/>
        <v>#REF!</v>
      </c>
      <c r="CH51" s="40" t="e">
        <f t="shared" si="17"/>
        <v>#REF!</v>
      </c>
      <c r="CI51" s="40" t="e">
        <f t="shared" si="17"/>
        <v>#REF!</v>
      </c>
      <c r="CJ51" s="40" t="e">
        <f t="shared" si="17"/>
        <v>#REF!</v>
      </c>
      <c r="CK51" s="40" t="e">
        <f t="shared" si="17"/>
        <v>#REF!</v>
      </c>
      <c r="CL51" s="40" t="e">
        <f t="shared" si="17"/>
        <v>#REF!</v>
      </c>
      <c r="CM51" s="40" t="e">
        <f t="shared" si="17"/>
        <v>#REF!</v>
      </c>
      <c r="CN51" s="40" t="e">
        <f t="shared" si="17"/>
        <v>#REF!</v>
      </c>
      <c r="CO51" s="40" t="e">
        <f t="shared" si="17"/>
        <v>#REF!</v>
      </c>
      <c r="CP51" s="40" t="e">
        <f t="shared" si="17"/>
        <v>#REF!</v>
      </c>
      <c r="CQ51" s="40" t="e">
        <f t="shared" si="17"/>
        <v>#REF!</v>
      </c>
      <c r="CR51" s="40" t="e">
        <f t="shared" si="17"/>
        <v>#REF!</v>
      </c>
      <c r="CS51" s="40" t="e">
        <f t="shared" si="17"/>
        <v>#REF!</v>
      </c>
      <c r="CT51" s="40" t="e">
        <f t="shared" si="17"/>
        <v>#REF!</v>
      </c>
      <c r="CU51" s="40" t="e">
        <f t="shared" si="17"/>
        <v>#REF!</v>
      </c>
      <c r="CV51" s="40" t="e">
        <f t="shared" si="17"/>
        <v>#REF!</v>
      </c>
      <c r="CW51" s="40" t="e">
        <f t="shared" si="20"/>
        <v>#REF!</v>
      </c>
      <c r="CX51" s="40" t="e">
        <f t="shared" si="20"/>
        <v>#REF!</v>
      </c>
      <c r="CY51" s="40" t="e">
        <f t="shared" si="20"/>
        <v>#REF!</v>
      </c>
      <c r="CZ51" s="40" t="e">
        <f t="shared" si="20"/>
        <v>#REF!</v>
      </c>
      <c r="DA51" s="40" t="e">
        <f t="shared" si="20"/>
        <v>#REF!</v>
      </c>
      <c r="DB51" s="40" t="e">
        <f t="shared" si="20"/>
        <v>#REF!</v>
      </c>
      <c r="DC51" s="40" t="e">
        <f t="shared" si="20"/>
        <v>#REF!</v>
      </c>
      <c r="DD51" s="40" t="e">
        <f t="shared" si="20"/>
        <v>#REF!</v>
      </c>
      <c r="DE51" s="40" t="e">
        <f t="shared" si="20"/>
        <v>#REF!</v>
      </c>
      <c r="DF51" s="40" t="e">
        <f t="shared" si="20"/>
        <v>#REF!</v>
      </c>
      <c r="DG51" s="40" t="e">
        <f t="shared" si="20"/>
        <v>#REF!</v>
      </c>
      <c r="DH51" s="40" t="e">
        <f t="shared" si="20"/>
        <v>#REF!</v>
      </c>
      <c r="DI51" s="40" t="e">
        <f t="shared" si="20"/>
        <v>#REF!</v>
      </c>
      <c r="DJ51" s="40" t="e">
        <f t="shared" si="20"/>
        <v>#REF!</v>
      </c>
      <c r="DK51" s="40" t="e">
        <f t="shared" si="20"/>
        <v>#REF!</v>
      </c>
      <c r="DL51" s="40" t="e">
        <f t="shared" si="20"/>
        <v>#REF!</v>
      </c>
      <c r="DM51" s="40" t="e">
        <f t="shared" si="18"/>
        <v>#REF!</v>
      </c>
      <c r="DN51" s="40" t="e">
        <f t="shared" si="18"/>
        <v>#REF!</v>
      </c>
      <c r="DO51" s="40" t="e">
        <f t="shared" si="18"/>
        <v>#REF!</v>
      </c>
      <c r="DP51" s="40" t="e">
        <f t="shared" si="18"/>
        <v>#REF!</v>
      </c>
      <c r="DQ51" s="40" t="e">
        <f t="shared" si="18"/>
        <v>#REF!</v>
      </c>
      <c r="DR51" s="40" t="e">
        <f t="shared" si="18"/>
        <v>#REF!</v>
      </c>
      <c r="DS51" s="40" t="e">
        <f t="shared" si="18"/>
        <v>#REF!</v>
      </c>
      <c r="DT51" s="40" t="e">
        <f t="shared" si="18"/>
        <v>#REF!</v>
      </c>
      <c r="DU51" s="40" t="e">
        <f t="shared" si="18"/>
        <v>#REF!</v>
      </c>
      <c r="DV51" s="40" t="e">
        <f t="shared" si="18"/>
        <v>#REF!</v>
      </c>
      <c r="DW51" s="40" t="e">
        <f t="shared" si="18"/>
        <v>#REF!</v>
      </c>
      <c r="DX51" s="40" t="e">
        <f t="shared" si="18"/>
        <v>#REF!</v>
      </c>
      <c r="DY51" s="39">
        <f t="shared" si="14"/>
        <v>21</v>
      </c>
    </row>
    <row r="52" spans="2:129" s="39" customFormat="1">
      <c r="B52" s="21"/>
      <c r="C52" s="40"/>
      <c r="D52" s="40"/>
      <c r="E52" s="40"/>
      <c r="F52" s="40"/>
      <c r="G52" s="40"/>
      <c r="H52" s="40"/>
      <c r="I52" s="40"/>
      <c r="J52" s="40"/>
      <c r="K52" s="40"/>
      <c r="L52" s="40"/>
      <c r="M52" s="40"/>
      <c r="N52" s="40"/>
      <c r="O52" s="40"/>
      <c r="P52" s="40"/>
      <c r="Q52" s="40"/>
      <c r="R52" s="40"/>
      <c r="S52" s="40"/>
      <c r="T52" s="40"/>
      <c r="U52" s="40"/>
      <c r="V52" s="40"/>
      <c r="W52" s="41"/>
      <c r="X52" s="40" t="e">
        <f t="shared" si="16"/>
        <v>#REF!</v>
      </c>
      <c r="Y52" s="40" t="e">
        <f t="shared" si="16"/>
        <v>#REF!</v>
      </c>
      <c r="Z52" s="40" t="e">
        <f t="shared" si="16"/>
        <v>#REF!</v>
      </c>
      <c r="AA52" s="40" t="e">
        <f t="shared" si="16"/>
        <v>#REF!</v>
      </c>
      <c r="AB52" s="40" t="e">
        <f t="shared" si="16"/>
        <v>#REF!</v>
      </c>
      <c r="AC52" s="40" t="e">
        <f t="shared" si="16"/>
        <v>#REF!</v>
      </c>
      <c r="AD52" s="40" t="e">
        <f t="shared" si="16"/>
        <v>#REF!</v>
      </c>
      <c r="AE52" s="40" t="e">
        <f t="shared" si="16"/>
        <v>#REF!</v>
      </c>
      <c r="AF52" s="40" t="e">
        <f t="shared" si="16"/>
        <v>#REF!</v>
      </c>
      <c r="AG52" s="40" t="e">
        <f t="shared" si="16"/>
        <v>#REF!</v>
      </c>
      <c r="AH52" s="40" t="e">
        <f t="shared" si="16"/>
        <v>#REF!</v>
      </c>
      <c r="AI52" s="40" t="e">
        <f t="shared" si="16"/>
        <v>#REF!</v>
      </c>
      <c r="AJ52" s="40" t="e">
        <f t="shared" si="16"/>
        <v>#REF!</v>
      </c>
      <c r="AK52" s="40" t="e">
        <f t="shared" si="16"/>
        <v>#REF!</v>
      </c>
      <c r="AL52" s="40" t="e">
        <f t="shared" si="16"/>
        <v>#REF!</v>
      </c>
      <c r="AM52" s="40" t="e">
        <f t="shared" si="16"/>
        <v>#REF!</v>
      </c>
      <c r="AN52" s="40" t="e">
        <f t="shared" si="16"/>
        <v>#REF!</v>
      </c>
      <c r="AO52" s="40" t="e">
        <f t="shared" si="16"/>
        <v>#REF!</v>
      </c>
      <c r="AP52" s="40" t="e">
        <f t="shared" si="16"/>
        <v>#REF!</v>
      </c>
      <c r="AQ52" s="40" t="e">
        <f t="shared" si="16"/>
        <v>#REF!</v>
      </c>
      <c r="AR52" s="40" t="e">
        <f t="shared" si="16"/>
        <v>#REF!</v>
      </c>
      <c r="AS52" s="40" t="e">
        <f t="shared" si="16"/>
        <v>#REF!</v>
      </c>
      <c r="AT52" s="40" t="e">
        <f t="shared" si="16"/>
        <v>#REF!</v>
      </c>
      <c r="AU52" s="40" t="e">
        <f t="shared" si="16"/>
        <v>#REF!</v>
      </c>
      <c r="AV52" s="40" t="e">
        <f t="shared" si="16"/>
        <v>#REF!</v>
      </c>
      <c r="AW52" s="40" t="e">
        <f t="shared" si="16"/>
        <v>#REF!</v>
      </c>
      <c r="AX52" s="40" t="e">
        <f t="shared" si="16"/>
        <v>#REF!</v>
      </c>
      <c r="AY52" s="40" t="e">
        <f t="shared" si="16"/>
        <v>#REF!</v>
      </c>
      <c r="AZ52" s="40" t="e">
        <f t="shared" si="16"/>
        <v>#REF!</v>
      </c>
      <c r="BA52" s="40" t="e">
        <f t="shared" si="16"/>
        <v>#REF!</v>
      </c>
      <c r="BB52" s="40" t="e">
        <f t="shared" si="16"/>
        <v>#REF!</v>
      </c>
      <c r="BC52" s="40" t="e">
        <f t="shared" si="16"/>
        <v>#REF!</v>
      </c>
      <c r="BD52" s="40" t="e">
        <f t="shared" si="16"/>
        <v>#REF!</v>
      </c>
      <c r="BE52" s="40" t="e">
        <f t="shared" si="16"/>
        <v>#REF!</v>
      </c>
      <c r="BF52" s="40" t="e">
        <f t="shared" si="16"/>
        <v>#REF!</v>
      </c>
      <c r="BG52" s="40" t="e">
        <f t="shared" si="16"/>
        <v>#REF!</v>
      </c>
      <c r="BH52" s="40" t="e">
        <f t="shared" si="16"/>
        <v>#REF!</v>
      </c>
      <c r="BI52" s="40" t="e">
        <f t="shared" si="16"/>
        <v>#REF!</v>
      </c>
      <c r="BJ52" s="40" t="e">
        <f t="shared" si="16"/>
        <v>#REF!</v>
      </c>
      <c r="BK52" s="40" t="e">
        <f t="shared" si="16"/>
        <v>#REF!</v>
      </c>
      <c r="BL52" s="40" t="e">
        <f t="shared" si="16"/>
        <v>#REF!</v>
      </c>
      <c r="BM52" s="40" t="e">
        <f t="shared" si="16"/>
        <v>#REF!</v>
      </c>
      <c r="BN52" s="40" t="e">
        <f t="shared" si="16"/>
        <v>#REF!</v>
      </c>
      <c r="BO52" s="40" t="e">
        <f t="shared" si="16"/>
        <v>#REF!</v>
      </c>
      <c r="BP52" s="40" t="e">
        <f t="shared" si="16"/>
        <v>#REF!</v>
      </c>
      <c r="BQ52" s="40" t="e">
        <f t="shared" si="16"/>
        <v>#REF!</v>
      </c>
      <c r="BR52" s="40" t="e">
        <f t="shared" si="19"/>
        <v>#REF!</v>
      </c>
      <c r="BS52" s="40" t="e">
        <f t="shared" si="19"/>
        <v>#REF!</v>
      </c>
      <c r="BT52" s="40" t="e">
        <f t="shared" si="19"/>
        <v>#REF!</v>
      </c>
      <c r="BU52" s="40" t="e">
        <f t="shared" si="19"/>
        <v>#REF!</v>
      </c>
      <c r="BV52" s="40" t="e">
        <f t="shared" si="19"/>
        <v>#REF!</v>
      </c>
      <c r="BW52" s="40" t="e">
        <f t="shared" si="19"/>
        <v>#REF!</v>
      </c>
      <c r="BX52" s="40" t="e">
        <f t="shared" si="19"/>
        <v>#REF!</v>
      </c>
      <c r="BY52" s="40" t="e">
        <f t="shared" si="19"/>
        <v>#REF!</v>
      </c>
      <c r="BZ52" s="40" t="e">
        <f t="shared" si="19"/>
        <v>#REF!</v>
      </c>
      <c r="CA52" s="40" t="e">
        <f t="shared" si="19"/>
        <v>#REF!</v>
      </c>
      <c r="CB52" s="40" t="e">
        <f t="shared" si="19"/>
        <v>#REF!</v>
      </c>
      <c r="CC52" s="40" t="e">
        <f t="shared" si="19"/>
        <v>#REF!</v>
      </c>
      <c r="CD52" s="40" t="e">
        <f t="shared" si="19"/>
        <v>#REF!</v>
      </c>
      <c r="CE52" s="40" t="e">
        <f t="shared" si="19"/>
        <v>#REF!</v>
      </c>
      <c r="CF52" s="40" t="e">
        <f t="shared" si="19"/>
        <v>#REF!</v>
      </c>
      <c r="CG52" s="40" t="e">
        <f t="shared" si="19"/>
        <v>#REF!</v>
      </c>
      <c r="CH52" s="40" t="e">
        <f t="shared" si="17"/>
        <v>#REF!</v>
      </c>
      <c r="CI52" s="40" t="e">
        <f t="shared" si="17"/>
        <v>#REF!</v>
      </c>
      <c r="CJ52" s="40" t="e">
        <f t="shared" si="17"/>
        <v>#REF!</v>
      </c>
      <c r="CK52" s="40" t="e">
        <f t="shared" si="17"/>
        <v>#REF!</v>
      </c>
      <c r="CL52" s="40" t="e">
        <f t="shared" si="17"/>
        <v>#REF!</v>
      </c>
      <c r="CM52" s="40" t="e">
        <f t="shared" si="17"/>
        <v>#REF!</v>
      </c>
      <c r="CN52" s="40" t="e">
        <f t="shared" si="17"/>
        <v>#REF!</v>
      </c>
      <c r="CO52" s="40" t="e">
        <f t="shared" si="17"/>
        <v>#REF!</v>
      </c>
      <c r="CP52" s="40" t="e">
        <f t="shared" si="17"/>
        <v>#REF!</v>
      </c>
      <c r="CQ52" s="40" t="e">
        <f t="shared" si="17"/>
        <v>#REF!</v>
      </c>
      <c r="CR52" s="40" t="e">
        <f t="shared" si="17"/>
        <v>#REF!</v>
      </c>
      <c r="CS52" s="40" t="e">
        <f t="shared" si="17"/>
        <v>#REF!</v>
      </c>
      <c r="CT52" s="40" t="e">
        <f t="shared" si="17"/>
        <v>#REF!</v>
      </c>
      <c r="CU52" s="40" t="e">
        <f t="shared" si="17"/>
        <v>#REF!</v>
      </c>
      <c r="CV52" s="40" t="e">
        <f t="shared" si="17"/>
        <v>#REF!</v>
      </c>
      <c r="CW52" s="40" t="e">
        <f t="shared" si="20"/>
        <v>#REF!</v>
      </c>
      <c r="CX52" s="40" t="e">
        <f t="shared" si="20"/>
        <v>#REF!</v>
      </c>
      <c r="CY52" s="40" t="e">
        <f t="shared" si="20"/>
        <v>#REF!</v>
      </c>
      <c r="CZ52" s="40" t="e">
        <f t="shared" si="20"/>
        <v>#REF!</v>
      </c>
      <c r="DA52" s="40" t="e">
        <f t="shared" si="20"/>
        <v>#REF!</v>
      </c>
      <c r="DB52" s="40" t="e">
        <f t="shared" si="20"/>
        <v>#REF!</v>
      </c>
      <c r="DC52" s="40" t="e">
        <f t="shared" si="20"/>
        <v>#REF!</v>
      </c>
      <c r="DD52" s="40" t="e">
        <f t="shared" si="20"/>
        <v>#REF!</v>
      </c>
      <c r="DE52" s="40" t="e">
        <f t="shared" si="20"/>
        <v>#REF!</v>
      </c>
      <c r="DF52" s="40" t="e">
        <f t="shared" si="20"/>
        <v>#REF!</v>
      </c>
      <c r="DG52" s="40" t="e">
        <f t="shared" si="20"/>
        <v>#REF!</v>
      </c>
      <c r="DH52" s="40" t="e">
        <f t="shared" si="20"/>
        <v>#REF!</v>
      </c>
      <c r="DI52" s="40" t="e">
        <f t="shared" si="20"/>
        <v>#REF!</v>
      </c>
      <c r="DJ52" s="40" t="e">
        <f t="shared" si="20"/>
        <v>#REF!</v>
      </c>
      <c r="DK52" s="40" t="e">
        <f t="shared" si="20"/>
        <v>#REF!</v>
      </c>
      <c r="DL52" s="40" t="e">
        <f t="shared" si="20"/>
        <v>#REF!</v>
      </c>
      <c r="DM52" s="40" t="e">
        <f t="shared" si="18"/>
        <v>#REF!</v>
      </c>
      <c r="DN52" s="40" t="e">
        <f t="shared" si="18"/>
        <v>#REF!</v>
      </c>
      <c r="DO52" s="40" t="e">
        <f t="shared" si="18"/>
        <v>#REF!</v>
      </c>
      <c r="DP52" s="40" t="e">
        <f t="shared" si="18"/>
        <v>#REF!</v>
      </c>
      <c r="DQ52" s="40" t="e">
        <f t="shared" si="18"/>
        <v>#REF!</v>
      </c>
      <c r="DR52" s="40" t="e">
        <f t="shared" si="18"/>
        <v>#REF!</v>
      </c>
      <c r="DS52" s="40" t="e">
        <f t="shared" si="18"/>
        <v>#REF!</v>
      </c>
      <c r="DT52" s="40" t="e">
        <f t="shared" si="18"/>
        <v>#REF!</v>
      </c>
      <c r="DU52" s="40" t="e">
        <f t="shared" si="18"/>
        <v>#REF!</v>
      </c>
      <c r="DV52" s="40" t="e">
        <f t="shared" si="18"/>
        <v>#REF!</v>
      </c>
      <c r="DW52" s="40" t="e">
        <f t="shared" si="18"/>
        <v>#REF!</v>
      </c>
      <c r="DX52" s="40" t="e">
        <f t="shared" si="18"/>
        <v>#REF!</v>
      </c>
      <c r="DY52" s="39">
        <f t="shared" si="14"/>
        <v>22</v>
      </c>
    </row>
    <row r="53" spans="2:129" s="39" customFormat="1">
      <c r="B53" s="21"/>
      <c r="C53" s="40"/>
      <c r="D53" s="40"/>
      <c r="E53" s="40"/>
      <c r="F53" s="40"/>
      <c r="G53" s="40"/>
      <c r="H53" s="40"/>
      <c r="I53" s="40"/>
      <c r="J53" s="40"/>
      <c r="K53" s="40"/>
      <c r="L53" s="40"/>
      <c r="M53" s="40"/>
      <c r="N53" s="40"/>
      <c r="O53" s="40"/>
      <c r="P53" s="40"/>
      <c r="Q53" s="40"/>
      <c r="R53" s="40"/>
      <c r="S53" s="40"/>
      <c r="T53" s="40"/>
      <c r="U53" s="40"/>
      <c r="V53" s="40"/>
      <c r="W53" s="40"/>
      <c r="X53" s="41"/>
      <c r="Y53" s="40" t="e">
        <f t="shared" si="16"/>
        <v>#REF!</v>
      </c>
      <c r="Z53" s="40" t="e">
        <f t="shared" si="16"/>
        <v>#REF!</v>
      </c>
      <c r="AA53" s="40" t="e">
        <f t="shared" si="16"/>
        <v>#REF!</v>
      </c>
      <c r="AB53" s="40" t="e">
        <f t="shared" si="16"/>
        <v>#REF!</v>
      </c>
      <c r="AC53" s="40" t="e">
        <f t="shared" si="16"/>
        <v>#REF!</v>
      </c>
      <c r="AD53" s="40" t="e">
        <f t="shared" si="16"/>
        <v>#REF!</v>
      </c>
      <c r="AE53" s="40" t="e">
        <f t="shared" si="16"/>
        <v>#REF!</v>
      </c>
      <c r="AF53" s="40" t="e">
        <f t="shared" si="16"/>
        <v>#REF!</v>
      </c>
      <c r="AG53" s="40" t="e">
        <f t="shared" si="16"/>
        <v>#REF!</v>
      </c>
      <c r="AH53" s="40" t="e">
        <f t="shared" si="16"/>
        <v>#REF!</v>
      </c>
      <c r="AI53" s="40" t="e">
        <f t="shared" si="16"/>
        <v>#REF!</v>
      </c>
      <c r="AJ53" s="40" t="e">
        <f t="shared" si="16"/>
        <v>#REF!</v>
      </c>
      <c r="AK53" s="40" t="e">
        <f t="shared" si="16"/>
        <v>#REF!</v>
      </c>
      <c r="AL53" s="40" t="e">
        <f t="shared" si="16"/>
        <v>#REF!</v>
      </c>
      <c r="AM53" s="40" t="e">
        <f t="shared" ref="AM53:BB68" si="21">AL52*$C$23</f>
        <v>#REF!</v>
      </c>
      <c r="AN53" s="40" t="e">
        <f t="shared" si="21"/>
        <v>#REF!</v>
      </c>
      <c r="AO53" s="40" t="e">
        <f t="shared" si="21"/>
        <v>#REF!</v>
      </c>
      <c r="AP53" s="40" t="e">
        <f t="shared" si="21"/>
        <v>#REF!</v>
      </c>
      <c r="AQ53" s="40" t="e">
        <f t="shared" si="21"/>
        <v>#REF!</v>
      </c>
      <c r="AR53" s="40" t="e">
        <f t="shared" si="21"/>
        <v>#REF!</v>
      </c>
      <c r="AS53" s="40" t="e">
        <f t="shared" si="21"/>
        <v>#REF!</v>
      </c>
      <c r="AT53" s="40" t="e">
        <f t="shared" si="21"/>
        <v>#REF!</v>
      </c>
      <c r="AU53" s="40" t="e">
        <f t="shared" si="21"/>
        <v>#REF!</v>
      </c>
      <c r="AV53" s="40" t="e">
        <f t="shared" si="21"/>
        <v>#REF!</v>
      </c>
      <c r="AW53" s="40" t="e">
        <f t="shared" si="21"/>
        <v>#REF!</v>
      </c>
      <c r="AX53" s="40" t="e">
        <f t="shared" si="21"/>
        <v>#REF!</v>
      </c>
      <c r="AY53" s="40" t="e">
        <f t="shared" si="21"/>
        <v>#REF!</v>
      </c>
      <c r="AZ53" s="40" t="e">
        <f t="shared" si="21"/>
        <v>#REF!</v>
      </c>
      <c r="BA53" s="40" t="e">
        <f t="shared" si="21"/>
        <v>#REF!</v>
      </c>
      <c r="BB53" s="40" t="e">
        <f t="shared" si="21"/>
        <v>#REF!</v>
      </c>
      <c r="BC53" s="40" t="e">
        <f t="shared" ref="BC53:BR68" si="22">BB52*$C$23</f>
        <v>#REF!</v>
      </c>
      <c r="BD53" s="40" t="e">
        <f t="shared" si="22"/>
        <v>#REF!</v>
      </c>
      <c r="BE53" s="40" t="e">
        <f t="shared" si="22"/>
        <v>#REF!</v>
      </c>
      <c r="BF53" s="40" t="e">
        <f t="shared" si="22"/>
        <v>#REF!</v>
      </c>
      <c r="BG53" s="40" t="e">
        <f t="shared" si="22"/>
        <v>#REF!</v>
      </c>
      <c r="BH53" s="40" t="e">
        <f t="shared" si="22"/>
        <v>#REF!</v>
      </c>
      <c r="BI53" s="40" t="e">
        <f t="shared" si="22"/>
        <v>#REF!</v>
      </c>
      <c r="BJ53" s="40" t="e">
        <f t="shared" si="22"/>
        <v>#REF!</v>
      </c>
      <c r="BK53" s="40" t="e">
        <f t="shared" si="22"/>
        <v>#REF!</v>
      </c>
      <c r="BL53" s="40" t="e">
        <f t="shared" si="22"/>
        <v>#REF!</v>
      </c>
      <c r="BM53" s="40" t="e">
        <f t="shared" si="22"/>
        <v>#REF!</v>
      </c>
      <c r="BN53" s="40" t="e">
        <f t="shared" si="22"/>
        <v>#REF!</v>
      </c>
      <c r="BO53" s="40" t="e">
        <f t="shared" si="22"/>
        <v>#REF!</v>
      </c>
      <c r="BP53" s="40" t="e">
        <f t="shared" si="22"/>
        <v>#REF!</v>
      </c>
      <c r="BQ53" s="40" t="e">
        <f t="shared" si="22"/>
        <v>#REF!</v>
      </c>
      <c r="BR53" s="40" t="e">
        <f t="shared" si="22"/>
        <v>#REF!</v>
      </c>
      <c r="BS53" s="40" t="e">
        <f t="shared" si="19"/>
        <v>#REF!</v>
      </c>
      <c r="BT53" s="40" t="e">
        <f t="shared" si="19"/>
        <v>#REF!</v>
      </c>
      <c r="BU53" s="40" t="e">
        <f t="shared" si="19"/>
        <v>#REF!</v>
      </c>
      <c r="BV53" s="40" t="e">
        <f t="shared" si="19"/>
        <v>#REF!</v>
      </c>
      <c r="BW53" s="40" t="e">
        <f t="shared" si="19"/>
        <v>#REF!</v>
      </c>
      <c r="BX53" s="40" t="e">
        <f t="shared" si="19"/>
        <v>#REF!</v>
      </c>
      <c r="BY53" s="40" t="e">
        <f t="shared" si="19"/>
        <v>#REF!</v>
      </c>
      <c r="BZ53" s="40" t="e">
        <f t="shared" si="19"/>
        <v>#REF!</v>
      </c>
      <c r="CA53" s="40" t="e">
        <f t="shared" si="19"/>
        <v>#REF!</v>
      </c>
      <c r="CB53" s="40" t="e">
        <f t="shared" si="19"/>
        <v>#REF!</v>
      </c>
      <c r="CC53" s="40" t="e">
        <f t="shared" si="19"/>
        <v>#REF!</v>
      </c>
      <c r="CD53" s="40" t="e">
        <f t="shared" si="19"/>
        <v>#REF!</v>
      </c>
      <c r="CE53" s="40" t="e">
        <f t="shared" si="19"/>
        <v>#REF!</v>
      </c>
      <c r="CF53" s="40" t="e">
        <f t="shared" si="19"/>
        <v>#REF!</v>
      </c>
      <c r="CG53" s="40" t="e">
        <f t="shared" si="19"/>
        <v>#REF!</v>
      </c>
      <c r="CH53" s="40" t="e">
        <f t="shared" si="17"/>
        <v>#REF!</v>
      </c>
      <c r="CI53" s="40" t="e">
        <f t="shared" si="17"/>
        <v>#REF!</v>
      </c>
      <c r="CJ53" s="40" t="e">
        <f t="shared" si="17"/>
        <v>#REF!</v>
      </c>
      <c r="CK53" s="40" t="e">
        <f t="shared" si="17"/>
        <v>#REF!</v>
      </c>
      <c r="CL53" s="40" t="e">
        <f t="shared" si="17"/>
        <v>#REF!</v>
      </c>
      <c r="CM53" s="40" t="e">
        <f t="shared" si="17"/>
        <v>#REF!</v>
      </c>
      <c r="CN53" s="40" t="e">
        <f t="shared" si="17"/>
        <v>#REF!</v>
      </c>
      <c r="CO53" s="40" t="e">
        <f t="shared" si="17"/>
        <v>#REF!</v>
      </c>
      <c r="CP53" s="40" t="e">
        <f t="shared" si="17"/>
        <v>#REF!</v>
      </c>
      <c r="CQ53" s="40" t="e">
        <f t="shared" si="17"/>
        <v>#REF!</v>
      </c>
      <c r="CR53" s="40" t="e">
        <f t="shared" si="17"/>
        <v>#REF!</v>
      </c>
      <c r="CS53" s="40" t="e">
        <f t="shared" si="17"/>
        <v>#REF!</v>
      </c>
      <c r="CT53" s="40" t="e">
        <f t="shared" si="17"/>
        <v>#REF!</v>
      </c>
      <c r="CU53" s="40" t="e">
        <f t="shared" si="17"/>
        <v>#REF!</v>
      </c>
      <c r="CV53" s="40" t="e">
        <f t="shared" si="17"/>
        <v>#REF!</v>
      </c>
      <c r="CW53" s="40" t="e">
        <f t="shared" si="20"/>
        <v>#REF!</v>
      </c>
      <c r="CX53" s="40" t="e">
        <f t="shared" si="20"/>
        <v>#REF!</v>
      </c>
      <c r="CY53" s="40" t="e">
        <f t="shared" si="20"/>
        <v>#REF!</v>
      </c>
      <c r="CZ53" s="40" t="e">
        <f t="shared" si="20"/>
        <v>#REF!</v>
      </c>
      <c r="DA53" s="40" t="e">
        <f t="shared" si="20"/>
        <v>#REF!</v>
      </c>
      <c r="DB53" s="40" t="e">
        <f t="shared" si="20"/>
        <v>#REF!</v>
      </c>
      <c r="DC53" s="40" t="e">
        <f t="shared" si="20"/>
        <v>#REF!</v>
      </c>
      <c r="DD53" s="40" t="e">
        <f t="shared" si="20"/>
        <v>#REF!</v>
      </c>
      <c r="DE53" s="40" t="e">
        <f t="shared" si="20"/>
        <v>#REF!</v>
      </c>
      <c r="DF53" s="40" t="e">
        <f t="shared" si="20"/>
        <v>#REF!</v>
      </c>
      <c r="DG53" s="40" t="e">
        <f t="shared" si="20"/>
        <v>#REF!</v>
      </c>
      <c r="DH53" s="40" t="e">
        <f t="shared" si="20"/>
        <v>#REF!</v>
      </c>
      <c r="DI53" s="40" t="e">
        <f t="shared" si="20"/>
        <v>#REF!</v>
      </c>
      <c r="DJ53" s="40" t="e">
        <f t="shared" si="20"/>
        <v>#REF!</v>
      </c>
      <c r="DK53" s="40" t="e">
        <f t="shared" si="20"/>
        <v>#REF!</v>
      </c>
      <c r="DL53" s="40" t="e">
        <f t="shared" si="20"/>
        <v>#REF!</v>
      </c>
      <c r="DM53" s="40" t="e">
        <f t="shared" si="18"/>
        <v>#REF!</v>
      </c>
      <c r="DN53" s="40" t="e">
        <f t="shared" si="18"/>
        <v>#REF!</v>
      </c>
      <c r="DO53" s="40" t="e">
        <f t="shared" si="18"/>
        <v>#REF!</v>
      </c>
      <c r="DP53" s="40" t="e">
        <f t="shared" si="18"/>
        <v>#REF!</v>
      </c>
      <c r="DQ53" s="40" t="e">
        <f t="shared" si="18"/>
        <v>#REF!</v>
      </c>
      <c r="DR53" s="40" t="e">
        <f t="shared" si="18"/>
        <v>#REF!</v>
      </c>
      <c r="DS53" s="40" t="e">
        <f t="shared" si="18"/>
        <v>#REF!</v>
      </c>
      <c r="DT53" s="40" t="e">
        <f t="shared" si="18"/>
        <v>#REF!</v>
      </c>
      <c r="DU53" s="40" t="e">
        <f t="shared" si="18"/>
        <v>#REF!</v>
      </c>
      <c r="DV53" s="40" t="e">
        <f t="shared" si="18"/>
        <v>#REF!</v>
      </c>
      <c r="DW53" s="40" t="e">
        <f t="shared" si="18"/>
        <v>#REF!</v>
      </c>
      <c r="DX53" s="40" t="e">
        <f t="shared" si="18"/>
        <v>#REF!</v>
      </c>
      <c r="DY53" s="39">
        <f t="shared" si="14"/>
        <v>23</v>
      </c>
    </row>
    <row r="54" spans="2:129" s="39" customFormat="1">
      <c r="B54" s="21"/>
      <c r="C54" s="40"/>
      <c r="D54" s="40"/>
      <c r="E54" s="40"/>
      <c r="F54" s="40"/>
      <c r="G54" s="40"/>
      <c r="H54" s="40"/>
      <c r="I54" s="40"/>
      <c r="J54" s="40"/>
      <c r="K54" s="40"/>
      <c r="L54" s="40"/>
      <c r="M54" s="40"/>
      <c r="N54" s="40"/>
      <c r="O54" s="40"/>
      <c r="P54" s="40"/>
      <c r="Q54" s="40"/>
      <c r="R54" s="40"/>
      <c r="S54" s="40"/>
      <c r="T54" s="40"/>
      <c r="U54" s="40"/>
      <c r="V54" s="40"/>
      <c r="W54" s="40"/>
      <c r="X54" s="40"/>
      <c r="Y54" s="41"/>
      <c r="Z54" s="40" t="e">
        <f t="shared" ref="Z54:AO69" si="23">Y53*$C$23</f>
        <v>#REF!</v>
      </c>
      <c r="AA54" s="40" t="e">
        <f t="shared" si="23"/>
        <v>#REF!</v>
      </c>
      <c r="AB54" s="40" t="e">
        <f t="shared" si="23"/>
        <v>#REF!</v>
      </c>
      <c r="AC54" s="40" t="e">
        <f t="shared" si="23"/>
        <v>#REF!</v>
      </c>
      <c r="AD54" s="40" t="e">
        <f t="shared" si="23"/>
        <v>#REF!</v>
      </c>
      <c r="AE54" s="40" t="e">
        <f t="shared" si="23"/>
        <v>#REF!</v>
      </c>
      <c r="AF54" s="40" t="e">
        <f t="shared" si="23"/>
        <v>#REF!</v>
      </c>
      <c r="AG54" s="40" t="e">
        <f t="shared" si="23"/>
        <v>#REF!</v>
      </c>
      <c r="AH54" s="40" t="e">
        <f t="shared" si="23"/>
        <v>#REF!</v>
      </c>
      <c r="AI54" s="40" t="e">
        <f t="shared" si="23"/>
        <v>#REF!</v>
      </c>
      <c r="AJ54" s="40" t="e">
        <f t="shared" si="23"/>
        <v>#REF!</v>
      </c>
      <c r="AK54" s="40" t="e">
        <f t="shared" si="23"/>
        <v>#REF!</v>
      </c>
      <c r="AL54" s="40" t="e">
        <f t="shared" si="23"/>
        <v>#REF!</v>
      </c>
      <c r="AM54" s="40" t="e">
        <f t="shared" si="23"/>
        <v>#REF!</v>
      </c>
      <c r="AN54" s="40" t="e">
        <f t="shared" si="23"/>
        <v>#REF!</v>
      </c>
      <c r="AO54" s="40" t="e">
        <f t="shared" si="23"/>
        <v>#REF!</v>
      </c>
      <c r="AP54" s="40" t="e">
        <f t="shared" si="21"/>
        <v>#REF!</v>
      </c>
      <c r="AQ54" s="40" t="e">
        <f t="shared" si="21"/>
        <v>#REF!</v>
      </c>
      <c r="AR54" s="40" t="e">
        <f t="shared" si="21"/>
        <v>#REF!</v>
      </c>
      <c r="AS54" s="40" t="e">
        <f t="shared" si="21"/>
        <v>#REF!</v>
      </c>
      <c r="AT54" s="40" t="e">
        <f t="shared" si="21"/>
        <v>#REF!</v>
      </c>
      <c r="AU54" s="40" t="e">
        <f t="shared" si="21"/>
        <v>#REF!</v>
      </c>
      <c r="AV54" s="40" t="e">
        <f t="shared" si="21"/>
        <v>#REF!</v>
      </c>
      <c r="AW54" s="40" t="e">
        <f t="shared" si="21"/>
        <v>#REF!</v>
      </c>
      <c r="AX54" s="40" t="e">
        <f t="shared" si="21"/>
        <v>#REF!</v>
      </c>
      <c r="AY54" s="40" t="e">
        <f t="shared" si="21"/>
        <v>#REF!</v>
      </c>
      <c r="AZ54" s="40" t="e">
        <f t="shared" si="21"/>
        <v>#REF!</v>
      </c>
      <c r="BA54" s="40" t="e">
        <f t="shared" si="21"/>
        <v>#REF!</v>
      </c>
      <c r="BB54" s="40" t="e">
        <f t="shared" si="21"/>
        <v>#REF!</v>
      </c>
      <c r="BC54" s="40" t="e">
        <f t="shared" si="22"/>
        <v>#REF!</v>
      </c>
      <c r="BD54" s="40" t="e">
        <f t="shared" si="22"/>
        <v>#REF!</v>
      </c>
      <c r="BE54" s="40" t="e">
        <f t="shared" si="22"/>
        <v>#REF!</v>
      </c>
      <c r="BF54" s="40" t="e">
        <f t="shared" si="22"/>
        <v>#REF!</v>
      </c>
      <c r="BG54" s="40" t="e">
        <f t="shared" si="22"/>
        <v>#REF!</v>
      </c>
      <c r="BH54" s="40" t="e">
        <f t="shared" si="22"/>
        <v>#REF!</v>
      </c>
      <c r="BI54" s="40" t="e">
        <f t="shared" si="22"/>
        <v>#REF!</v>
      </c>
      <c r="BJ54" s="40" t="e">
        <f t="shared" si="22"/>
        <v>#REF!</v>
      </c>
      <c r="BK54" s="40" t="e">
        <f t="shared" si="22"/>
        <v>#REF!</v>
      </c>
      <c r="BL54" s="40" t="e">
        <f t="shared" si="22"/>
        <v>#REF!</v>
      </c>
      <c r="BM54" s="40" t="e">
        <f t="shared" si="22"/>
        <v>#REF!</v>
      </c>
      <c r="BN54" s="40" t="e">
        <f t="shared" si="22"/>
        <v>#REF!</v>
      </c>
      <c r="BO54" s="40" t="e">
        <f t="shared" si="22"/>
        <v>#REF!</v>
      </c>
      <c r="BP54" s="40" t="e">
        <f t="shared" si="22"/>
        <v>#REF!</v>
      </c>
      <c r="BQ54" s="40" t="e">
        <f t="shared" si="22"/>
        <v>#REF!</v>
      </c>
      <c r="BR54" s="40" t="e">
        <f t="shared" si="22"/>
        <v>#REF!</v>
      </c>
      <c r="BS54" s="40" t="e">
        <f t="shared" si="19"/>
        <v>#REF!</v>
      </c>
      <c r="BT54" s="40" t="e">
        <f t="shared" si="19"/>
        <v>#REF!</v>
      </c>
      <c r="BU54" s="40" t="e">
        <f t="shared" si="19"/>
        <v>#REF!</v>
      </c>
      <c r="BV54" s="40" t="e">
        <f t="shared" si="19"/>
        <v>#REF!</v>
      </c>
      <c r="BW54" s="40" t="e">
        <f t="shared" si="19"/>
        <v>#REF!</v>
      </c>
      <c r="BX54" s="40" t="e">
        <f t="shared" si="19"/>
        <v>#REF!</v>
      </c>
      <c r="BY54" s="40" t="e">
        <f t="shared" si="19"/>
        <v>#REF!</v>
      </c>
      <c r="BZ54" s="40" t="e">
        <f t="shared" si="19"/>
        <v>#REF!</v>
      </c>
      <c r="CA54" s="40" t="e">
        <f t="shared" si="19"/>
        <v>#REF!</v>
      </c>
      <c r="CB54" s="40" t="e">
        <f t="shared" si="19"/>
        <v>#REF!</v>
      </c>
      <c r="CC54" s="40" t="e">
        <f t="shared" si="19"/>
        <v>#REF!</v>
      </c>
      <c r="CD54" s="40" t="e">
        <f t="shared" si="19"/>
        <v>#REF!</v>
      </c>
      <c r="CE54" s="40" t="e">
        <f t="shared" si="19"/>
        <v>#REF!</v>
      </c>
      <c r="CF54" s="40" t="e">
        <f t="shared" si="19"/>
        <v>#REF!</v>
      </c>
      <c r="CG54" s="40" t="e">
        <f t="shared" si="19"/>
        <v>#REF!</v>
      </c>
      <c r="CH54" s="40" t="e">
        <f t="shared" si="17"/>
        <v>#REF!</v>
      </c>
      <c r="CI54" s="40" t="e">
        <f t="shared" si="17"/>
        <v>#REF!</v>
      </c>
      <c r="CJ54" s="40" t="e">
        <f t="shared" si="17"/>
        <v>#REF!</v>
      </c>
      <c r="CK54" s="40" t="e">
        <f t="shared" si="17"/>
        <v>#REF!</v>
      </c>
      <c r="CL54" s="40" t="e">
        <f t="shared" si="17"/>
        <v>#REF!</v>
      </c>
      <c r="CM54" s="40" t="e">
        <f t="shared" si="17"/>
        <v>#REF!</v>
      </c>
      <c r="CN54" s="40" t="e">
        <f t="shared" si="17"/>
        <v>#REF!</v>
      </c>
      <c r="CO54" s="40" t="e">
        <f t="shared" si="17"/>
        <v>#REF!</v>
      </c>
      <c r="CP54" s="40" t="e">
        <f t="shared" si="17"/>
        <v>#REF!</v>
      </c>
      <c r="CQ54" s="40" t="e">
        <f t="shared" si="17"/>
        <v>#REF!</v>
      </c>
      <c r="CR54" s="40" t="e">
        <f t="shared" si="17"/>
        <v>#REF!</v>
      </c>
      <c r="CS54" s="40" t="e">
        <f t="shared" si="17"/>
        <v>#REF!</v>
      </c>
      <c r="CT54" s="40" t="e">
        <f t="shared" si="17"/>
        <v>#REF!</v>
      </c>
      <c r="CU54" s="40" t="e">
        <f t="shared" si="17"/>
        <v>#REF!</v>
      </c>
      <c r="CV54" s="40" t="e">
        <f t="shared" si="17"/>
        <v>#REF!</v>
      </c>
      <c r="CW54" s="40" t="e">
        <f t="shared" si="20"/>
        <v>#REF!</v>
      </c>
      <c r="CX54" s="40" t="e">
        <f t="shared" si="20"/>
        <v>#REF!</v>
      </c>
      <c r="CY54" s="40" t="e">
        <f t="shared" si="20"/>
        <v>#REF!</v>
      </c>
      <c r="CZ54" s="40" t="e">
        <f t="shared" si="20"/>
        <v>#REF!</v>
      </c>
      <c r="DA54" s="40" t="e">
        <f t="shared" si="20"/>
        <v>#REF!</v>
      </c>
      <c r="DB54" s="40" t="e">
        <f t="shared" si="20"/>
        <v>#REF!</v>
      </c>
      <c r="DC54" s="40" t="e">
        <f t="shared" si="20"/>
        <v>#REF!</v>
      </c>
      <c r="DD54" s="40" t="e">
        <f t="shared" si="20"/>
        <v>#REF!</v>
      </c>
      <c r="DE54" s="40" t="e">
        <f t="shared" si="20"/>
        <v>#REF!</v>
      </c>
      <c r="DF54" s="40" t="e">
        <f t="shared" si="20"/>
        <v>#REF!</v>
      </c>
      <c r="DG54" s="40" t="e">
        <f t="shared" si="20"/>
        <v>#REF!</v>
      </c>
      <c r="DH54" s="40" t="e">
        <f t="shared" si="20"/>
        <v>#REF!</v>
      </c>
      <c r="DI54" s="40" t="e">
        <f t="shared" si="20"/>
        <v>#REF!</v>
      </c>
      <c r="DJ54" s="40" t="e">
        <f t="shared" si="20"/>
        <v>#REF!</v>
      </c>
      <c r="DK54" s="40" t="e">
        <f t="shared" si="20"/>
        <v>#REF!</v>
      </c>
      <c r="DL54" s="40" t="e">
        <f t="shared" si="20"/>
        <v>#REF!</v>
      </c>
      <c r="DM54" s="40" t="e">
        <f t="shared" si="18"/>
        <v>#REF!</v>
      </c>
      <c r="DN54" s="40" t="e">
        <f t="shared" si="18"/>
        <v>#REF!</v>
      </c>
      <c r="DO54" s="40" t="e">
        <f t="shared" si="18"/>
        <v>#REF!</v>
      </c>
      <c r="DP54" s="40" t="e">
        <f t="shared" si="18"/>
        <v>#REF!</v>
      </c>
      <c r="DQ54" s="40" t="e">
        <f t="shared" si="18"/>
        <v>#REF!</v>
      </c>
      <c r="DR54" s="40" t="e">
        <f t="shared" si="18"/>
        <v>#REF!</v>
      </c>
      <c r="DS54" s="40" t="e">
        <f t="shared" si="18"/>
        <v>#REF!</v>
      </c>
      <c r="DT54" s="40" t="e">
        <f t="shared" si="18"/>
        <v>#REF!</v>
      </c>
      <c r="DU54" s="40" t="e">
        <f t="shared" si="18"/>
        <v>#REF!</v>
      </c>
      <c r="DV54" s="40" t="e">
        <f t="shared" si="18"/>
        <v>#REF!</v>
      </c>
      <c r="DW54" s="40" t="e">
        <f t="shared" si="18"/>
        <v>#REF!</v>
      </c>
      <c r="DX54" s="40" t="e">
        <f t="shared" si="18"/>
        <v>#REF!</v>
      </c>
      <c r="DY54" s="39">
        <f t="shared" si="14"/>
        <v>24</v>
      </c>
    </row>
    <row r="55" spans="2:129" s="39" customFormat="1">
      <c r="B55" s="21"/>
      <c r="C55" s="40"/>
      <c r="D55" s="40"/>
      <c r="E55" s="40"/>
      <c r="F55" s="40"/>
      <c r="G55" s="40"/>
      <c r="H55" s="40"/>
      <c r="I55" s="40"/>
      <c r="J55" s="40"/>
      <c r="K55" s="40"/>
      <c r="L55" s="40"/>
      <c r="M55" s="40"/>
      <c r="N55" s="40"/>
      <c r="O55" s="40"/>
      <c r="P55" s="40"/>
      <c r="Q55" s="40"/>
      <c r="R55" s="40"/>
      <c r="S55" s="40"/>
      <c r="T55" s="40"/>
      <c r="U55" s="40"/>
      <c r="V55" s="40"/>
      <c r="W55" s="40"/>
      <c r="X55" s="40"/>
      <c r="Y55" s="40"/>
      <c r="Z55" s="41"/>
      <c r="AA55" s="40" t="e">
        <f t="shared" si="23"/>
        <v>#REF!</v>
      </c>
      <c r="AB55" s="40" t="e">
        <f t="shared" si="23"/>
        <v>#REF!</v>
      </c>
      <c r="AC55" s="40" t="e">
        <f t="shared" si="23"/>
        <v>#REF!</v>
      </c>
      <c r="AD55" s="40" t="e">
        <f t="shared" si="23"/>
        <v>#REF!</v>
      </c>
      <c r="AE55" s="40" t="e">
        <f t="shared" si="23"/>
        <v>#REF!</v>
      </c>
      <c r="AF55" s="40" t="e">
        <f t="shared" si="23"/>
        <v>#REF!</v>
      </c>
      <c r="AG55" s="40" t="e">
        <f t="shared" si="23"/>
        <v>#REF!</v>
      </c>
      <c r="AH55" s="40" t="e">
        <f t="shared" si="23"/>
        <v>#REF!</v>
      </c>
      <c r="AI55" s="40" t="e">
        <f t="shared" si="23"/>
        <v>#REF!</v>
      </c>
      <c r="AJ55" s="40" t="e">
        <f t="shared" si="23"/>
        <v>#REF!</v>
      </c>
      <c r="AK55" s="40" t="e">
        <f t="shared" si="23"/>
        <v>#REF!</v>
      </c>
      <c r="AL55" s="40" t="e">
        <f t="shared" si="23"/>
        <v>#REF!</v>
      </c>
      <c r="AM55" s="40" t="e">
        <f t="shared" si="23"/>
        <v>#REF!</v>
      </c>
      <c r="AN55" s="40" t="e">
        <f t="shared" si="23"/>
        <v>#REF!</v>
      </c>
      <c r="AO55" s="40" t="e">
        <f t="shared" si="23"/>
        <v>#REF!</v>
      </c>
      <c r="AP55" s="40" t="e">
        <f t="shared" si="21"/>
        <v>#REF!</v>
      </c>
      <c r="AQ55" s="40" t="e">
        <f t="shared" si="21"/>
        <v>#REF!</v>
      </c>
      <c r="AR55" s="40" t="e">
        <f t="shared" si="21"/>
        <v>#REF!</v>
      </c>
      <c r="AS55" s="40" t="e">
        <f t="shared" si="21"/>
        <v>#REF!</v>
      </c>
      <c r="AT55" s="40" t="e">
        <f t="shared" si="21"/>
        <v>#REF!</v>
      </c>
      <c r="AU55" s="40" t="e">
        <f t="shared" si="21"/>
        <v>#REF!</v>
      </c>
      <c r="AV55" s="40" t="e">
        <f t="shared" si="21"/>
        <v>#REF!</v>
      </c>
      <c r="AW55" s="40" t="e">
        <f t="shared" si="21"/>
        <v>#REF!</v>
      </c>
      <c r="AX55" s="40" t="e">
        <f t="shared" si="21"/>
        <v>#REF!</v>
      </c>
      <c r="AY55" s="40" t="e">
        <f t="shared" si="21"/>
        <v>#REF!</v>
      </c>
      <c r="AZ55" s="40" t="e">
        <f t="shared" si="21"/>
        <v>#REF!</v>
      </c>
      <c r="BA55" s="40" t="e">
        <f t="shared" si="21"/>
        <v>#REF!</v>
      </c>
      <c r="BB55" s="40" t="e">
        <f t="shared" si="21"/>
        <v>#REF!</v>
      </c>
      <c r="BC55" s="40" t="e">
        <f t="shared" si="22"/>
        <v>#REF!</v>
      </c>
      <c r="BD55" s="40" t="e">
        <f t="shared" si="22"/>
        <v>#REF!</v>
      </c>
      <c r="BE55" s="40" t="e">
        <f t="shared" si="22"/>
        <v>#REF!</v>
      </c>
      <c r="BF55" s="40" t="e">
        <f t="shared" si="22"/>
        <v>#REF!</v>
      </c>
      <c r="BG55" s="40" t="e">
        <f t="shared" si="22"/>
        <v>#REF!</v>
      </c>
      <c r="BH55" s="40" t="e">
        <f t="shared" si="22"/>
        <v>#REF!</v>
      </c>
      <c r="BI55" s="40" t="e">
        <f t="shared" si="22"/>
        <v>#REF!</v>
      </c>
      <c r="BJ55" s="40" t="e">
        <f t="shared" si="22"/>
        <v>#REF!</v>
      </c>
      <c r="BK55" s="40" t="e">
        <f t="shared" si="22"/>
        <v>#REF!</v>
      </c>
      <c r="BL55" s="40" t="e">
        <f t="shared" si="22"/>
        <v>#REF!</v>
      </c>
      <c r="BM55" s="40" t="e">
        <f t="shared" si="22"/>
        <v>#REF!</v>
      </c>
      <c r="BN55" s="40" t="e">
        <f t="shared" si="22"/>
        <v>#REF!</v>
      </c>
      <c r="BO55" s="40" t="e">
        <f t="shared" si="22"/>
        <v>#REF!</v>
      </c>
      <c r="BP55" s="40" t="e">
        <f t="shared" si="22"/>
        <v>#REF!</v>
      </c>
      <c r="BQ55" s="40" t="e">
        <f t="shared" si="22"/>
        <v>#REF!</v>
      </c>
      <c r="BR55" s="40" t="e">
        <f t="shared" si="22"/>
        <v>#REF!</v>
      </c>
      <c r="BS55" s="40" t="e">
        <f t="shared" si="19"/>
        <v>#REF!</v>
      </c>
      <c r="BT55" s="40" t="e">
        <f t="shared" si="19"/>
        <v>#REF!</v>
      </c>
      <c r="BU55" s="40" t="e">
        <f t="shared" si="19"/>
        <v>#REF!</v>
      </c>
      <c r="BV55" s="40" t="e">
        <f t="shared" si="19"/>
        <v>#REF!</v>
      </c>
      <c r="BW55" s="40" t="e">
        <f t="shared" si="19"/>
        <v>#REF!</v>
      </c>
      <c r="BX55" s="40" t="e">
        <f t="shared" si="19"/>
        <v>#REF!</v>
      </c>
      <c r="BY55" s="40" t="e">
        <f t="shared" si="19"/>
        <v>#REF!</v>
      </c>
      <c r="BZ55" s="40" t="e">
        <f t="shared" si="19"/>
        <v>#REF!</v>
      </c>
      <c r="CA55" s="40" t="e">
        <f t="shared" si="19"/>
        <v>#REF!</v>
      </c>
      <c r="CB55" s="40" t="e">
        <f t="shared" si="19"/>
        <v>#REF!</v>
      </c>
      <c r="CC55" s="40" t="e">
        <f t="shared" si="19"/>
        <v>#REF!</v>
      </c>
      <c r="CD55" s="40" t="e">
        <f t="shared" si="19"/>
        <v>#REF!</v>
      </c>
      <c r="CE55" s="40" t="e">
        <f t="shared" si="19"/>
        <v>#REF!</v>
      </c>
      <c r="CF55" s="40" t="e">
        <f t="shared" si="19"/>
        <v>#REF!</v>
      </c>
      <c r="CG55" s="40" t="e">
        <f t="shared" si="19"/>
        <v>#REF!</v>
      </c>
      <c r="CH55" s="40" t="e">
        <f t="shared" si="17"/>
        <v>#REF!</v>
      </c>
      <c r="CI55" s="40" t="e">
        <f t="shared" si="17"/>
        <v>#REF!</v>
      </c>
      <c r="CJ55" s="40" t="e">
        <f t="shared" si="17"/>
        <v>#REF!</v>
      </c>
      <c r="CK55" s="40" t="e">
        <f t="shared" si="17"/>
        <v>#REF!</v>
      </c>
      <c r="CL55" s="40" t="e">
        <f t="shared" si="17"/>
        <v>#REF!</v>
      </c>
      <c r="CM55" s="40" t="e">
        <f t="shared" si="17"/>
        <v>#REF!</v>
      </c>
      <c r="CN55" s="40" t="e">
        <f t="shared" si="17"/>
        <v>#REF!</v>
      </c>
      <c r="CO55" s="40" t="e">
        <f t="shared" si="17"/>
        <v>#REF!</v>
      </c>
      <c r="CP55" s="40" t="e">
        <f t="shared" si="17"/>
        <v>#REF!</v>
      </c>
      <c r="CQ55" s="40" t="e">
        <f t="shared" si="17"/>
        <v>#REF!</v>
      </c>
      <c r="CR55" s="40" t="e">
        <f t="shared" si="17"/>
        <v>#REF!</v>
      </c>
      <c r="CS55" s="40" t="e">
        <f t="shared" si="17"/>
        <v>#REF!</v>
      </c>
      <c r="CT55" s="40" t="e">
        <f t="shared" si="17"/>
        <v>#REF!</v>
      </c>
      <c r="CU55" s="40" t="e">
        <f t="shared" si="17"/>
        <v>#REF!</v>
      </c>
      <c r="CV55" s="40" t="e">
        <f t="shared" si="17"/>
        <v>#REF!</v>
      </c>
      <c r="CW55" s="40" t="e">
        <f t="shared" si="20"/>
        <v>#REF!</v>
      </c>
      <c r="CX55" s="40" t="e">
        <f t="shared" si="20"/>
        <v>#REF!</v>
      </c>
      <c r="CY55" s="40" t="e">
        <f t="shared" si="20"/>
        <v>#REF!</v>
      </c>
      <c r="CZ55" s="40" t="e">
        <f t="shared" si="20"/>
        <v>#REF!</v>
      </c>
      <c r="DA55" s="40" t="e">
        <f t="shared" si="20"/>
        <v>#REF!</v>
      </c>
      <c r="DB55" s="40" t="e">
        <f t="shared" si="20"/>
        <v>#REF!</v>
      </c>
      <c r="DC55" s="40" t="e">
        <f t="shared" si="20"/>
        <v>#REF!</v>
      </c>
      <c r="DD55" s="40" t="e">
        <f t="shared" si="20"/>
        <v>#REF!</v>
      </c>
      <c r="DE55" s="40" t="e">
        <f t="shared" si="20"/>
        <v>#REF!</v>
      </c>
      <c r="DF55" s="40" t="e">
        <f t="shared" si="20"/>
        <v>#REF!</v>
      </c>
      <c r="DG55" s="40" t="e">
        <f t="shared" si="20"/>
        <v>#REF!</v>
      </c>
      <c r="DH55" s="40" t="e">
        <f t="shared" si="20"/>
        <v>#REF!</v>
      </c>
      <c r="DI55" s="40" t="e">
        <f t="shared" si="20"/>
        <v>#REF!</v>
      </c>
      <c r="DJ55" s="40" t="e">
        <f t="shared" si="20"/>
        <v>#REF!</v>
      </c>
      <c r="DK55" s="40" t="e">
        <f t="shared" si="20"/>
        <v>#REF!</v>
      </c>
      <c r="DL55" s="40" t="e">
        <f t="shared" si="20"/>
        <v>#REF!</v>
      </c>
      <c r="DM55" s="40" t="e">
        <f t="shared" si="18"/>
        <v>#REF!</v>
      </c>
      <c r="DN55" s="40" t="e">
        <f t="shared" si="18"/>
        <v>#REF!</v>
      </c>
      <c r="DO55" s="40" t="e">
        <f t="shared" si="18"/>
        <v>#REF!</v>
      </c>
      <c r="DP55" s="40" t="e">
        <f t="shared" si="18"/>
        <v>#REF!</v>
      </c>
      <c r="DQ55" s="40" t="e">
        <f t="shared" si="18"/>
        <v>#REF!</v>
      </c>
      <c r="DR55" s="40" t="e">
        <f t="shared" si="18"/>
        <v>#REF!</v>
      </c>
      <c r="DS55" s="40" t="e">
        <f t="shared" si="18"/>
        <v>#REF!</v>
      </c>
      <c r="DT55" s="40" t="e">
        <f t="shared" si="18"/>
        <v>#REF!</v>
      </c>
      <c r="DU55" s="40" t="e">
        <f t="shared" si="18"/>
        <v>#REF!</v>
      </c>
      <c r="DV55" s="40" t="e">
        <f t="shared" si="18"/>
        <v>#REF!</v>
      </c>
      <c r="DW55" s="40" t="e">
        <f t="shared" si="18"/>
        <v>#REF!</v>
      </c>
      <c r="DX55" s="40" t="e">
        <f t="shared" si="18"/>
        <v>#REF!</v>
      </c>
      <c r="DY55" s="39">
        <f t="shared" si="14"/>
        <v>25</v>
      </c>
    </row>
    <row r="56" spans="2:129" s="39" customFormat="1">
      <c r="B56" s="21"/>
      <c r="C56" s="40"/>
      <c r="D56" s="40"/>
      <c r="E56" s="40"/>
      <c r="F56" s="40"/>
      <c r="G56" s="40"/>
      <c r="H56" s="40"/>
      <c r="I56" s="40"/>
      <c r="J56" s="40"/>
      <c r="K56" s="40"/>
      <c r="L56" s="40"/>
      <c r="M56" s="40"/>
      <c r="N56" s="40"/>
      <c r="O56" s="40"/>
      <c r="P56" s="40"/>
      <c r="Q56" s="40"/>
      <c r="R56" s="40"/>
      <c r="S56" s="40"/>
      <c r="T56" s="40"/>
      <c r="U56" s="40"/>
      <c r="V56" s="40"/>
      <c r="W56" s="40"/>
      <c r="X56" s="40"/>
      <c r="Y56" s="40"/>
      <c r="Z56" s="40"/>
      <c r="AA56" s="41"/>
      <c r="AB56" s="40" t="e">
        <f t="shared" si="23"/>
        <v>#REF!</v>
      </c>
      <c r="AC56" s="40" t="e">
        <f t="shared" si="23"/>
        <v>#REF!</v>
      </c>
      <c r="AD56" s="40" t="e">
        <f t="shared" si="23"/>
        <v>#REF!</v>
      </c>
      <c r="AE56" s="40" t="e">
        <f t="shared" si="23"/>
        <v>#REF!</v>
      </c>
      <c r="AF56" s="40" t="e">
        <f t="shared" si="23"/>
        <v>#REF!</v>
      </c>
      <c r="AG56" s="40" t="e">
        <f t="shared" si="23"/>
        <v>#REF!</v>
      </c>
      <c r="AH56" s="40" t="e">
        <f t="shared" si="23"/>
        <v>#REF!</v>
      </c>
      <c r="AI56" s="40" t="e">
        <f t="shared" si="23"/>
        <v>#REF!</v>
      </c>
      <c r="AJ56" s="40" t="e">
        <f t="shared" si="23"/>
        <v>#REF!</v>
      </c>
      <c r="AK56" s="40" t="e">
        <f t="shared" si="23"/>
        <v>#REF!</v>
      </c>
      <c r="AL56" s="40" t="e">
        <f t="shared" si="23"/>
        <v>#REF!</v>
      </c>
      <c r="AM56" s="40" t="e">
        <f t="shared" si="23"/>
        <v>#REF!</v>
      </c>
      <c r="AN56" s="40" t="e">
        <f t="shared" si="23"/>
        <v>#REF!</v>
      </c>
      <c r="AO56" s="40" t="e">
        <f t="shared" si="23"/>
        <v>#REF!</v>
      </c>
      <c r="AP56" s="40" t="e">
        <f t="shared" si="21"/>
        <v>#REF!</v>
      </c>
      <c r="AQ56" s="40" t="e">
        <f t="shared" si="21"/>
        <v>#REF!</v>
      </c>
      <c r="AR56" s="40" t="e">
        <f t="shared" si="21"/>
        <v>#REF!</v>
      </c>
      <c r="AS56" s="40" t="e">
        <f t="shared" si="21"/>
        <v>#REF!</v>
      </c>
      <c r="AT56" s="40" t="e">
        <f t="shared" si="21"/>
        <v>#REF!</v>
      </c>
      <c r="AU56" s="40" t="e">
        <f t="shared" si="21"/>
        <v>#REF!</v>
      </c>
      <c r="AV56" s="40" t="e">
        <f t="shared" si="21"/>
        <v>#REF!</v>
      </c>
      <c r="AW56" s="40" t="e">
        <f t="shared" si="21"/>
        <v>#REF!</v>
      </c>
      <c r="AX56" s="40" t="e">
        <f t="shared" si="21"/>
        <v>#REF!</v>
      </c>
      <c r="AY56" s="40" t="e">
        <f t="shared" si="21"/>
        <v>#REF!</v>
      </c>
      <c r="AZ56" s="40" t="e">
        <f t="shared" si="21"/>
        <v>#REF!</v>
      </c>
      <c r="BA56" s="40" t="e">
        <f t="shared" si="21"/>
        <v>#REF!</v>
      </c>
      <c r="BB56" s="40" t="e">
        <f t="shared" si="21"/>
        <v>#REF!</v>
      </c>
      <c r="BC56" s="40" t="e">
        <f t="shared" si="22"/>
        <v>#REF!</v>
      </c>
      <c r="BD56" s="40" t="e">
        <f t="shared" si="22"/>
        <v>#REF!</v>
      </c>
      <c r="BE56" s="40" t="e">
        <f t="shared" si="22"/>
        <v>#REF!</v>
      </c>
      <c r="BF56" s="40" t="e">
        <f t="shared" si="22"/>
        <v>#REF!</v>
      </c>
      <c r="BG56" s="40" t="e">
        <f t="shared" si="22"/>
        <v>#REF!</v>
      </c>
      <c r="BH56" s="40" t="e">
        <f t="shared" si="22"/>
        <v>#REF!</v>
      </c>
      <c r="BI56" s="40" t="e">
        <f t="shared" si="22"/>
        <v>#REF!</v>
      </c>
      <c r="BJ56" s="40" t="e">
        <f t="shared" si="22"/>
        <v>#REF!</v>
      </c>
      <c r="BK56" s="40" t="e">
        <f t="shared" si="22"/>
        <v>#REF!</v>
      </c>
      <c r="BL56" s="40" t="e">
        <f t="shared" si="22"/>
        <v>#REF!</v>
      </c>
      <c r="BM56" s="40" t="e">
        <f t="shared" si="22"/>
        <v>#REF!</v>
      </c>
      <c r="BN56" s="40" t="e">
        <f t="shared" si="22"/>
        <v>#REF!</v>
      </c>
      <c r="BO56" s="40" t="e">
        <f t="shared" si="22"/>
        <v>#REF!</v>
      </c>
      <c r="BP56" s="40" t="e">
        <f t="shared" si="22"/>
        <v>#REF!</v>
      </c>
      <c r="BQ56" s="40" t="e">
        <f t="shared" si="22"/>
        <v>#REF!</v>
      </c>
      <c r="BR56" s="40" t="e">
        <f t="shared" si="22"/>
        <v>#REF!</v>
      </c>
      <c r="BS56" s="40" t="e">
        <f t="shared" si="19"/>
        <v>#REF!</v>
      </c>
      <c r="BT56" s="40" t="e">
        <f t="shared" si="19"/>
        <v>#REF!</v>
      </c>
      <c r="BU56" s="40" t="e">
        <f t="shared" si="19"/>
        <v>#REF!</v>
      </c>
      <c r="BV56" s="40" t="e">
        <f t="shared" si="19"/>
        <v>#REF!</v>
      </c>
      <c r="BW56" s="40" t="e">
        <f t="shared" si="19"/>
        <v>#REF!</v>
      </c>
      <c r="BX56" s="40" t="e">
        <f t="shared" si="19"/>
        <v>#REF!</v>
      </c>
      <c r="BY56" s="40" t="e">
        <f t="shared" si="19"/>
        <v>#REF!</v>
      </c>
      <c r="BZ56" s="40" t="e">
        <f t="shared" si="19"/>
        <v>#REF!</v>
      </c>
      <c r="CA56" s="40" t="e">
        <f t="shared" si="19"/>
        <v>#REF!</v>
      </c>
      <c r="CB56" s="40" t="e">
        <f t="shared" si="19"/>
        <v>#REF!</v>
      </c>
      <c r="CC56" s="40" t="e">
        <f t="shared" si="19"/>
        <v>#REF!</v>
      </c>
      <c r="CD56" s="40" t="e">
        <f t="shared" si="19"/>
        <v>#REF!</v>
      </c>
      <c r="CE56" s="40" t="e">
        <f t="shared" si="19"/>
        <v>#REF!</v>
      </c>
      <c r="CF56" s="40" t="e">
        <f t="shared" si="19"/>
        <v>#REF!</v>
      </c>
      <c r="CG56" s="40" t="e">
        <f t="shared" si="19"/>
        <v>#REF!</v>
      </c>
      <c r="CH56" s="40" t="e">
        <f t="shared" si="17"/>
        <v>#REF!</v>
      </c>
      <c r="CI56" s="40" t="e">
        <f t="shared" si="17"/>
        <v>#REF!</v>
      </c>
      <c r="CJ56" s="40" t="e">
        <f t="shared" si="17"/>
        <v>#REF!</v>
      </c>
      <c r="CK56" s="40" t="e">
        <f t="shared" si="17"/>
        <v>#REF!</v>
      </c>
      <c r="CL56" s="40" t="e">
        <f t="shared" si="17"/>
        <v>#REF!</v>
      </c>
      <c r="CM56" s="40" t="e">
        <f t="shared" si="17"/>
        <v>#REF!</v>
      </c>
      <c r="CN56" s="40" t="e">
        <f t="shared" si="17"/>
        <v>#REF!</v>
      </c>
      <c r="CO56" s="40" t="e">
        <f t="shared" si="17"/>
        <v>#REF!</v>
      </c>
      <c r="CP56" s="40" t="e">
        <f t="shared" si="17"/>
        <v>#REF!</v>
      </c>
      <c r="CQ56" s="40" t="e">
        <f t="shared" si="17"/>
        <v>#REF!</v>
      </c>
      <c r="CR56" s="40" t="e">
        <f t="shared" si="17"/>
        <v>#REF!</v>
      </c>
      <c r="CS56" s="40" t="e">
        <f t="shared" si="17"/>
        <v>#REF!</v>
      </c>
      <c r="CT56" s="40" t="e">
        <f t="shared" si="17"/>
        <v>#REF!</v>
      </c>
      <c r="CU56" s="40" t="e">
        <f t="shared" si="17"/>
        <v>#REF!</v>
      </c>
      <c r="CV56" s="40" t="e">
        <f t="shared" si="17"/>
        <v>#REF!</v>
      </c>
      <c r="CW56" s="40" t="e">
        <f t="shared" si="20"/>
        <v>#REF!</v>
      </c>
      <c r="CX56" s="40" t="e">
        <f t="shared" si="20"/>
        <v>#REF!</v>
      </c>
      <c r="CY56" s="40" t="e">
        <f t="shared" si="20"/>
        <v>#REF!</v>
      </c>
      <c r="CZ56" s="40" t="e">
        <f t="shared" si="20"/>
        <v>#REF!</v>
      </c>
      <c r="DA56" s="40" t="e">
        <f t="shared" si="20"/>
        <v>#REF!</v>
      </c>
      <c r="DB56" s="40" t="e">
        <f t="shared" si="20"/>
        <v>#REF!</v>
      </c>
      <c r="DC56" s="40" t="e">
        <f t="shared" si="20"/>
        <v>#REF!</v>
      </c>
      <c r="DD56" s="40" t="e">
        <f t="shared" si="20"/>
        <v>#REF!</v>
      </c>
      <c r="DE56" s="40" t="e">
        <f t="shared" si="20"/>
        <v>#REF!</v>
      </c>
      <c r="DF56" s="40" t="e">
        <f t="shared" si="20"/>
        <v>#REF!</v>
      </c>
      <c r="DG56" s="40" t="e">
        <f t="shared" si="20"/>
        <v>#REF!</v>
      </c>
      <c r="DH56" s="40" t="e">
        <f t="shared" si="20"/>
        <v>#REF!</v>
      </c>
      <c r="DI56" s="40" t="e">
        <f t="shared" si="20"/>
        <v>#REF!</v>
      </c>
      <c r="DJ56" s="40" t="e">
        <f t="shared" si="20"/>
        <v>#REF!</v>
      </c>
      <c r="DK56" s="40" t="e">
        <f t="shared" si="20"/>
        <v>#REF!</v>
      </c>
      <c r="DL56" s="40" t="e">
        <f t="shared" si="20"/>
        <v>#REF!</v>
      </c>
      <c r="DM56" s="40" t="e">
        <f t="shared" si="18"/>
        <v>#REF!</v>
      </c>
      <c r="DN56" s="40" t="e">
        <f t="shared" si="18"/>
        <v>#REF!</v>
      </c>
      <c r="DO56" s="40" t="e">
        <f t="shared" si="18"/>
        <v>#REF!</v>
      </c>
      <c r="DP56" s="40" t="e">
        <f t="shared" si="18"/>
        <v>#REF!</v>
      </c>
      <c r="DQ56" s="40" t="e">
        <f t="shared" si="18"/>
        <v>#REF!</v>
      </c>
      <c r="DR56" s="40" t="e">
        <f t="shared" si="18"/>
        <v>#REF!</v>
      </c>
      <c r="DS56" s="40" t="e">
        <f t="shared" si="18"/>
        <v>#REF!</v>
      </c>
      <c r="DT56" s="40" t="e">
        <f t="shared" si="18"/>
        <v>#REF!</v>
      </c>
      <c r="DU56" s="40" t="e">
        <f t="shared" si="18"/>
        <v>#REF!</v>
      </c>
      <c r="DV56" s="40" t="e">
        <f t="shared" si="18"/>
        <v>#REF!</v>
      </c>
      <c r="DW56" s="40" t="e">
        <f t="shared" si="18"/>
        <v>#REF!</v>
      </c>
      <c r="DX56" s="40" t="e">
        <f t="shared" si="18"/>
        <v>#REF!</v>
      </c>
      <c r="DY56" s="39">
        <f t="shared" si="14"/>
        <v>26</v>
      </c>
    </row>
    <row r="57" spans="2:129" s="39" customFormat="1">
      <c r="B57" s="21"/>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1"/>
      <c r="AC57" s="40" t="e">
        <f t="shared" si="23"/>
        <v>#REF!</v>
      </c>
      <c r="AD57" s="40" t="e">
        <f t="shared" si="23"/>
        <v>#REF!</v>
      </c>
      <c r="AE57" s="40" t="e">
        <f t="shared" si="23"/>
        <v>#REF!</v>
      </c>
      <c r="AF57" s="40" t="e">
        <f t="shared" si="23"/>
        <v>#REF!</v>
      </c>
      <c r="AG57" s="40" t="e">
        <f t="shared" si="23"/>
        <v>#REF!</v>
      </c>
      <c r="AH57" s="40" t="e">
        <f t="shared" si="23"/>
        <v>#REF!</v>
      </c>
      <c r="AI57" s="40" t="e">
        <f t="shared" si="23"/>
        <v>#REF!</v>
      </c>
      <c r="AJ57" s="40" t="e">
        <f t="shared" si="23"/>
        <v>#REF!</v>
      </c>
      <c r="AK57" s="40" t="e">
        <f t="shared" si="23"/>
        <v>#REF!</v>
      </c>
      <c r="AL57" s="40" t="e">
        <f t="shared" si="23"/>
        <v>#REF!</v>
      </c>
      <c r="AM57" s="40" t="e">
        <f t="shared" si="23"/>
        <v>#REF!</v>
      </c>
      <c r="AN57" s="40" t="e">
        <f t="shared" si="23"/>
        <v>#REF!</v>
      </c>
      <c r="AO57" s="40" t="e">
        <f t="shared" si="23"/>
        <v>#REF!</v>
      </c>
      <c r="AP57" s="40" t="e">
        <f t="shared" si="21"/>
        <v>#REF!</v>
      </c>
      <c r="AQ57" s="40" t="e">
        <f t="shared" si="21"/>
        <v>#REF!</v>
      </c>
      <c r="AR57" s="40" t="e">
        <f t="shared" si="21"/>
        <v>#REF!</v>
      </c>
      <c r="AS57" s="40" t="e">
        <f t="shared" si="21"/>
        <v>#REF!</v>
      </c>
      <c r="AT57" s="40" t="e">
        <f t="shared" si="21"/>
        <v>#REF!</v>
      </c>
      <c r="AU57" s="40" t="e">
        <f t="shared" si="21"/>
        <v>#REF!</v>
      </c>
      <c r="AV57" s="40" t="e">
        <f t="shared" si="21"/>
        <v>#REF!</v>
      </c>
      <c r="AW57" s="40" t="e">
        <f t="shared" si="21"/>
        <v>#REF!</v>
      </c>
      <c r="AX57" s="40" t="e">
        <f t="shared" si="21"/>
        <v>#REF!</v>
      </c>
      <c r="AY57" s="40" t="e">
        <f t="shared" si="21"/>
        <v>#REF!</v>
      </c>
      <c r="AZ57" s="40" t="e">
        <f t="shared" si="21"/>
        <v>#REF!</v>
      </c>
      <c r="BA57" s="40" t="e">
        <f t="shared" si="21"/>
        <v>#REF!</v>
      </c>
      <c r="BB57" s="40" t="e">
        <f t="shared" si="21"/>
        <v>#REF!</v>
      </c>
      <c r="BC57" s="40" t="e">
        <f t="shared" si="22"/>
        <v>#REF!</v>
      </c>
      <c r="BD57" s="40" t="e">
        <f t="shared" si="22"/>
        <v>#REF!</v>
      </c>
      <c r="BE57" s="40" t="e">
        <f t="shared" si="22"/>
        <v>#REF!</v>
      </c>
      <c r="BF57" s="40" t="e">
        <f t="shared" si="22"/>
        <v>#REF!</v>
      </c>
      <c r="BG57" s="40" t="e">
        <f t="shared" si="22"/>
        <v>#REF!</v>
      </c>
      <c r="BH57" s="40" t="e">
        <f t="shared" si="22"/>
        <v>#REF!</v>
      </c>
      <c r="BI57" s="40" t="e">
        <f t="shared" si="22"/>
        <v>#REF!</v>
      </c>
      <c r="BJ57" s="40" t="e">
        <f t="shared" si="22"/>
        <v>#REF!</v>
      </c>
      <c r="BK57" s="40" t="e">
        <f t="shared" si="22"/>
        <v>#REF!</v>
      </c>
      <c r="BL57" s="40" t="e">
        <f t="shared" si="22"/>
        <v>#REF!</v>
      </c>
      <c r="BM57" s="40" t="e">
        <f t="shared" si="22"/>
        <v>#REF!</v>
      </c>
      <c r="BN57" s="40" t="e">
        <f t="shared" si="22"/>
        <v>#REF!</v>
      </c>
      <c r="BO57" s="40" t="e">
        <f t="shared" si="22"/>
        <v>#REF!</v>
      </c>
      <c r="BP57" s="40" t="e">
        <f t="shared" si="22"/>
        <v>#REF!</v>
      </c>
      <c r="BQ57" s="40" t="e">
        <f t="shared" si="22"/>
        <v>#REF!</v>
      </c>
      <c r="BR57" s="40" t="e">
        <f t="shared" si="22"/>
        <v>#REF!</v>
      </c>
      <c r="BS57" s="40" t="e">
        <f t="shared" si="19"/>
        <v>#REF!</v>
      </c>
      <c r="BT57" s="40" t="e">
        <f t="shared" si="19"/>
        <v>#REF!</v>
      </c>
      <c r="BU57" s="40" t="e">
        <f t="shared" si="19"/>
        <v>#REF!</v>
      </c>
      <c r="BV57" s="40" t="e">
        <f t="shared" si="19"/>
        <v>#REF!</v>
      </c>
      <c r="BW57" s="40" t="e">
        <f t="shared" si="19"/>
        <v>#REF!</v>
      </c>
      <c r="BX57" s="40" t="e">
        <f t="shared" si="19"/>
        <v>#REF!</v>
      </c>
      <c r="BY57" s="40" t="e">
        <f t="shared" si="19"/>
        <v>#REF!</v>
      </c>
      <c r="BZ57" s="40" t="e">
        <f t="shared" si="19"/>
        <v>#REF!</v>
      </c>
      <c r="CA57" s="40" t="e">
        <f t="shared" si="19"/>
        <v>#REF!</v>
      </c>
      <c r="CB57" s="40" t="e">
        <f t="shared" si="19"/>
        <v>#REF!</v>
      </c>
      <c r="CC57" s="40" t="e">
        <f t="shared" si="19"/>
        <v>#REF!</v>
      </c>
      <c r="CD57" s="40" t="e">
        <f t="shared" si="19"/>
        <v>#REF!</v>
      </c>
      <c r="CE57" s="40" t="e">
        <f t="shared" si="19"/>
        <v>#REF!</v>
      </c>
      <c r="CF57" s="40" t="e">
        <f t="shared" si="19"/>
        <v>#REF!</v>
      </c>
      <c r="CG57" s="40" t="e">
        <f t="shared" si="19"/>
        <v>#REF!</v>
      </c>
      <c r="CH57" s="40" t="e">
        <f t="shared" si="17"/>
        <v>#REF!</v>
      </c>
      <c r="CI57" s="40" t="e">
        <f t="shared" si="17"/>
        <v>#REF!</v>
      </c>
      <c r="CJ57" s="40" t="e">
        <f t="shared" si="17"/>
        <v>#REF!</v>
      </c>
      <c r="CK57" s="40" t="e">
        <f t="shared" si="17"/>
        <v>#REF!</v>
      </c>
      <c r="CL57" s="40" t="e">
        <f t="shared" si="17"/>
        <v>#REF!</v>
      </c>
      <c r="CM57" s="40" t="e">
        <f t="shared" si="17"/>
        <v>#REF!</v>
      </c>
      <c r="CN57" s="40" t="e">
        <f t="shared" si="17"/>
        <v>#REF!</v>
      </c>
      <c r="CO57" s="40" t="e">
        <f t="shared" si="17"/>
        <v>#REF!</v>
      </c>
      <c r="CP57" s="40" t="e">
        <f t="shared" si="17"/>
        <v>#REF!</v>
      </c>
      <c r="CQ57" s="40" t="e">
        <f t="shared" si="17"/>
        <v>#REF!</v>
      </c>
      <c r="CR57" s="40" t="e">
        <f t="shared" si="17"/>
        <v>#REF!</v>
      </c>
      <c r="CS57" s="40" t="e">
        <f t="shared" si="17"/>
        <v>#REF!</v>
      </c>
      <c r="CT57" s="40" t="e">
        <f t="shared" si="17"/>
        <v>#REF!</v>
      </c>
      <c r="CU57" s="40" t="e">
        <f t="shared" si="17"/>
        <v>#REF!</v>
      </c>
      <c r="CV57" s="40" t="e">
        <f t="shared" si="17"/>
        <v>#REF!</v>
      </c>
      <c r="CW57" s="40" t="e">
        <f t="shared" si="20"/>
        <v>#REF!</v>
      </c>
      <c r="CX57" s="40" t="e">
        <f t="shared" si="20"/>
        <v>#REF!</v>
      </c>
      <c r="CY57" s="40" t="e">
        <f t="shared" si="20"/>
        <v>#REF!</v>
      </c>
      <c r="CZ57" s="40" t="e">
        <f t="shared" si="20"/>
        <v>#REF!</v>
      </c>
      <c r="DA57" s="40" t="e">
        <f t="shared" si="20"/>
        <v>#REF!</v>
      </c>
      <c r="DB57" s="40" t="e">
        <f t="shared" si="20"/>
        <v>#REF!</v>
      </c>
      <c r="DC57" s="40" t="e">
        <f t="shared" si="20"/>
        <v>#REF!</v>
      </c>
      <c r="DD57" s="40" t="e">
        <f t="shared" si="20"/>
        <v>#REF!</v>
      </c>
      <c r="DE57" s="40" t="e">
        <f t="shared" si="20"/>
        <v>#REF!</v>
      </c>
      <c r="DF57" s="40" t="e">
        <f t="shared" si="20"/>
        <v>#REF!</v>
      </c>
      <c r="DG57" s="40" t="e">
        <f t="shared" si="20"/>
        <v>#REF!</v>
      </c>
      <c r="DH57" s="40" t="e">
        <f t="shared" si="20"/>
        <v>#REF!</v>
      </c>
      <c r="DI57" s="40" t="e">
        <f t="shared" si="20"/>
        <v>#REF!</v>
      </c>
      <c r="DJ57" s="40" t="e">
        <f t="shared" si="20"/>
        <v>#REF!</v>
      </c>
      <c r="DK57" s="40" t="e">
        <f t="shared" si="20"/>
        <v>#REF!</v>
      </c>
      <c r="DL57" s="40" t="e">
        <f t="shared" si="20"/>
        <v>#REF!</v>
      </c>
      <c r="DM57" s="40" t="e">
        <f t="shared" si="18"/>
        <v>#REF!</v>
      </c>
      <c r="DN57" s="40" t="e">
        <f t="shared" si="18"/>
        <v>#REF!</v>
      </c>
      <c r="DO57" s="40" t="e">
        <f t="shared" si="18"/>
        <v>#REF!</v>
      </c>
      <c r="DP57" s="40" t="e">
        <f t="shared" si="18"/>
        <v>#REF!</v>
      </c>
      <c r="DQ57" s="40" t="e">
        <f t="shared" si="18"/>
        <v>#REF!</v>
      </c>
      <c r="DR57" s="40" t="e">
        <f t="shared" si="18"/>
        <v>#REF!</v>
      </c>
      <c r="DS57" s="40" t="e">
        <f t="shared" si="18"/>
        <v>#REF!</v>
      </c>
      <c r="DT57" s="40" t="e">
        <f t="shared" si="18"/>
        <v>#REF!</v>
      </c>
      <c r="DU57" s="40" t="e">
        <f t="shared" si="18"/>
        <v>#REF!</v>
      </c>
      <c r="DV57" s="40" t="e">
        <f t="shared" si="18"/>
        <v>#REF!</v>
      </c>
      <c r="DW57" s="40" t="e">
        <f t="shared" si="18"/>
        <v>#REF!</v>
      </c>
      <c r="DX57" s="40" t="e">
        <f t="shared" si="18"/>
        <v>#REF!</v>
      </c>
      <c r="DY57" s="39">
        <f t="shared" si="14"/>
        <v>27</v>
      </c>
    </row>
    <row r="58" spans="2:129" s="39" customFormat="1">
      <c r="B58" s="21"/>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1"/>
      <c r="AD58" s="40" t="e">
        <f t="shared" si="23"/>
        <v>#REF!</v>
      </c>
      <c r="AE58" s="40" t="e">
        <f t="shared" si="23"/>
        <v>#REF!</v>
      </c>
      <c r="AF58" s="40" t="e">
        <f t="shared" si="23"/>
        <v>#REF!</v>
      </c>
      <c r="AG58" s="40" t="e">
        <f t="shared" si="23"/>
        <v>#REF!</v>
      </c>
      <c r="AH58" s="40" t="e">
        <f t="shared" si="23"/>
        <v>#REF!</v>
      </c>
      <c r="AI58" s="40" t="e">
        <f t="shared" si="23"/>
        <v>#REF!</v>
      </c>
      <c r="AJ58" s="40" t="e">
        <f t="shared" si="23"/>
        <v>#REF!</v>
      </c>
      <c r="AK58" s="40" t="e">
        <f t="shared" si="23"/>
        <v>#REF!</v>
      </c>
      <c r="AL58" s="40" t="e">
        <f t="shared" si="23"/>
        <v>#REF!</v>
      </c>
      <c r="AM58" s="40" t="e">
        <f t="shared" si="23"/>
        <v>#REF!</v>
      </c>
      <c r="AN58" s="40" t="e">
        <f t="shared" si="23"/>
        <v>#REF!</v>
      </c>
      <c r="AO58" s="40" t="e">
        <f t="shared" si="23"/>
        <v>#REF!</v>
      </c>
      <c r="AP58" s="40" t="e">
        <f t="shared" si="21"/>
        <v>#REF!</v>
      </c>
      <c r="AQ58" s="40" t="e">
        <f t="shared" si="21"/>
        <v>#REF!</v>
      </c>
      <c r="AR58" s="40" t="e">
        <f t="shared" si="21"/>
        <v>#REF!</v>
      </c>
      <c r="AS58" s="40" t="e">
        <f t="shared" si="21"/>
        <v>#REF!</v>
      </c>
      <c r="AT58" s="40" t="e">
        <f t="shared" si="21"/>
        <v>#REF!</v>
      </c>
      <c r="AU58" s="40" t="e">
        <f t="shared" si="21"/>
        <v>#REF!</v>
      </c>
      <c r="AV58" s="40" t="e">
        <f t="shared" si="21"/>
        <v>#REF!</v>
      </c>
      <c r="AW58" s="40" t="e">
        <f t="shared" si="21"/>
        <v>#REF!</v>
      </c>
      <c r="AX58" s="40" t="e">
        <f t="shared" si="21"/>
        <v>#REF!</v>
      </c>
      <c r="AY58" s="40" t="e">
        <f t="shared" si="21"/>
        <v>#REF!</v>
      </c>
      <c r="AZ58" s="40" t="e">
        <f t="shared" si="21"/>
        <v>#REF!</v>
      </c>
      <c r="BA58" s="40" t="e">
        <f t="shared" si="21"/>
        <v>#REF!</v>
      </c>
      <c r="BB58" s="40" t="e">
        <f t="shared" si="21"/>
        <v>#REF!</v>
      </c>
      <c r="BC58" s="40" t="e">
        <f t="shared" si="22"/>
        <v>#REF!</v>
      </c>
      <c r="BD58" s="40" t="e">
        <f t="shared" si="22"/>
        <v>#REF!</v>
      </c>
      <c r="BE58" s="40" t="e">
        <f t="shared" si="22"/>
        <v>#REF!</v>
      </c>
      <c r="BF58" s="40" t="e">
        <f t="shared" si="22"/>
        <v>#REF!</v>
      </c>
      <c r="BG58" s="40" t="e">
        <f t="shared" si="22"/>
        <v>#REF!</v>
      </c>
      <c r="BH58" s="40" t="e">
        <f t="shared" si="22"/>
        <v>#REF!</v>
      </c>
      <c r="BI58" s="40" t="e">
        <f t="shared" si="22"/>
        <v>#REF!</v>
      </c>
      <c r="BJ58" s="40" t="e">
        <f t="shared" si="22"/>
        <v>#REF!</v>
      </c>
      <c r="BK58" s="40" t="e">
        <f t="shared" si="22"/>
        <v>#REF!</v>
      </c>
      <c r="BL58" s="40" t="e">
        <f t="shared" si="22"/>
        <v>#REF!</v>
      </c>
      <c r="BM58" s="40" t="e">
        <f t="shared" si="22"/>
        <v>#REF!</v>
      </c>
      <c r="BN58" s="40" t="e">
        <f t="shared" si="22"/>
        <v>#REF!</v>
      </c>
      <c r="BO58" s="40" t="e">
        <f t="shared" si="22"/>
        <v>#REF!</v>
      </c>
      <c r="BP58" s="40" t="e">
        <f t="shared" si="22"/>
        <v>#REF!</v>
      </c>
      <c r="BQ58" s="40" t="e">
        <f t="shared" si="22"/>
        <v>#REF!</v>
      </c>
      <c r="BR58" s="40" t="e">
        <f t="shared" si="22"/>
        <v>#REF!</v>
      </c>
      <c r="BS58" s="40" t="e">
        <f t="shared" si="19"/>
        <v>#REF!</v>
      </c>
      <c r="BT58" s="40" t="e">
        <f t="shared" si="19"/>
        <v>#REF!</v>
      </c>
      <c r="BU58" s="40" t="e">
        <f t="shared" si="19"/>
        <v>#REF!</v>
      </c>
      <c r="BV58" s="40" t="e">
        <f t="shared" si="19"/>
        <v>#REF!</v>
      </c>
      <c r="BW58" s="40" t="e">
        <f t="shared" si="19"/>
        <v>#REF!</v>
      </c>
      <c r="BX58" s="40" t="e">
        <f t="shared" si="19"/>
        <v>#REF!</v>
      </c>
      <c r="BY58" s="40" t="e">
        <f t="shared" si="19"/>
        <v>#REF!</v>
      </c>
      <c r="BZ58" s="40" t="e">
        <f t="shared" si="19"/>
        <v>#REF!</v>
      </c>
      <c r="CA58" s="40" t="e">
        <f t="shared" si="19"/>
        <v>#REF!</v>
      </c>
      <c r="CB58" s="40" t="e">
        <f t="shared" si="19"/>
        <v>#REF!</v>
      </c>
      <c r="CC58" s="40" t="e">
        <f t="shared" si="19"/>
        <v>#REF!</v>
      </c>
      <c r="CD58" s="40" t="e">
        <f t="shared" si="19"/>
        <v>#REF!</v>
      </c>
      <c r="CE58" s="40" t="e">
        <f t="shared" si="19"/>
        <v>#REF!</v>
      </c>
      <c r="CF58" s="40" t="e">
        <f t="shared" si="19"/>
        <v>#REF!</v>
      </c>
      <c r="CG58" s="40" t="e">
        <f t="shared" si="19"/>
        <v>#REF!</v>
      </c>
      <c r="CH58" s="40" t="e">
        <f t="shared" si="17"/>
        <v>#REF!</v>
      </c>
      <c r="CI58" s="40" t="e">
        <f t="shared" si="17"/>
        <v>#REF!</v>
      </c>
      <c r="CJ58" s="40" t="e">
        <f t="shared" si="17"/>
        <v>#REF!</v>
      </c>
      <c r="CK58" s="40" t="e">
        <f t="shared" si="17"/>
        <v>#REF!</v>
      </c>
      <c r="CL58" s="40" t="e">
        <f t="shared" si="17"/>
        <v>#REF!</v>
      </c>
      <c r="CM58" s="40" t="e">
        <f t="shared" si="17"/>
        <v>#REF!</v>
      </c>
      <c r="CN58" s="40" t="e">
        <f t="shared" si="17"/>
        <v>#REF!</v>
      </c>
      <c r="CO58" s="40" t="e">
        <f t="shared" si="17"/>
        <v>#REF!</v>
      </c>
      <c r="CP58" s="40" t="e">
        <f t="shared" si="17"/>
        <v>#REF!</v>
      </c>
      <c r="CQ58" s="40" t="e">
        <f t="shared" si="17"/>
        <v>#REF!</v>
      </c>
      <c r="CR58" s="40" t="e">
        <f t="shared" si="17"/>
        <v>#REF!</v>
      </c>
      <c r="CS58" s="40" t="e">
        <f t="shared" si="17"/>
        <v>#REF!</v>
      </c>
      <c r="CT58" s="40" t="e">
        <f t="shared" si="17"/>
        <v>#REF!</v>
      </c>
      <c r="CU58" s="40" t="e">
        <f t="shared" si="17"/>
        <v>#REF!</v>
      </c>
      <c r="CV58" s="40" t="e">
        <f t="shared" si="17"/>
        <v>#REF!</v>
      </c>
      <c r="CW58" s="40" t="e">
        <f t="shared" si="20"/>
        <v>#REF!</v>
      </c>
      <c r="CX58" s="40" t="e">
        <f t="shared" si="20"/>
        <v>#REF!</v>
      </c>
      <c r="CY58" s="40" t="e">
        <f t="shared" si="20"/>
        <v>#REF!</v>
      </c>
      <c r="CZ58" s="40" t="e">
        <f t="shared" si="20"/>
        <v>#REF!</v>
      </c>
      <c r="DA58" s="40" t="e">
        <f t="shared" si="20"/>
        <v>#REF!</v>
      </c>
      <c r="DB58" s="40" t="e">
        <f t="shared" si="20"/>
        <v>#REF!</v>
      </c>
      <c r="DC58" s="40" t="e">
        <f t="shared" si="20"/>
        <v>#REF!</v>
      </c>
      <c r="DD58" s="40" t="e">
        <f t="shared" si="20"/>
        <v>#REF!</v>
      </c>
      <c r="DE58" s="40" t="e">
        <f t="shared" si="20"/>
        <v>#REF!</v>
      </c>
      <c r="DF58" s="40" t="e">
        <f t="shared" si="20"/>
        <v>#REF!</v>
      </c>
      <c r="DG58" s="40" t="e">
        <f t="shared" si="20"/>
        <v>#REF!</v>
      </c>
      <c r="DH58" s="40" t="e">
        <f t="shared" si="20"/>
        <v>#REF!</v>
      </c>
      <c r="DI58" s="40" t="e">
        <f t="shared" si="20"/>
        <v>#REF!</v>
      </c>
      <c r="DJ58" s="40" t="e">
        <f t="shared" si="20"/>
        <v>#REF!</v>
      </c>
      <c r="DK58" s="40" t="e">
        <f t="shared" si="20"/>
        <v>#REF!</v>
      </c>
      <c r="DL58" s="40" t="e">
        <f t="shared" si="20"/>
        <v>#REF!</v>
      </c>
      <c r="DM58" s="40" t="e">
        <f t="shared" si="18"/>
        <v>#REF!</v>
      </c>
      <c r="DN58" s="40" t="e">
        <f t="shared" si="18"/>
        <v>#REF!</v>
      </c>
      <c r="DO58" s="40" t="e">
        <f t="shared" si="18"/>
        <v>#REF!</v>
      </c>
      <c r="DP58" s="40" t="e">
        <f t="shared" si="18"/>
        <v>#REF!</v>
      </c>
      <c r="DQ58" s="40" t="e">
        <f t="shared" si="18"/>
        <v>#REF!</v>
      </c>
      <c r="DR58" s="40" t="e">
        <f t="shared" si="18"/>
        <v>#REF!</v>
      </c>
      <c r="DS58" s="40" t="e">
        <f t="shared" si="18"/>
        <v>#REF!</v>
      </c>
      <c r="DT58" s="40" t="e">
        <f t="shared" si="18"/>
        <v>#REF!</v>
      </c>
      <c r="DU58" s="40" t="e">
        <f t="shared" si="18"/>
        <v>#REF!</v>
      </c>
      <c r="DV58" s="40" t="e">
        <f t="shared" si="18"/>
        <v>#REF!</v>
      </c>
      <c r="DW58" s="40" t="e">
        <f t="shared" si="18"/>
        <v>#REF!</v>
      </c>
      <c r="DX58" s="40" t="e">
        <f t="shared" si="18"/>
        <v>#REF!</v>
      </c>
      <c r="DY58" s="39">
        <f t="shared" si="14"/>
        <v>28</v>
      </c>
    </row>
    <row r="59" spans="2:129" s="39" customFormat="1">
      <c r="B59" s="21"/>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1"/>
      <c r="AE59" s="40" t="e">
        <f t="shared" si="23"/>
        <v>#REF!</v>
      </c>
      <c r="AF59" s="40" t="e">
        <f t="shared" si="23"/>
        <v>#REF!</v>
      </c>
      <c r="AG59" s="40" t="e">
        <f t="shared" si="23"/>
        <v>#REF!</v>
      </c>
      <c r="AH59" s="40" t="e">
        <f t="shared" si="23"/>
        <v>#REF!</v>
      </c>
      <c r="AI59" s="40" t="e">
        <f t="shared" si="23"/>
        <v>#REF!</v>
      </c>
      <c r="AJ59" s="40" t="e">
        <f t="shared" si="23"/>
        <v>#REF!</v>
      </c>
      <c r="AK59" s="40" t="e">
        <f t="shared" si="23"/>
        <v>#REF!</v>
      </c>
      <c r="AL59" s="40" t="e">
        <f t="shared" si="23"/>
        <v>#REF!</v>
      </c>
      <c r="AM59" s="40" t="e">
        <f t="shared" si="23"/>
        <v>#REF!</v>
      </c>
      <c r="AN59" s="40" t="e">
        <f t="shared" si="23"/>
        <v>#REF!</v>
      </c>
      <c r="AO59" s="40" t="e">
        <f t="shared" si="23"/>
        <v>#REF!</v>
      </c>
      <c r="AP59" s="40" t="e">
        <f t="shared" si="21"/>
        <v>#REF!</v>
      </c>
      <c r="AQ59" s="40" t="e">
        <f t="shared" si="21"/>
        <v>#REF!</v>
      </c>
      <c r="AR59" s="40" t="e">
        <f t="shared" si="21"/>
        <v>#REF!</v>
      </c>
      <c r="AS59" s="40" t="e">
        <f t="shared" si="21"/>
        <v>#REF!</v>
      </c>
      <c r="AT59" s="40" t="e">
        <f t="shared" si="21"/>
        <v>#REF!</v>
      </c>
      <c r="AU59" s="40" t="e">
        <f t="shared" si="21"/>
        <v>#REF!</v>
      </c>
      <c r="AV59" s="40" t="e">
        <f t="shared" si="21"/>
        <v>#REF!</v>
      </c>
      <c r="AW59" s="40" t="e">
        <f t="shared" si="21"/>
        <v>#REF!</v>
      </c>
      <c r="AX59" s="40" t="e">
        <f t="shared" si="21"/>
        <v>#REF!</v>
      </c>
      <c r="AY59" s="40" t="e">
        <f t="shared" si="21"/>
        <v>#REF!</v>
      </c>
      <c r="AZ59" s="40" t="e">
        <f t="shared" si="21"/>
        <v>#REF!</v>
      </c>
      <c r="BA59" s="40" t="e">
        <f t="shared" si="21"/>
        <v>#REF!</v>
      </c>
      <c r="BB59" s="40" t="e">
        <f t="shared" si="21"/>
        <v>#REF!</v>
      </c>
      <c r="BC59" s="40" t="e">
        <f t="shared" si="22"/>
        <v>#REF!</v>
      </c>
      <c r="BD59" s="40" t="e">
        <f t="shared" si="22"/>
        <v>#REF!</v>
      </c>
      <c r="BE59" s="40" t="e">
        <f t="shared" si="22"/>
        <v>#REF!</v>
      </c>
      <c r="BF59" s="40" t="e">
        <f t="shared" si="22"/>
        <v>#REF!</v>
      </c>
      <c r="BG59" s="40" t="e">
        <f t="shared" si="22"/>
        <v>#REF!</v>
      </c>
      <c r="BH59" s="40" t="e">
        <f t="shared" si="22"/>
        <v>#REF!</v>
      </c>
      <c r="BI59" s="40" t="e">
        <f t="shared" si="22"/>
        <v>#REF!</v>
      </c>
      <c r="BJ59" s="40" t="e">
        <f t="shared" si="22"/>
        <v>#REF!</v>
      </c>
      <c r="BK59" s="40" t="e">
        <f t="shared" si="22"/>
        <v>#REF!</v>
      </c>
      <c r="BL59" s="40" t="e">
        <f t="shared" si="22"/>
        <v>#REF!</v>
      </c>
      <c r="BM59" s="40" t="e">
        <f t="shared" si="22"/>
        <v>#REF!</v>
      </c>
      <c r="BN59" s="40" t="e">
        <f t="shared" si="22"/>
        <v>#REF!</v>
      </c>
      <c r="BO59" s="40" t="e">
        <f t="shared" si="22"/>
        <v>#REF!</v>
      </c>
      <c r="BP59" s="40" t="e">
        <f t="shared" si="22"/>
        <v>#REF!</v>
      </c>
      <c r="BQ59" s="40" t="e">
        <f t="shared" si="22"/>
        <v>#REF!</v>
      </c>
      <c r="BR59" s="40" t="e">
        <f t="shared" si="22"/>
        <v>#REF!</v>
      </c>
      <c r="BS59" s="40" t="e">
        <f t="shared" si="19"/>
        <v>#REF!</v>
      </c>
      <c r="BT59" s="40" t="e">
        <f t="shared" si="19"/>
        <v>#REF!</v>
      </c>
      <c r="BU59" s="40" t="e">
        <f t="shared" si="19"/>
        <v>#REF!</v>
      </c>
      <c r="BV59" s="40" t="e">
        <f t="shared" si="19"/>
        <v>#REF!</v>
      </c>
      <c r="BW59" s="40" t="e">
        <f t="shared" si="19"/>
        <v>#REF!</v>
      </c>
      <c r="BX59" s="40" t="e">
        <f t="shared" si="19"/>
        <v>#REF!</v>
      </c>
      <c r="BY59" s="40" t="e">
        <f t="shared" si="19"/>
        <v>#REF!</v>
      </c>
      <c r="BZ59" s="40" t="e">
        <f t="shared" si="19"/>
        <v>#REF!</v>
      </c>
      <c r="CA59" s="40" t="e">
        <f t="shared" si="19"/>
        <v>#REF!</v>
      </c>
      <c r="CB59" s="40" t="e">
        <f t="shared" si="19"/>
        <v>#REF!</v>
      </c>
      <c r="CC59" s="40" t="e">
        <f t="shared" si="19"/>
        <v>#REF!</v>
      </c>
      <c r="CD59" s="40" t="e">
        <f t="shared" si="19"/>
        <v>#REF!</v>
      </c>
      <c r="CE59" s="40" t="e">
        <f t="shared" si="19"/>
        <v>#REF!</v>
      </c>
      <c r="CF59" s="40" t="e">
        <f t="shared" si="19"/>
        <v>#REF!</v>
      </c>
      <c r="CG59" s="40" t="e">
        <f t="shared" si="19"/>
        <v>#REF!</v>
      </c>
      <c r="CH59" s="40" t="e">
        <f t="shared" si="17"/>
        <v>#REF!</v>
      </c>
      <c r="CI59" s="40" t="e">
        <f t="shared" si="17"/>
        <v>#REF!</v>
      </c>
      <c r="CJ59" s="40" t="e">
        <f t="shared" si="17"/>
        <v>#REF!</v>
      </c>
      <c r="CK59" s="40" t="e">
        <f t="shared" si="17"/>
        <v>#REF!</v>
      </c>
      <c r="CL59" s="40" t="e">
        <f t="shared" si="17"/>
        <v>#REF!</v>
      </c>
      <c r="CM59" s="40" t="e">
        <f t="shared" si="17"/>
        <v>#REF!</v>
      </c>
      <c r="CN59" s="40" t="e">
        <f t="shared" si="17"/>
        <v>#REF!</v>
      </c>
      <c r="CO59" s="40" t="e">
        <f t="shared" si="17"/>
        <v>#REF!</v>
      </c>
      <c r="CP59" s="40" t="e">
        <f t="shared" si="17"/>
        <v>#REF!</v>
      </c>
      <c r="CQ59" s="40" t="e">
        <f t="shared" si="17"/>
        <v>#REF!</v>
      </c>
      <c r="CR59" s="40" t="e">
        <f t="shared" si="17"/>
        <v>#REF!</v>
      </c>
      <c r="CS59" s="40" t="e">
        <f t="shared" si="17"/>
        <v>#REF!</v>
      </c>
      <c r="CT59" s="40" t="e">
        <f t="shared" si="17"/>
        <v>#REF!</v>
      </c>
      <c r="CU59" s="40" t="e">
        <f t="shared" si="17"/>
        <v>#REF!</v>
      </c>
      <c r="CV59" s="40" t="e">
        <f t="shared" si="17"/>
        <v>#REF!</v>
      </c>
      <c r="CW59" s="40" t="e">
        <f t="shared" si="20"/>
        <v>#REF!</v>
      </c>
      <c r="CX59" s="40" t="e">
        <f t="shared" si="20"/>
        <v>#REF!</v>
      </c>
      <c r="CY59" s="40" t="e">
        <f t="shared" si="20"/>
        <v>#REF!</v>
      </c>
      <c r="CZ59" s="40" t="e">
        <f t="shared" si="20"/>
        <v>#REF!</v>
      </c>
      <c r="DA59" s="40" t="e">
        <f t="shared" si="20"/>
        <v>#REF!</v>
      </c>
      <c r="DB59" s="40" t="e">
        <f t="shared" si="20"/>
        <v>#REF!</v>
      </c>
      <c r="DC59" s="40" t="e">
        <f t="shared" si="20"/>
        <v>#REF!</v>
      </c>
      <c r="DD59" s="40" t="e">
        <f t="shared" si="20"/>
        <v>#REF!</v>
      </c>
      <c r="DE59" s="40" t="e">
        <f t="shared" si="20"/>
        <v>#REF!</v>
      </c>
      <c r="DF59" s="40" t="e">
        <f t="shared" si="20"/>
        <v>#REF!</v>
      </c>
      <c r="DG59" s="40" t="e">
        <f t="shared" si="20"/>
        <v>#REF!</v>
      </c>
      <c r="DH59" s="40" t="e">
        <f t="shared" si="20"/>
        <v>#REF!</v>
      </c>
      <c r="DI59" s="40" t="e">
        <f t="shared" si="20"/>
        <v>#REF!</v>
      </c>
      <c r="DJ59" s="40" t="e">
        <f t="shared" si="20"/>
        <v>#REF!</v>
      </c>
      <c r="DK59" s="40" t="e">
        <f t="shared" si="20"/>
        <v>#REF!</v>
      </c>
      <c r="DL59" s="40" t="e">
        <f t="shared" si="20"/>
        <v>#REF!</v>
      </c>
      <c r="DM59" s="40" t="e">
        <f t="shared" si="18"/>
        <v>#REF!</v>
      </c>
      <c r="DN59" s="40" t="e">
        <f t="shared" si="18"/>
        <v>#REF!</v>
      </c>
      <c r="DO59" s="40" t="e">
        <f t="shared" si="18"/>
        <v>#REF!</v>
      </c>
      <c r="DP59" s="40" t="e">
        <f t="shared" si="18"/>
        <v>#REF!</v>
      </c>
      <c r="DQ59" s="40" t="e">
        <f t="shared" si="18"/>
        <v>#REF!</v>
      </c>
      <c r="DR59" s="40" t="e">
        <f t="shared" si="18"/>
        <v>#REF!</v>
      </c>
      <c r="DS59" s="40" t="e">
        <f t="shared" si="18"/>
        <v>#REF!</v>
      </c>
      <c r="DT59" s="40" t="e">
        <f t="shared" si="18"/>
        <v>#REF!</v>
      </c>
      <c r="DU59" s="40" t="e">
        <f t="shared" si="18"/>
        <v>#REF!</v>
      </c>
      <c r="DV59" s="40" t="e">
        <f t="shared" si="18"/>
        <v>#REF!</v>
      </c>
      <c r="DW59" s="40" t="e">
        <f t="shared" si="18"/>
        <v>#REF!</v>
      </c>
      <c r="DX59" s="40" t="e">
        <f t="shared" si="18"/>
        <v>#REF!</v>
      </c>
      <c r="DY59" s="39">
        <f t="shared" si="14"/>
        <v>29</v>
      </c>
    </row>
    <row r="60" spans="2:129" s="39" customFormat="1">
      <c r="B60" s="21"/>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1"/>
      <c r="AF60" s="40" t="e">
        <f t="shared" si="23"/>
        <v>#REF!</v>
      </c>
      <c r="AG60" s="40" t="e">
        <f t="shared" si="23"/>
        <v>#REF!</v>
      </c>
      <c r="AH60" s="40" t="e">
        <f t="shared" si="23"/>
        <v>#REF!</v>
      </c>
      <c r="AI60" s="40" t="e">
        <f t="shared" si="23"/>
        <v>#REF!</v>
      </c>
      <c r="AJ60" s="40" t="e">
        <f t="shared" si="23"/>
        <v>#REF!</v>
      </c>
      <c r="AK60" s="40" t="e">
        <f t="shared" si="23"/>
        <v>#REF!</v>
      </c>
      <c r="AL60" s="40" t="e">
        <f t="shared" si="23"/>
        <v>#REF!</v>
      </c>
      <c r="AM60" s="40" t="e">
        <f t="shared" si="23"/>
        <v>#REF!</v>
      </c>
      <c r="AN60" s="40" t="e">
        <f t="shared" si="23"/>
        <v>#REF!</v>
      </c>
      <c r="AO60" s="40" t="e">
        <f t="shared" si="23"/>
        <v>#REF!</v>
      </c>
      <c r="AP60" s="40" t="e">
        <f t="shared" si="21"/>
        <v>#REF!</v>
      </c>
      <c r="AQ60" s="40" t="e">
        <f t="shared" si="21"/>
        <v>#REF!</v>
      </c>
      <c r="AR60" s="40" t="e">
        <f t="shared" si="21"/>
        <v>#REF!</v>
      </c>
      <c r="AS60" s="40" t="e">
        <f t="shared" si="21"/>
        <v>#REF!</v>
      </c>
      <c r="AT60" s="40" t="e">
        <f t="shared" si="21"/>
        <v>#REF!</v>
      </c>
      <c r="AU60" s="40" t="e">
        <f t="shared" si="21"/>
        <v>#REF!</v>
      </c>
      <c r="AV60" s="40" t="e">
        <f t="shared" si="21"/>
        <v>#REF!</v>
      </c>
      <c r="AW60" s="40" t="e">
        <f t="shared" si="21"/>
        <v>#REF!</v>
      </c>
      <c r="AX60" s="40" t="e">
        <f t="shared" si="21"/>
        <v>#REF!</v>
      </c>
      <c r="AY60" s="40" t="e">
        <f t="shared" si="21"/>
        <v>#REF!</v>
      </c>
      <c r="AZ60" s="40" t="e">
        <f t="shared" si="21"/>
        <v>#REF!</v>
      </c>
      <c r="BA60" s="40" t="e">
        <f t="shared" si="21"/>
        <v>#REF!</v>
      </c>
      <c r="BB60" s="40" t="e">
        <f t="shared" si="21"/>
        <v>#REF!</v>
      </c>
      <c r="BC60" s="40" t="e">
        <f t="shared" si="22"/>
        <v>#REF!</v>
      </c>
      <c r="BD60" s="40" t="e">
        <f t="shared" si="22"/>
        <v>#REF!</v>
      </c>
      <c r="BE60" s="40" t="e">
        <f t="shared" si="22"/>
        <v>#REF!</v>
      </c>
      <c r="BF60" s="40" t="e">
        <f t="shared" si="22"/>
        <v>#REF!</v>
      </c>
      <c r="BG60" s="40" t="e">
        <f t="shared" si="22"/>
        <v>#REF!</v>
      </c>
      <c r="BH60" s="40" t="e">
        <f t="shared" si="22"/>
        <v>#REF!</v>
      </c>
      <c r="BI60" s="40" t="e">
        <f t="shared" si="22"/>
        <v>#REF!</v>
      </c>
      <c r="BJ60" s="40" t="e">
        <f t="shared" si="22"/>
        <v>#REF!</v>
      </c>
      <c r="BK60" s="40" t="e">
        <f t="shared" si="22"/>
        <v>#REF!</v>
      </c>
      <c r="BL60" s="40" t="e">
        <f t="shared" si="22"/>
        <v>#REF!</v>
      </c>
      <c r="BM60" s="40" t="e">
        <f t="shared" si="22"/>
        <v>#REF!</v>
      </c>
      <c r="BN60" s="40" t="e">
        <f t="shared" si="22"/>
        <v>#REF!</v>
      </c>
      <c r="BO60" s="40" t="e">
        <f t="shared" si="22"/>
        <v>#REF!</v>
      </c>
      <c r="BP60" s="40" t="e">
        <f t="shared" si="22"/>
        <v>#REF!</v>
      </c>
      <c r="BQ60" s="40" t="e">
        <f t="shared" si="22"/>
        <v>#REF!</v>
      </c>
      <c r="BR60" s="40" t="e">
        <f t="shared" si="22"/>
        <v>#REF!</v>
      </c>
      <c r="BS60" s="40" t="e">
        <f t="shared" si="19"/>
        <v>#REF!</v>
      </c>
      <c r="BT60" s="40" t="e">
        <f t="shared" si="19"/>
        <v>#REF!</v>
      </c>
      <c r="BU60" s="40" t="e">
        <f t="shared" si="19"/>
        <v>#REF!</v>
      </c>
      <c r="BV60" s="40" t="e">
        <f t="shared" si="19"/>
        <v>#REF!</v>
      </c>
      <c r="BW60" s="40" t="e">
        <f t="shared" si="19"/>
        <v>#REF!</v>
      </c>
      <c r="BX60" s="40" t="e">
        <f t="shared" si="19"/>
        <v>#REF!</v>
      </c>
      <c r="BY60" s="40" t="e">
        <f t="shared" si="19"/>
        <v>#REF!</v>
      </c>
      <c r="BZ60" s="40" t="e">
        <f t="shared" si="19"/>
        <v>#REF!</v>
      </c>
      <c r="CA60" s="40" t="e">
        <f t="shared" si="19"/>
        <v>#REF!</v>
      </c>
      <c r="CB60" s="40" t="e">
        <f t="shared" si="19"/>
        <v>#REF!</v>
      </c>
      <c r="CC60" s="40" t="e">
        <f t="shared" si="19"/>
        <v>#REF!</v>
      </c>
      <c r="CD60" s="40" t="e">
        <f t="shared" si="19"/>
        <v>#REF!</v>
      </c>
      <c r="CE60" s="40" t="e">
        <f t="shared" si="19"/>
        <v>#REF!</v>
      </c>
      <c r="CF60" s="40" t="e">
        <f t="shared" si="19"/>
        <v>#REF!</v>
      </c>
      <c r="CG60" s="40" t="e">
        <f t="shared" si="19"/>
        <v>#REF!</v>
      </c>
      <c r="CH60" s="40" t="e">
        <f t="shared" si="17"/>
        <v>#REF!</v>
      </c>
      <c r="CI60" s="40" t="e">
        <f t="shared" si="17"/>
        <v>#REF!</v>
      </c>
      <c r="CJ60" s="40" t="e">
        <f t="shared" si="17"/>
        <v>#REF!</v>
      </c>
      <c r="CK60" s="40" t="e">
        <f t="shared" si="17"/>
        <v>#REF!</v>
      </c>
      <c r="CL60" s="40" t="e">
        <f t="shared" si="17"/>
        <v>#REF!</v>
      </c>
      <c r="CM60" s="40" t="e">
        <f t="shared" si="17"/>
        <v>#REF!</v>
      </c>
      <c r="CN60" s="40" t="e">
        <f t="shared" si="17"/>
        <v>#REF!</v>
      </c>
      <c r="CO60" s="40" t="e">
        <f t="shared" si="17"/>
        <v>#REF!</v>
      </c>
      <c r="CP60" s="40" t="e">
        <f t="shared" si="17"/>
        <v>#REF!</v>
      </c>
      <c r="CQ60" s="40" t="e">
        <f t="shared" si="17"/>
        <v>#REF!</v>
      </c>
      <c r="CR60" s="40" t="e">
        <f t="shared" si="17"/>
        <v>#REF!</v>
      </c>
      <c r="CS60" s="40" t="e">
        <f t="shared" si="17"/>
        <v>#REF!</v>
      </c>
      <c r="CT60" s="40" t="e">
        <f t="shared" si="17"/>
        <v>#REF!</v>
      </c>
      <c r="CU60" s="40" t="e">
        <f t="shared" si="17"/>
        <v>#REF!</v>
      </c>
      <c r="CV60" s="40" t="e">
        <f t="shared" si="17"/>
        <v>#REF!</v>
      </c>
      <c r="CW60" s="40" t="e">
        <f t="shared" si="20"/>
        <v>#REF!</v>
      </c>
      <c r="CX60" s="40" t="e">
        <f t="shared" si="20"/>
        <v>#REF!</v>
      </c>
      <c r="CY60" s="40" t="e">
        <f t="shared" si="20"/>
        <v>#REF!</v>
      </c>
      <c r="CZ60" s="40" t="e">
        <f t="shared" si="20"/>
        <v>#REF!</v>
      </c>
      <c r="DA60" s="40" t="e">
        <f t="shared" si="20"/>
        <v>#REF!</v>
      </c>
      <c r="DB60" s="40" t="e">
        <f t="shared" si="20"/>
        <v>#REF!</v>
      </c>
      <c r="DC60" s="40" t="e">
        <f t="shared" si="20"/>
        <v>#REF!</v>
      </c>
      <c r="DD60" s="40" t="e">
        <f t="shared" si="20"/>
        <v>#REF!</v>
      </c>
      <c r="DE60" s="40" t="e">
        <f t="shared" si="20"/>
        <v>#REF!</v>
      </c>
      <c r="DF60" s="40" t="e">
        <f t="shared" si="20"/>
        <v>#REF!</v>
      </c>
      <c r="DG60" s="40" t="e">
        <f t="shared" si="20"/>
        <v>#REF!</v>
      </c>
      <c r="DH60" s="40" t="e">
        <f t="shared" si="20"/>
        <v>#REF!</v>
      </c>
      <c r="DI60" s="40" t="e">
        <f t="shared" si="20"/>
        <v>#REF!</v>
      </c>
      <c r="DJ60" s="40" t="e">
        <f t="shared" si="20"/>
        <v>#REF!</v>
      </c>
      <c r="DK60" s="40" t="e">
        <f t="shared" si="20"/>
        <v>#REF!</v>
      </c>
      <c r="DL60" s="40" t="e">
        <f t="shared" si="20"/>
        <v>#REF!</v>
      </c>
      <c r="DM60" s="40" t="e">
        <f t="shared" si="18"/>
        <v>#REF!</v>
      </c>
      <c r="DN60" s="40" t="e">
        <f t="shared" si="18"/>
        <v>#REF!</v>
      </c>
      <c r="DO60" s="40" t="e">
        <f t="shared" si="18"/>
        <v>#REF!</v>
      </c>
      <c r="DP60" s="40" t="e">
        <f t="shared" si="18"/>
        <v>#REF!</v>
      </c>
      <c r="DQ60" s="40" t="e">
        <f t="shared" si="18"/>
        <v>#REF!</v>
      </c>
      <c r="DR60" s="40" t="e">
        <f t="shared" si="18"/>
        <v>#REF!</v>
      </c>
      <c r="DS60" s="40" t="e">
        <f t="shared" si="18"/>
        <v>#REF!</v>
      </c>
      <c r="DT60" s="40" t="e">
        <f t="shared" si="18"/>
        <v>#REF!</v>
      </c>
      <c r="DU60" s="40" t="e">
        <f t="shared" si="18"/>
        <v>#REF!</v>
      </c>
      <c r="DV60" s="40" t="e">
        <f t="shared" si="18"/>
        <v>#REF!</v>
      </c>
      <c r="DW60" s="40" t="e">
        <f t="shared" si="18"/>
        <v>#REF!</v>
      </c>
      <c r="DX60" s="40" t="e">
        <f t="shared" si="18"/>
        <v>#REF!</v>
      </c>
      <c r="DY60" s="39">
        <f t="shared" si="14"/>
        <v>30</v>
      </c>
    </row>
    <row r="61" spans="2:129" s="39" customFormat="1">
      <c r="B61" s="21"/>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1"/>
      <c r="AG61" s="40" t="e">
        <f t="shared" si="23"/>
        <v>#REF!</v>
      </c>
      <c r="AH61" s="40" t="e">
        <f t="shared" si="23"/>
        <v>#REF!</v>
      </c>
      <c r="AI61" s="40" t="e">
        <f t="shared" si="23"/>
        <v>#REF!</v>
      </c>
      <c r="AJ61" s="40" t="e">
        <f t="shared" si="23"/>
        <v>#REF!</v>
      </c>
      <c r="AK61" s="40" t="e">
        <f t="shared" si="23"/>
        <v>#REF!</v>
      </c>
      <c r="AL61" s="40" t="e">
        <f t="shared" si="23"/>
        <v>#REF!</v>
      </c>
      <c r="AM61" s="40" t="e">
        <f t="shared" si="23"/>
        <v>#REF!</v>
      </c>
      <c r="AN61" s="40" t="e">
        <f t="shared" si="23"/>
        <v>#REF!</v>
      </c>
      <c r="AO61" s="40" t="e">
        <f t="shared" si="23"/>
        <v>#REF!</v>
      </c>
      <c r="AP61" s="40" t="e">
        <f t="shared" si="21"/>
        <v>#REF!</v>
      </c>
      <c r="AQ61" s="40" t="e">
        <f t="shared" si="21"/>
        <v>#REF!</v>
      </c>
      <c r="AR61" s="40" t="e">
        <f t="shared" si="21"/>
        <v>#REF!</v>
      </c>
      <c r="AS61" s="40" t="e">
        <f t="shared" si="21"/>
        <v>#REF!</v>
      </c>
      <c r="AT61" s="40" t="e">
        <f t="shared" si="21"/>
        <v>#REF!</v>
      </c>
      <c r="AU61" s="40" t="e">
        <f t="shared" si="21"/>
        <v>#REF!</v>
      </c>
      <c r="AV61" s="40" t="e">
        <f t="shared" si="21"/>
        <v>#REF!</v>
      </c>
      <c r="AW61" s="40" t="e">
        <f t="shared" si="21"/>
        <v>#REF!</v>
      </c>
      <c r="AX61" s="40" t="e">
        <f t="shared" si="21"/>
        <v>#REF!</v>
      </c>
      <c r="AY61" s="40" t="e">
        <f t="shared" si="21"/>
        <v>#REF!</v>
      </c>
      <c r="AZ61" s="40" t="e">
        <f t="shared" si="21"/>
        <v>#REF!</v>
      </c>
      <c r="BA61" s="40" t="e">
        <f t="shared" si="21"/>
        <v>#REF!</v>
      </c>
      <c r="BB61" s="40" t="e">
        <f t="shared" si="21"/>
        <v>#REF!</v>
      </c>
      <c r="BC61" s="40" t="e">
        <f t="shared" si="22"/>
        <v>#REF!</v>
      </c>
      <c r="BD61" s="40" t="e">
        <f t="shared" si="22"/>
        <v>#REF!</v>
      </c>
      <c r="BE61" s="40" t="e">
        <f t="shared" si="22"/>
        <v>#REF!</v>
      </c>
      <c r="BF61" s="40" t="e">
        <f t="shared" si="22"/>
        <v>#REF!</v>
      </c>
      <c r="BG61" s="40" t="e">
        <f t="shared" si="22"/>
        <v>#REF!</v>
      </c>
      <c r="BH61" s="40" t="e">
        <f t="shared" si="22"/>
        <v>#REF!</v>
      </c>
      <c r="BI61" s="40" t="e">
        <f t="shared" si="22"/>
        <v>#REF!</v>
      </c>
      <c r="BJ61" s="40" t="e">
        <f t="shared" si="22"/>
        <v>#REF!</v>
      </c>
      <c r="BK61" s="40" t="e">
        <f t="shared" si="22"/>
        <v>#REF!</v>
      </c>
      <c r="BL61" s="40" t="e">
        <f t="shared" si="22"/>
        <v>#REF!</v>
      </c>
      <c r="BM61" s="40" t="e">
        <f t="shared" si="22"/>
        <v>#REF!</v>
      </c>
      <c r="BN61" s="40" t="e">
        <f t="shared" si="22"/>
        <v>#REF!</v>
      </c>
      <c r="BO61" s="40" t="e">
        <f t="shared" si="22"/>
        <v>#REF!</v>
      </c>
      <c r="BP61" s="40" t="e">
        <f t="shared" si="22"/>
        <v>#REF!</v>
      </c>
      <c r="BQ61" s="40" t="e">
        <f t="shared" si="22"/>
        <v>#REF!</v>
      </c>
      <c r="BR61" s="40" t="e">
        <f t="shared" si="22"/>
        <v>#REF!</v>
      </c>
      <c r="BS61" s="40" t="e">
        <f t="shared" si="19"/>
        <v>#REF!</v>
      </c>
      <c r="BT61" s="40" t="e">
        <f t="shared" si="19"/>
        <v>#REF!</v>
      </c>
      <c r="BU61" s="40" t="e">
        <f t="shared" si="19"/>
        <v>#REF!</v>
      </c>
      <c r="BV61" s="40" t="e">
        <f t="shared" si="19"/>
        <v>#REF!</v>
      </c>
      <c r="BW61" s="40" t="e">
        <f t="shared" si="19"/>
        <v>#REF!</v>
      </c>
      <c r="BX61" s="40" t="e">
        <f t="shared" si="19"/>
        <v>#REF!</v>
      </c>
      <c r="BY61" s="40" t="e">
        <f t="shared" si="19"/>
        <v>#REF!</v>
      </c>
      <c r="BZ61" s="40" t="e">
        <f t="shared" si="19"/>
        <v>#REF!</v>
      </c>
      <c r="CA61" s="40" t="e">
        <f t="shared" si="19"/>
        <v>#REF!</v>
      </c>
      <c r="CB61" s="40" t="e">
        <f t="shared" si="19"/>
        <v>#REF!</v>
      </c>
      <c r="CC61" s="40" t="e">
        <f t="shared" si="19"/>
        <v>#REF!</v>
      </c>
      <c r="CD61" s="40" t="e">
        <f t="shared" si="19"/>
        <v>#REF!</v>
      </c>
      <c r="CE61" s="40" t="e">
        <f t="shared" si="19"/>
        <v>#REF!</v>
      </c>
      <c r="CF61" s="40" t="e">
        <f t="shared" si="19"/>
        <v>#REF!</v>
      </c>
      <c r="CG61" s="40" t="e">
        <f t="shared" si="19"/>
        <v>#REF!</v>
      </c>
      <c r="CH61" s="40" t="e">
        <f t="shared" si="17"/>
        <v>#REF!</v>
      </c>
      <c r="CI61" s="40" t="e">
        <f t="shared" si="17"/>
        <v>#REF!</v>
      </c>
      <c r="CJ61" s="40" t="e">
        <f t="shared" si="17"/>
        <v>#REF!</v>
      </c>
      <c r="CK61" s="40" t="e">
        <f t="shared" si="17"/>
        <v>#REF!</v>
      </c>
      <c r="CL61" s="40" t="e">
        <f t="shared" si="17"/>
        <v>#REF!</v>
      </c>
      <c r="CM61" s="40" t="e">
        <f t="shared" si="17"/>
        <v>#REF!</v>
      </c>
      <c r="CN61" s="40" t="e">
        <f t="shared" si="17"/>
        <v>#REF!</v>
      </c>
      <c r="CO61" s="40" t="e">
        <f t="shared" si="17"/>
        <v>#REF!</v>
      </c>
      <c r="CP61" s="40" t="e">
        <f t="shared" si="17"/>
        <v>#REF!</v>
      </c>
      <c r="CQ61" s="40" t="e">
        <f t="shared" si="17"/>
        <v>#REF!</v>
      </c>
      <c r="CR61" s="40" t="e">
        <f t="shared" si="17"/>
        <v>#REF!</v>
      </c>
      <c r="CS61" s="40" t="e">
        <f t="shared" si="17"/>
        <v>#REF!</v>
      </c>
      <c r="CT61" s="40" t="e">
        <f t="shared" si="17"/>
        <v>#REF!</v>
      </c>
      <c r="CU61" s="40" t="e">
        <f t="shared" si="17"/>
        <v>#REF!</v>
      </c>
      <c r="CV61" s="40" t="e">
        <f t="shared" si="17"/>
        <v>#REF!</v>
      </c>
      <c r="CW61" s="40" t="e">
        <f t="shared" si="20"/>
        <v>#REF!</v>
      </c>
      <c r="CX61" s="40" t="e">
        <f t="shared" si="20"/>
        <v>#REF!</v>
      </c>
      <c r="CY61" s="40" t="e">
        <f t="shared" si="20"/>
        <v>#REF!</v>
      </c>
      <c r="CZ61" s="40" t="e">
        <f t="shared" si="20"/>
        <v>#REF!</v>
      </c>
      <c r="DA61" s="40" t="e">
        <f t="shared" si="20"/>
        <v>#REF!</v>
      </c>
      <c r="DB61" s="40" t="e">
        <f t="shared" si="20"/>
        <v>#REF!</v>
      </c>
      <c r="DC61" s="40" t="e">
        <f t="shared" si="20"/>
        <v>#REF!</v>
      </c>
      <c r="DD61" s="40" t="e">
        <f t="shared" si="20"/>
        <v>#REF!</v>
      </c>
      <c r="DE61" s="40" t="e">
        <f t="shared" si="20"/>
        <v>#REF!</v>
      </c>
      <c r="DF61" s="40" t="e">
        <f t="shared" si="20"/>
        <v>#REF!</v>
      </c>
      <c r="DG61" s="40" t="e">
        <f t="shared" si="20"/>
        <v>#REF!</v>
      </c>
      <c r="DH61" s="40" t="e">
        <f t="shared" si="20"/>
        <v>#REF!</v>
      </c>
      <c r="DI61" s="40" t="e">
        <f t="shared" si="20"/>
        <v>#REF!</v>
      </c>
      <c r="DJ61" s="40" t="e">
        <f t="shared" si="20"/>
        <v>#REF!</v>
      </c>
      <c r="DK61" s="40" t="e">
        <f t="shared" si="20"/>
        <v>#REF!</v>
      </c>
      <c r="DL61" s="40" t="e">
        <f t="shared" si="20"/>
        <v>#REF!</v>
      </c>
      <c r="DM61" s="40" t="e">
        <f t="shared" si="18"/>
        <v>#REF!</v>
      </c>
      <c r="DN61" s="40" t="e">
        <f t="shared" si="18"/>
        <v>#REF!</v>
      </c>
      <c r="DO61" s="40" t="e">
        <f t="shared" si="18"/>
        <v>#REF!</v>
      </c>
      <c r="DP61" s="40" t="e">
        <f t="shared" si="18"/>
        <v>#REF!</v>
      </c>
      <c r="DQ61" s="40" t="e">
        <f t="shared" si="18"/>
        <v>#REF!</v>
      </c>
      <c r="DR61" s="40" t="e">
        <f t="shared" si="18"/>
        <v>#REF!</v>
      </c>
      <c r="DS61" s="40" t="e">
        <f t="shared" si="18"/>
        <v>#REF!</v>
      </c>
      <c r="DT61" s="40" t="e">
        <f t="shared" si="18"/>
        <v>#REF!</v>
      </c>
      <c r="DU61" s="40" t="e">
        <f t="shared" si="18"/>
        <v>#REF!</v>
      </c>
      <c r="DV61" s="40" t="e">
        <f t="shared" si="18"/>
        <v>#REF!</v>
      </c>
      <c r="DW61" s="40" t="e">
        <f t="shared" si="18"/>
        <v>#REF!</v>
      </c>
      <c r="DX61" s="40" t="e">
        <f t="shared" si="18"/>
        <v>#REF!</v>
      </c>
      <c r="DY61" s="39">
        <f t="shared" si="14"/>
        <v>31</v>
      </c>
    </row>
    <row r="62" spans="2:129" s="39" customFormat="1">
      <c r="B62" s="21"/>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1"/>
      <c r="AH62" s="40" t="e">
        <f t="shared" si="23"/>
        <v>#REF!</v>
      </c>
      <c r="AI62" s="40" t="e">
        <f t="shared" si="23"/>
        <v>#REF!</v>
      </c>
      <c r="AJ62" s="40" t="e">
        <f t="shared" si="23"/>
        <v>#REF!</v>
      </c>
      <c r="AK62" s="40" t="e">
        <f t="shared" si="23"/>
        <v>#REF!</v>
      </c>
      <c r="AL62" s="40" t="e">
        <f t="shared" si="23"/>
        <v>#REF!</v>
      </c>
      <c r="AM62" s="40" t="e">
        <f t="shared" si="23"/>
        <v>#REF!</v>
      </c>
      <c r="AN62" s="40" t="e">
        <f t="shared" si="23"/>
        <v>#REF!</v>
      </c>
      <c r="AO62" s="40" t="e">
        <f t="shared" si="23"/>
        <v>#REF!</v>
      </c>
      <c r="AP62" s="40" t="e">
        <f t="shared" si="21"/>
        <v>#REF!</v>
      </c>
      <c r="AQ62" s="40" t="e">
        <f t="shared" si="21"/>
        <v>#REF!</v>
      </c>
      <c r="AR62" s="40" t="e">
        <f t="shared" si="21"/>
        <v>#REF!</v>
      </c>
      <c r="AS62" s="40" t="e">
        <f t="shared" si="21"/>
        <v>#REF!</v>
      </c>
      <c r="AT62" s="40" t="e">
        <f t="shared" si="21"/>
        <v>#REF!</v>
      </c>
      <c r="AU62" s="40" t="e">
        <f t="shared" si="21"/>
        <v>#REF!</v>
      </c>
      <c r="AV62" s="40" t="e">
        <f t="shared" si="21"/>
        <v>#REF!</v>
      </c>
      <c r="AW62" s="40" t="e">
        <f t="shared" si="21"/>
        <v>#REF!</v>
      </c>
      <c r="AX62" s="40" t="e">
        <f t="shared" si="21"/>
        <v>#REF!</v>
      </c>
      <c r="AY62" s="40" t="e">
        <f t="shared" si="21"/>
        <v>#REF!</v>
      </c>
      <c r="AZ62" s="40" t="e">
        <f t="shared" si="21"/>
        <v>#REF!</v>
      </c>
      <c r="BA62" s="40" t="e">
        <f t="shared" si="21"/>
        <v>#REF!</v>
      </c>
      <c r="BB62" s="40" t="e">
        <f t="shared" si="21"/>
        <v>#REF!</v>
      </c>
      <c r="BC62" s="40" t="e">
        <f t="shared" si="22"/>
        <v>#REF!</v>
      </c>
      <c r="BD62" s="40" t="e">
        <f t="shared" si="22"/>
        <v>#REF!</v>
      </c>
      <c r="BE62" s="40" t="e">
        <f t="shared" si="22"/>
        <v>#REF!</v>
      </c>
      <c r="BF62" s="40" t="e">
        <f t="shared" si="22"/>
        <v>#REF!</v>
      </c>
      <c r="BG62" s="40" t="e">
        <f t="shared" si="22"/>
        <v>#REF!</v>
      </c>
      <c r="BH62" s="40" t="e">
        <f t="shared" si="22"/>
        <v>#REF!</v>
      </c>
      <c r="BI62" s="40" t="e">
        <f t="shared" si="22"/>
        <v>#REF!</v>
      </c>
      <c r="BJ62" s="40" t="e">
        <f t="shared" si="22"/>
        <v>#REF!</v>
      </c>
      <c r="BK62" s="40" t="e">
        <f t="shared" si="22"/>
        <v>#REF!</v>
      </c>
      <c r="BL62" s="40" t="e">
        <f t="shared" si="22"/>
        <v>#REF!</v>
      </c>
      <c r="BM62" s="40" t="e">
        <f t="shared" si="22"/>
        <v>#REF!</v>
      </c>
      <c r="BN62" s="40" t="e">
        <f t="shared" si="22"/>
        <v>#REF!</v>
      </c>
      <c r="BO62" s="40" t="e">
        <f t="shared" si="22"/>
        <v>#REF!</v>
      </c>
      <c r="BP62" s="40" t="e">
        <f t="shared" si="22"/>
        <v>#REF!</v>
      </c>
      <c r="BQ62" s="40" t="e">
        <f t="shared" si="22"/>
        <v>#REF!</v>
      </c>
      <c r="BR62" s="40" t="e">
        <f t="shared" si="22"/>
        <v>#REF!</v>
      </c>
      <c r="BS62" s="40" t="e">
        <f t="shared" si="19"/>
        <v>#REF!</v>
      </c>
      <c r="BT62" s="40" t="e">
        <f t="shared" si="19"/>
        <v>#REF!</v>
      </c>
      <c r="BU62" s="40" t="e">
        <f t="shared" si="19"/>
        <v>#REF!</v>
      </c>
      <c r="BV62" s="40" t="e">
        <f t="shared" si="19"/>
        <v>#REF!</v>
      </c>
      <c r="BW62" s="40" t="e">
        <f t="shared" si="19"/>
        <v>#REF!</v>
      </c>
      <c r="BX62" s="40" t="e">
        <f t="shared" si="19"/>
        <v>#REF!</v>
      </c>
      <c r="BY62" s="40" t="e">
        <f t="shared" si="19"/>
        <v>#REF!</v>
      </c>
      <c r="BZ62" s="40" t="e">
        <f t="shared" si="19"/>
        <v>#REF!</v>
      </c>
      <c r="CA62" s="40" t="e">
        <f t="shared" si="19"/>
        <v>#REF!</v>
      </c>
      <c r="CB62" s="40" t="e">
        <f t="shared" si="19"/>
        <v>#REF!</v>
      </c>
      <c r="CC62" s="40" t="e">
        <f t="shared" si="19"/>
        <v>#REF!</v>
      </c>
      <c r="CD62" s="40" t="e">
        <f t="shared" si="19"/>
        <v>#REF!</v>
      </c>
      <c r="CE62" s="40" t="e">
        <f t="shared" si="19"/>
        <v>#REF!</v>
      </c>
      <c r="CF62" s="40" t="e">
        <f t="shared" si="19"/>
        <v>#REF!</v>
      </c>
      <c r="CG62" s="40" t="e">
        <f t="shared" si="19"/>
        <v>#REF!</v>
      </c>
      <c r="CH62" s="40" t="e">
        <f t="shared" si="17"/>
        <v>#REF!</v>
      </c>
      <c r="CI62" s="40" t="e">
        <f t="shared" si="17"/>
        <v>#REF!</v>
      </c>
      <c r="CJ62" s="40" t="e">
        <f t="shared" si="17"/>
        <v>#REF!</v>
      </c>
      <c r="CK62" s="40" t="e">
        <f t="shared" si="17"/>
        <v>#REF!</v>
      </c>
      <c r="CL62" s="40" t="e">
        <f t="shared" si="17"/>
        <v>#REF!</v>
      </c>
      <c r="CM62" s="40" t="e">
        <f t="shared" si="17"/>
        <v>#REF!</v>
      </c>
      <c r="CN62" s="40" t="e">
        <f t="shared" si="17"/>
        <v>#REF!</v>
      </c>
      <c r="CO62" s="40" t="e">
        <f t="shared" si="17"/>
        <v>#REF!</v>
      </c>
      <c r="CP62" s="40" t="e">
        <f t="shared" si="17"/>
        <v>#REF!</v>
      </c>
      <c r="CQ62" s="40" t="e">
        <f t="shared" si="17"/>
        <v>#REF!</v>
      </c>
      <c r="CR62" s="40" t="e">
        <f t="shared" si="17"/>
        <v>#REF!</v>
      </c>
      <c r="CS62" s="40" t="e">
        <f t="shared" si="17"/>
        <v>#REF!</v>
      </c>
      <c r="CT62" s="40" t="e">
        <f t="shared" si="17"/>
        <v>#REF!</v>
      </c>
      <c r="CU62" s="40" t="e">
        <f t="shared" si="17"/>
        <v>#REF!</v>
      </c>
      <c r="CV62" s="40" t="e">
        <f t="shared" si="17"/>
        <v>#REF!</v>
      </c>
      <c r="CW62" s="40" t="e">
        <f t="shared" si="20"/>
        <v>#REF!</v>
      </c>
      <c r="CX62" s="40" t="e">
        <f t="shared" si="20"/>
        <v>#REF!</v>
      </c>
      <c r="CY62" s="40" t="e">
        <f t="shared" si="20"/>
        <v>#REF!</v>
      </c>
      <c r="CZ62" s="40" t="e">
        <f t="shared" si="20"/>
        <v>#REF!</v>
      </c>
      <c r="DA62" s="40" t="e">
        <f t="shared" si="20"/>
        <v>#REF!</v>
      </c>
      <c r="DB62" s="40" t="e">
        <f t="shared" si="20"/>
        <v>#REF!</v>
      </c>
      <c r="DC62" s="40" t="e">
        <f t="shared" si="20"/>
        <v>#REF!</v>
      </c>
      <c r="DD62" s="40" t="e">
        <f t="shared" si="20"/>
        <v>#REF!</v>
      </c>
      <c r="DE62" s="40" t="e">
        <f t="shared" si="20"/>
        <v>#REF!</v>
      </c>
      <c r="DF62" s="40" t="e">
        <f t="shared" si="20"/>
        <v>#REF!</v>
      </c>
      <c r="DG62" s="40" t="e">
        <f t="shared" si="20"/>
        <v>#REF!</v>
      </c>
      <c r="DH62" s="40" t="e">
        <f t="shared" si="20"/>
        <v>#REF!</v>
      </c>
      <c r="DI62" s="40" t="e">
        <f t="shared" si="20"/>
        <v>#REF!</v>
      </c>
      <c r="DJ62" s="40" t="e">
        <f t="shared" si="20"/>
        <v>#REF!</v>
      </c>
      <c r="DK62" s="40" t="e">
        <f t="shared" si="20"/>
        <v>#REF!</v>
      </c>
      <c r="DL62" s="40" t="e">
        <f t="shared" si="20"/>
        <v>#REF!</v>
      </c>
      <c r="DM62" s="40" t="e">
        <f t="shared" si="18"/>
        <v>#REF!</v>
      </c>
      <c r="DN62" s="40" t="e">
        <f t="shared" si="18"/>
        <v>#REF!</v>
      </c>
      <c r="DO62" s="40" t="e">
        <f t="shared" si="18"/>
        <v>#REF!</v>
      </c>
      <c r="DP62" s="40" t="e">
        <f t="shared" si="18"/>
        <v>#REF!</v>
      </c>
      <c r="DQ62" s="40" t="e">
        <f t="shared" si="18"/>
        <v>#REF!</v>
      </c>
      <c r="DR62" s="40" t="e">
        <f t="shared" si="18"/>
        <v>#REF!</v>
      </c>
      <c r="DS62" s="40" t="e">
        <f t="shared" si="18"/>
        <v>#REF!</v>
      </c>
      <c r="DT62" s="40" t="e">
        <f t="shared" si="18"/>
        <v>#REF!</v>
      </c>
      <c r="DU62" s="40" t="e">
        <f t="shared" si="18"/>
        <v>#REF!</v>
      </c>
      <c r="DV62" s="40" t="e">
        <f t="shared" si="18"/>
        <v>#REF!</v>
      </c>
      <c r="DW62" s="40" t="e">
        <f t="shared" si="18"/>
        <v>#REF!</v>
      </c>
      <c r="DX62" s="40" t="e">
        <f t="shared" si="18"/>
        <v>#REF!</v>
      </c>
      <c r="DY62" s="39">
        <f t="shared" si="14"/>
        <v>32</v>
      </c>
    </row>
    <row r="63" spans="2:129" s="39" customFormat="1">
      <c r="B63" s="21"/>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1"/>
      <c r="AI63" s="40" t="e">
        <f t="shared" si="23"/>
        <v>#REF!</v>
      </c>
      <c r="AJ63" s="40" t="e">
        <f t="shared" si="23"/>
        <v>#REF!</v>
      </c>
      <c r="AK63" s="40" t="e">
        <f t="shared" si="23"/>
        <v>#REF!</v>
      </c>
      <c r="AL63" s="40" t="e">
        <f t="shared" si="23"/>
        <v>#REF!</v>
      </c>
      <c r="AM63" s="40" t="e">
        <f t="shared" si="23"/>
        <v>#REF!</v>
      </c>
      <c r="AN63" s="40" t="e">
        <f t="shared" si="23"/>
        <v>#REF!</v>
      </c>
      <c r="AO63" s="40" t="e">
        <f t="shared" si="23"/>
        <v>#REF!</v>
      </c>
      <c r="AP63" s="40" t="e">
        <f t="shared" si="21"/>
        <v>#REF!</v>
      </c>
      <c r="AQ63" s="40" t="e">
        <f t="shared" si="21"/>
        <v>#REF!</v>
      </c>
      <c r="AR63" s="40" t="e">
        <f t="shared" si="21"/>
        <v>#REF!</v>
      </c>
      <c r="AS63" s="40" t="e">
        <f t="shared" si="21"/>
        <v>#REF!</v>
      </c>
      <c r="AT63" s="40" t="e">
        <f t="shared" si="21"/>
        <v>#REF!</v>
      </c>
      <c r="AU63" s="40" t="e">
        <f t="shared" si="21"/>
        <v>#REF!</v>
      </c>
      <c r="AV63" s="40" t="e">
        <f t="shared" si="21"/>
        <v>#REF!</v>
      </c>
      <c r="AW63" s="40" t="e">
        <f t="shared" si="21"/>
        <v>#REF!</v>
      </c>
      <c r="AX63" s="40" t="e">
        <f t="shared" si="21"/>
        <v>#REF!</v>
      </c>
      <c r="AY63" s="40" t="e">
        <f t="shared" si="21"/>
        <v>#REF!</v>
      </c>
      <c r="AZ63" s="40" t="e">
        <f t="shared" si="21"/>
        <v>#REF!</v>
      </c>
      <c r="BA63" s="40" t="e">
        <f t="shared" si="21"/>
        <v>#REF!</v>
      </c>
      <c r="BB63" s="40" t="e">
        <f t="shared" si="21"/>
        <v>#REF!</v>
      </c>
      <c r="BC63" s="40" t="e">
        <f t="shared" si="22"/>
        <v>#REF!</v>
      </c>
      <c r="BD63" s="40" t="e">
        <f t="shared" si="22"/>
        <v>#REF!</v>
      </c>
      <c r="BE63" s="40" t="e">
        <f t="shared" si="22"/>
        <v>#REF!</v>
      </c>
      <c r="BF63" s="40" t="e">
        <f t="shared" si="22"/>
        <v>#REF!</v>
      </c>
      <c r="BG63" s="40" t="e">
        <f t="shared" si="22"/>
        <v>#REF!</v>
      </c>
      <c r="BH63" s="40" t="e">
        <f t="shared" si="22"/>
        <v>#REF!</v>
      </c>
      <c r="BI63" s="40" t="e">
        <f t="shared" si="22"/>
        <v>#REF!</v>
      </c>
      <c r="BJ63" s="40" t="e">
        <f t="shared" si="22"/>
        <v>#REF!</v>
      </c>
      <c r="BK63" s="40" t="e">
        <f t="shared" si="22"/>
        <v>#REF!</v>
      </c>
      <c r="BL63" s="40" t="e">
        <f t="shared" si="22"/>
        <v>#REF!</v>
      </c>
      <c r="BM63" s="40" t="e">
        <f t="shared" si="22"/>
        <v>#REF!</v>
      </c>
      <c r="BN63" s="40" t="e">
        <f t="shared" si="22"/>
        <v>#REF!</v>
      </c>
      <c r="BO63" s="40" t="e">
        <f t="shared" si="22"/>
        <v>#REF!</v>
      </c>
      <c r="BP63" s="40" t="e">
        <f t="shared" si="22"/>
        <v>#REF!</v>
      </c>
      <c r="BQ63" s="40" t="e">
        <f t="shared" si="22"/>
        <v>#REF!</v>
      </c>
      <c r="BR63" s="40" t="e">
        <f t="shared" ref="BR63:DX67" si="24">BQ62*$C$23</f>
        <v>#REF!</v>
      </c>
      <c r="BS63" s="40" t="e">
        <f t="shared" si="24"/>
        <v>#REF!</v>
      </c>
      <c r="BT63" s="40" t="e">
        <f t="shared" si="24"/>
        <v>#REF!</v>
      </c>
      <c r="BU63" s="40" t="e">
        <f t="shared" si="24"/>
        <v>#REF!</v>
      </c>
      <c r="BV63" s="40" t="e">
        <f t="shared" si="24"/>
        <v>#REF!</v>
      </c>
      <c r="BW63" s="40" t="e">
        <f t="shared" si="24"/>
        <v>#REF!</v>
      </c>
      <c r="BX63" s="40" t="e">
        <f t="shared" si="24"/>
        <v>#REF!</v>
      </c>
      <c r="BY63" s="40" t="e">
        <f t="shared" si="24"/>
        <v>#REF!</v>
      </c>
      <c r="BZ63" s="40" t="e">
        <f t="shared" si="24"/>
        <v>#REF!</v>
      </c>
      <c r="CA63" s="40" t="e">
        <f t="shared" si="24"/>
        <v>#REF!</v>
      </c>
      <c r="CB63" s="40" t="e">
        <f t="shared" si="24"/>
        <v>#REF!</v>
      </c>
      <c r="CC63" s="40" t="e">
        <f t="shared" si="24"/>
        <v>#REF!</v>
      </c>
      <c r="CD63" s="40" t="e">
        <f t="shared" si="24"/>
        <v>#REF!</v>
      </c>
      <c r="CE63" s="40" t="e">
        <f t="shared" si="24"/>
        <v>#REF!</v>
      </c>
      <c r="CF63" s="40" t="e">
        <f t="shared" si="24"/>
        <v>#REF!</v>
      </c>
      <c r="CG63" s="40" t="e">
        <f t="shared" si="24"/>
        <v>#REF!</v>
      </c>
      <c r="CH63" s="40" t="e">
        <f t="shared" si="24"/>
        <v>#REF!</v>
      </c>
      <c r="CI63" s="40" t="e">
        <f t="shared" si="24"/>
        <v>#REF!</v>
      </c>
      <c r="CJ63" s="40" t="e">
        <f t="shared" si="24"/>
        <v>#REF!</v>
      </c>
      <c r="CK63" s="40" t="e">
        <f t="shared" si="24"/>
        <v>#REF!</v>
      </c>
      <c r="CL63" s="40" t="e">
        <f t="shared" si="24"/>
        <v>#REF!</v>
      </c>
      <c r="CM63" s="40" t="e">
        <f t="shared" si="24"/>
        <v>#REF!</v>
      </c>
      <c r="CN63" s="40" t="e">
        <f t="shared" si="24"/>
        <v>#REF!</v>
      </c>
      <c r="CO63" s="40" t="e">
        <f t="shared" si="24"/>
        <v>#REF!</v>
      </c>
      <c r="CP63" s="40" t="e">
        <f t="shared" si="24"/>
        <v>#REF!</v>
      </c>
      <c r="CQ63" s="40" t="e">
        <f t="shared" si="24"/>
        <v>#REF!</v>
      </c>
      <c r="CR63" s="40" t="e">
        <f t="shared" si="24"/>
        <v>#REF!</v>
      </c>
      <c r="CS63" s="40" t="e">
        <f t="shared" si="24"/>
        <v>#REF!</v>
      </c>
      <c r="CT63" s="40" t="e">
        <f t="shared" si="24"/>
        <v>#REF!</v>
      </c>
      <c r="CU63" s="40" t="e">
        <f t="shared" si="24"/>
        <v>#REF!</v>
      </c>
      <c r="CV63" s="40" t="e">
        <f t="shared" si="24"/>
        <v>#REF!</v>
      </c>
      <c r="CW63" s="40" t="e">
        <f t="shared" si="24"/>
        <v>#REF!</v>
      </c>
      <c r="CX63" s="40" t="e">
        <f t="shared" si="24"/>
        <v>#REF!</v>
      </c>
      <c r="CY63" s="40" t="e">
        <f t="shared" si="24"/>
        <v>#REF!</v>
      </c>
      <c r="CZ63" s="40" t="e">
        <f t="shared" si="24"/>
        <v>#REF!</v>
      </c>
      <c r="DA63" s="40" t="e">
        <f t="shared" si="24"/>
        <v>#REF!</v>
      </c>
      <c r="DB63" s="40" t="e">
        <f t="shared" si="24"/>
        <v>#REF!</v>
      </c>
      <c r="DC63" s="40" t="e">
        <f t="shared" si="24"/>
        <v>#REF!</v>
      </c>
      <c r="DD63" s="40" t="e">
        <f t="shared" si="24"/>
        <v>#REF!</v>
      </c>
      <c r="DE63" s="40" t="e">
        <f t="shared" si="24"/>
        <v>#REF!</v>
      </c>
      <c r="DF63" s="40" t="e">
        <f t="shared" si="24"/>
        <v>#REF!</v>
      </c>
      <c r="DG63" s="40" t="e">
        <f t="shared" si="24"/>
        <v>#REF!</v>
      </c>
      <c r="DH63" s="40" t="e">
        <f t="shared" si="24"/>
        <v>#REF!</v>
      </c>
      <c r="DI63" s="40" t="e">
        <f t="shared" si="24"/>
        <v>#REF!</v>
      </c>
      <c r="DJ63" s="40" t="e">
        <f t="shared" si="24"/>
        <v>#REF!</v>
      </c>
      <c r="DK63" s="40" t="e">
        <f t="shared" si="24"/>
        <v>#REF!</v>
      </c>
      <c r="DL63" s="40" t="e">
        <f t="shared" si="24"/>
        <v>#REF!</v>
      </c>
      <c r="DM63" s="40" t="e">
        <f t="shared" si="24"/>
        <v>#REF!</v>
      </c>
      <c r="DN63" s="40" t="e">
        <f t="shared" si="24"/>
        <v>#REF!</v>
      </c>
      <c r="DO63" s="40" t="e">
        <f t="shared" si="24"/>
        <v>#REF!</v>
      </c>
      <c r="DP63" s="40" t="e">
        <f t="shared" si="24"/>
        <v>#REF!</v>
      </c>
      <c r="DQ63" s="40" t="e">
        <f t="shared" si="24"/>
        <v>#REF!</v>
      </c>
      <c r="DR63" s="40" t="e">
        <f t="shared" si="24"/>
        <v>#REF!</v>
      </c>
      <c r="DS63" s="40" t="e">
        <f t="shared" si="24"/>
        <v>#REF!</v>
      </c>
      <c r="DT63" s="40" t="e">
        <f t="shared" si="24"/>
        <v>#REF!</v>
      </c>
      <c r="DU63" s="40" t="e">
        <f t="shared" si="24"/>
        <v>#REF!</v>
      </c>
      <c r="DV63" s="40" t="e">
        <f t="shared" si="24"/>
        <v>#REF!</v>
      </c>
      <c r="DW63" s="40" t="e">
        <f t="shared" si="24"/>
        <v>#REF!</v>
      </c>
      <c r="DX63" s="40" t="e">
        <f t="shared" si="24"/>
        <v>#REF!</v>
      </c>
      <c r="DY63" s="39">
        <f t="shared" si="14"/>
        <v>33</v>
      </c>
    </row>
    <row r="64" spans="2:129" s="39" customFormat="1">
      <c r="B64" s="21"/>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1"/>
      <c r="AJ64" s="40" t="e">
        <f t="shared" si="23"/>
        <v>#REF!</v>
      </c>
      <c r="AK64" s="40" t="e">
        <f t="shared" si="23"/>
        <v>#REF!</v>
      </c>
      <c r="AL64" s="40" t="e">
        <f t="shared" si="23"/>
        <v>#REF!</v>
      </c>
      <c r="AM64" s="40" t="e">
        <f t="shared" si="23"/>
        <v>#REF!</v>
      </c>
      <c r="AN64" s="40" t="e">
        <f t="shared" si="23"/>
        <v>#REF!</v>
      </c>
      <c r="AO64" s="40" t="e">
        <f t="shared" si="23"/>
        <v>#REF!</v>
      </c>
      <c r="AP64" s="40" t="e">
        <f t="shared" si="21"/>
        <v>#REF!</v>
      </c>
      <c r="AQ64" s="40" t="e">
        <f t="shared" si="21"/>
        <v>#REF!</v>
      </c>
      <c r="AR64" s="40" t="e">
        <f t="shared" si="21"/>
        <v>#REF!</v>
      </c>
      <c r="AS64" s="40" t="e">
        <f t="shared" si="21"/>
        <v>#REF!</v>
      </c>
      <c r="AT64" s="40" t="e">
        <f t="shared" si="21"/>
        <v>#REF!</v>
      </c>
      <c r="AU64" s="40" t="e">
        <f t="shared" si="21"/>
        <v>#REF!</v>
      </c>
      <c r="AV64" s="40" t="e">
        <f t="shared" si="21"/>
        <v>#REF!</v>
      </c>
      <c r="AW64" s="40" t="e">
        <f t="shared" si="21"/>
        <v>#REF!</v>
      </c>
      <c r="AX64" s="40" t="e">
        <f t="shared" si="21"/>
        <v>#REF!</v>
      </c>
      <c r="AY64" s="40" t="e">
        <f t="shared" si="21"/>
        <v>#REF!</v>
      </c>
      <c r="AZ64" s="40" t="e">
        <f t="shared" si="21"/>
        <v>#REF!</v>
      </c>
      <c r="BA64" s="40" t="e">
        <f t="shared" si="21"/>
        <v>#REF!</v>
      </c>
      <c r="BB64" s="40" t="e">
        <f t="shared" si="21"/>
        <v>#REF!</v>
      </c>
      <c r="BC64" s="40" t="e">
        <f t="shared" si="22"/>
        <v>#REF!</v>
      </c>
      <c r="BD64" s="40" t="e">
        <f t="shared" si="22"/>
        <v>#REF!</v>
      </c>
      <c r="BE64" s="40" t="e">
        <f t="shared" si="22"/>
        <v>#REF!</v>
      </c>
      <c r="BF64" s="40" t="e">
        <f t="shared" si="22"/>
        <v>#REF!</v>
      </c>
      <c r="BG64" s="40" t="e">
        <f t="shared" si="22"/>
        <v>#REF!</v>
      </c>
      <c r="BH64" s="40" t="e">
        <f t="shared" si="22"/>
        <v>#REF!</v>
      </c>
      <c r="BI64" s="40" t="e">
        <f t="shared" si="22"/>
        <v>#REF!</v>
      </c>
      <c r="BJ64" s="40" t="e">
        <f t="shared" si="22"/>
        <v>#REF!</v>
      </c>
      <c r="BK64" s="40" t="e">
        <f t="shared" si="22"/>
        <v>#REF!</v>
      </c>
      <c r="BL64" s="40" t="e">
        <f t="shared" si="22"/>
        <v>#REF!</v>
      </c>
      <c r="BM64" s="40" t="e">
        <f t="shared" si="22"/>
        <v>#REF!</v>
      </c>
      <c r="BN64" s="40" t="e">
        <f t="shared" si="22"/>
        <v>#REF!</v>
      </c>
      <c r="BO64" s="40" t="e">
        <f t="shared" si="22"/>
        <v>#REF!</v>
      </c>
      <c r="BP64" s="40" t="e">
        <f t="shared" si="22"/>
        <v>#REF!</v>
      </c>
      <c r="BQ64" s="40" t="e">
        <f t="shared" si="22"/>
        <v>#REF!</v>
      </c>
      <c r="BR64" s="40" t="e">
        <f t="shared" si="24"/>
        <v>#REF!</v>
      </c>
      <c r="BS64" s="40" t="e">
        <f t="shared" si="24"/>
        <v>#REF!</v>
      </c>
      <c r="BT64" s="40" t="e">
        <f t="shared" si="24"/>
        <v>#REF!</v>
      </c>
      <c r="BU64" s="40" t="e">
        <f t="shared" si="24"/>
        <v>#REF!</v>
      </c>
      <c r="BV64" s="40" t="e">
        <f t="shared" si="24"/>
        <v>#REF!</v>
      </c>
      <c r="BW64" s="40" t="e">
        <f t="shared" si="24"/>
        <v>#REF!</v>
      </c>
      <c r="BX64" s="40" t="e">
        <f t="shared" si="24"/>
        <v>#REF!</v>
      </c>
      <c r="BY64" s="40" t="e">
        <f t="shared" si="24"/>
        <v>#REF!</v>
      </c>
      <c r="BZ64" s="40" t="e">
        <f t="shared" si="24"/>
        <v>#REF!</v>
      </c>
      <c r="CA64" s="40" t="e">
        <f t="shared" si="24"/>
        <v>#REF!</v>
      </c>
      <c r="CB64" s="40" t="e">
        <f t="shared" si="24"/>
        <v>#REF!</v>
      </c>
      <c r="CC64" s="40" t="e">
        <f t="shared" si="24"/>
        <v>#REF!</v>
      </c>
      <c r="CD64" s="40" t="e">
        <f t="shared" si="24"/>
        <v>#REF!</v>
      </c>
      <c r="CE64" s="40" t="e">
        <f t="shared" si="24"/>
        <v>#REF!</v>
      </c>
      <c r="CF64" s="40" t="e">
        <f t="shared" si="24"/>
        <v>#REF!</v>
      </c>
      <c r="CG64" s="40" t="e">
        <f t="shared" si="24"/>
        <v>#REF!</v>
      </c>
      <c r="CH64" s="40" t="e">
        <f t="shared" si="24"/>
        <v>#REF!</v>
      </c>
      <c r="CI64" s="40" t="e">
        <f t="shared" si="24"/>
        <v>#REF!</v>
      </c>
      <c r="CJ64" s="40" t="e">
        <f t="shared" si="24"/>
        <v>#REF!</v>
      </c>
      <c r="CK64" s="40" t="e">
        <f t="shared" si="24"/>
        <v>#REF!</v>
      </c>
      <c r="CL64" s="40" t="e">
        <f t="shared" si="24"/>
        <v>#REF!</v>
      </c>
      <c r="CM64" s="40" t="e">
        <f t="shared" si="24"/>
        <v>#REF!</v>
      </c>
      <c r="CN64" s="40" t="e">
        <f t="shared" si="24"/>
        <v>#REF!</v>
      </c>
      <c r="CO64" s="40" t="e">
        <f t="shared" si="24"/>
        <v>#REF!</v>
      </c>
      <c r="CP64" s="40" t="e">
        <f t="shared" si="24"/>
        <v>#REF!</v>
      </c>
      <c r="CQ64" s="40" t="e">
        <f t="shared" si="24"/>
        <v>#REF!</v>
      </c>
      <c r="CR64" s="40" t="e">
        <f t="shared" si="24"/>
        <v>#REF!</v>
      </c>
      <c r="CS64" s="40" t="e">
        <f t="shared" si="24"/>
        <v>#REF!</v>
      </c>
      <c r="CT64" s="40" t="e">
        <f t="shared" si="24"/>
        <v>#REF!</v>
      </c>
      <c r="CU64" s="40" t="e">
        <f t="shared" si="24"/>
        <v>#REF!</v>
      </c>
      <c r="CV64" s="40" t="e">
        <f t="shared" si="24"/>
        <v>#REF!</v>
      </c>
      <c r="CW64" s="40" t="e">
        <f t="shared" si="24"/>
        <v>#REF!</v>
      </c>
      <c r="CX64" s="40" t="e">
        <f t="shared" si="24"/>
        <v>#REF!</v>
      </c>
      <c r="CY64" s="40" t="e">
        <f t="shared" si="24"/>
        <v>#REF!</v>
      </c>
      <c r="CZ64" s="40" t="e">
        <f t="shared" si="24"/>
        <v>#REF!</v>
      </c>
      <c r="DA64" s="40" t="e">
        <f t="shared" si="24"/>
        <v>#REF!</v>
      </c>
      <c r="DB64" s="40" t="e">
        <f t="shared" si="24"/>
        <v>#REF!</v>
      </c>
      <c r="DC64" s="40" t="e">
        <f t="shared" si="24"/>
        <v>#REF!</v>
      </c>
      <c r="DD64" s="40" t="e">
        <f t="shared" si="24"/>
        <v>#REF!</v>
      </c>
      <c r="DE64" s="40" t="e">
        <f t="shared" si="24"/>
        <v>#REF!</v>
      </c>
      <c r="DF64" s="40" t="e">
        <f t="shared" si="24"/>
        <v>#REF!</v>
      </c>
      <c r="DG64" s="40" t="e">
        <f t="shared" si="24"/>
        <v>#REF!</v>
      </c>
      <c r="DH64" s="40" t="e">
        <f t="shared" si="24"/>
        <v>#REF!</v>
      </c>
      <c r="DI64" s="40" t="e">
        <f t="shared" si="24"/>
        <v>#REF!</v>
      </c>
      <c r="DJ64" s="40" t="e">
        <f t="shared" si="24"/>
        <v>#REF!</v>
      </c>
      <c r="DK64" s="40" t="e">
        <f t="shared" si="24"/>
        <v>#REF!</v>
      </c>
      <c r="DL64" s="40" t="e">
        <f t="shared" si="24"/>
        <v>#REF!</v>
      </c>
      <c r="DM64" s="40" t="e">
        <f t="shared" si="24"/>
        <v>#REF!</v>
      </c>
      <c r="DN64" s="40" t="e">
        <f t="shared" si="24"/>
        <v>#REF!</v>
      </c>
      <c r="DO64" s="40" t="e">
        <f t="shared" si="24"/>
        <v>#REF!</v>
      </c>
      <c r="DP64" s="40" t="e">
        <f t="shared" si="24"/>
        <v>#REF!</v>
      </c>
      <c r="DQ64" s="40" t="e">
        <f t="shared" si="24"/>
        <v>#REF!</v>
      </c>
      <c r="DR64" s="40" t="e">
        <f t="shared" si="24"/>
        <v>#REF!</v>
      </c>
      <c r="DS64" s="40" t="e">
        <f t="shared" si="24"/>
        <v>#REF!</v>
      </c>
      <c r="DT64" s="40" t="e">
        <f t="shared" si="24"/>
        <v>#REF!</v>
      </c>
      <c r="DU64" s="40" t="e">
        <f t="shared" si="24"/>
        <v>#REF!</v>
      </c>
      <c r="DV64" s="40" t="e">
        <f t="shared" si="24"/>
        <v>#REF!</v>
      </c>
      <c r="DW64" s="40" t="e">
        <f t="shared" si="24"/>
        <v>#REF!</v>
      </c>
      <c r="DX64" s="40" t="e">
        <f t="shared" si="24"/>
        <v>#REF!</v>
      </c>
      <c r="DY64" s="39">
        <f t="shared" si="14"/>
        <v>34</v>
      </c>
    </row>
    <row r="65" spans="2:129" s="39" customFormat="1">
      <c r="B65" s="21"/>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1"/>
      <c r="AK65" s="40" t="e">
        <f t="shared" si="23"/>
        <v>#REF!</v>
      </c>
      <c r="AL65" s="40" t="e">
        <f t="shared" si="23"/>
        <v>#REF!</v>
      </c>
      <c r="AM65" s="40" t="e">
        <f t="shared" si="23"/>
        <v>#REF!</v>
      </c>
      <c r="AN65" s="40" t="e">
        <f t="shared" si="23"/>
        <v>#REF!</v>
      </c>
      <c r="AO65" s="40" t="e">
        <f t="shared" si="23"/>
        <v>#REF!</v>
      </c>
      <c r="AP65" s="40" t="e">
        <f t="shared" si="21"/>
        <v>#REF!</v>
      </c>
      <c r="AQ65" s="40" t="e">
        <f t="shared" si="21"/>
        <v>#REF!</v>
      </c>
      <c r="AR65" s="40" t="e">
        <f t="shared" si="21"/>
        <v>#REF!</v>
      </c>
      <c r="AS65" s="40" t="e">
        <f t="shared" si="21"/>
        <v>#REF!</v>
      </c>
      <c r="AT65" s="40" t="e">
        <f t="shared" si="21"/>
        <v>#REF!</v>
      </c>
      <c r="AU65" s="40" t="e">
        <f t="shared" si="21"/>
        <v>#REF!</v>
      </c>
      <c r="AV65" s="40" t="e">
        <f t="shared" si="21"/>
        <v>#REF!</v>
      </c>
      <c r="AW65" s="40" t="e">
        <f t="shared" si="21"/>
        <v>#REF!</v>
      </c>
      <c r="AX65" s="40" t="e">
        <f t="shared" si="21"/>
        <v>#REF!</v>
      </c>
      <c r="AY65" s="40" t="e">
        <f t="shared" si="21"/>
        <v>#REF!</v>
      </c>
      <c r="AZ65" s="40" t="e">
        <f t="shared" si="21"/>
        <v>#REF!</v>
      </c>
      <c r="BA65" s="40" t="e">
        <f t="shared" si="21"/>
        <v>#REF!</v>
      </c>
      <c r="BB65" s="40" t="e">
        <f t="shared" si="21"/>
        <v>#REF!</v>
      </c>
      <c r="BC65" s="40" t="e">
        <f t="shared" si="22"/>
        <v>#REF!</v>
      </c>
      <c r="BD65" s="40" t="e">
        <f t="shared" si="22"/>
        <v>#REF!</v>
      </c>
      <c r="BE65" s="40" t="e">
        <f t="shared" si="22"/>
        <v>#REF!</v>
      </c>
      <c r="BF65" s="40" t="e">
        <f t="shared" si="22"/>
        <v>#REF!</v>
      </c>
      <c r="BG65" s="40" t="e">
        <f t="shared" si="22"/>
        <v>#REF!</v>
      </c>
      <c r="BH65" s="40" t="e">
        <f t="shared" si="22"/>
        <v>#REF!</v>
      </c>
      <c r="BI65" s="40" t="e">
        <f t="shared" si="22"/>
        <v>#REF!</v>
      </c>
      <c r="BJ65" s="40" t="e">
        <f t="shared" si="22"/>
        <v>#REF!</v>
      </c>
      <c r="BK65" s="40" t="e">
        <f t="shared" si="22"/>
        <v>#REF!</v>
      </c>
      <c r="BL65" s="40" t="e">
        <f t="shared" si="22"/>
        <v>#REF!</v>
      </c>
      <c r="BM65" s="40" t="e">
        <f t="shared" si="22"/>
        <v>#REF!</v>
      </c>
      <c r="BN65" s="40" t="e">
        <f t="shared" si="22"/>
        <v>#REF!</v>
      </c>
      <c r="BO65" s="40" t="e">
        <f t="shared" si="22"/>
        <v>#REF!</v>
      </c>
      <c r="BP65" s="40" t="e">
        <f t="shared" si="22"/>
        <v>#REF!</v>
      </c>
      <c r="BQ65" s="40" t="e">
        <f t="shared" si="22"/>
        <v>#REF!</v>
      </c>
      <c r="BR65" s="40" t="e">
        <f t="shared" si="22"/>
        <v>#REF!</v>
      </c>
      <c r="BS65" s="40" t="e">
        <f t="shared" si="24"/>
        <v>#REF!</v>
      </c>
      <c r="BT65" s="40" t="e">
        <f t="shared" si="24"/>
        <v>#REF!</v>
      </c>
      <c r="BU65" s="40" t="e">
        <f t="shared" si="24"/>
        <v>#REF!</v>
      </c>
      <c r="BV65" s="40" t="e">
        <f t="shared" si="24"/>
        <v>#REF!</v>
      </c>
      <c r="BW65" s="40" t="e">
        <f t="shared" si="24"/>
        <v>#REF!</v>
      </c>
      <c r="BX65" s="40" t="e">
        <f t="shared" si="24"/>
        <v>#REF!</v>
      </c>
      <c r="BY65" s="40" t="e">
        <f t="shared" si="24"/>
        <v>#REF!</v>
      </c>
      <c r="BZ65" s="40" t="e">
        <f t="shared" si="24"/>
        <v>#REF!</v>
      </c>
      <c r="CA65" s="40" t="e">
        <f t="shared" si="24"/>
        <v>#REF!</v>
      </c>
      <c r="CB65" s="40" t="e">
        <f t="shared" si="24"/>
        <v>#REF!</v>
      </c>
      <c r="CC65" s="40" t="e">
        <f t="shared" si="24"/>
        <v>#REF!</v>
      </c>
      <c r="CD65" s="40" t="e">
        <f t="shared" si="24"/>
        <v>#REF!</v>
      </c>
      <c r="CE65" s="40" t="e">
        <f t="shared" si="24"/>
        <v>#REF!</v>
      </c>
      <c r="CF65" s="40" t="e">
        <f t="shared" si="24"/>
        <v>#REF!</v>
      </c>
      <c r="CG65" s="40" t="e">
        <f t="shared" si="24"/>
        <v>#REF!</v>
      </c>
      <c r="CH65" s="40" t="e">
        <f t="shared" si="24"/>
        <v>#REF!</v>
      </c>
      <c r="CI65" s="40" t="e">
        <f t="shared" si="24"/>
        <v>#REF!</v>
      </c>
      <c r="CJ65" s="40" t="e">
        <f t="shared" si="24"/>
        <v>#REF!</v>
      </c>
      <c r="CK65" s="40" t="e">
        <f t="shared" si="24"/>
        <v>#REF!</v>
      </c>
      <c r="CL65" s="40" t="e">
        <f t="shared" si="24"/>
        <v>#REF!</v>
      </c>
      <c r="CM65" s="40" t="e">
        <f t="shared" si="24"/>
        <v>#REF!</v>
      </c>
      <c r="CN65" s="40" t="e">
        <f t="shared" si="24"/>
        <v>#REF!</v>
      </c>
      <c r="CO65" s="40" t="e">
        <f t="shared" si="24"/>
        <v>#REF!</v>
      </c>
      <c r="CP65" s="40" t="e">
        <f t="shared" si="24"/>
        <v>#REF!</v>
      </c>
      <c r="CQ65" s="40" t="e">
        <f t="shared" si="24"/>
        <v>#REF!</v>
      </c>
      <c r="CR65" s="40" t="e">
        <f t="shared" si="24"/>
        <v>#REF!</v>
      </c>
      <c r="CS65" s="40" t="e">
        <f t="shared" si="24"/>
        <v>#REF!</v>
      </c>
      <c r="CT65" s="40" t="e">
        <f t="shared" si="24"/>
        <v>#REF!</v>
      </c>
      <c r="CU65" s="40" t="e">
        <f t="shared" si="24"/>
        <v>#REF!</v>
      </c>
      <c r="CV65" s="40" t="e">
        <f t="shared" si="24"/>
        <v>#REF!</v>
      </c>
      <c r="CW65" s="40" t="e">
        <f t="shared" si="24"/>
        <v>#REF!</v>
      </c>
      <c r="CX65" s="40" t="e">
        <f t="shared" si="24"/>
        <v>#REF!</v>
      </c>
      <c r="CY65" s="40" t="e">
        <f t="shared" si="24"/>
        <v>#REF!</v>
      </c>
      <c r="CZ65" s="40" t="e">
        <f t="shared" si="24"/>
        <v>#REF!</v>
      </c>
      <c r="DA65" s="40" t="e">
        <f t="shared" si="24"/>
        <v>#REF!</v>
      </c>
      <c r="DB65" s="40" t="e">
        <f t="shared" si="24"/>
        <v>#REF!</v>
      </c>
      <c r="DC65" s="40" t="e">
        <f t="shared" si="24"/>
        <v>#REF!</v>
      </c>
      <c r="DD65" s="40" t="e">
        <f t="shared" si="24"/>
        <v>#REF!</v>
      </c>
      <c r="DE65" s="40" t="e">
        <f t="shared" si="24"/>
        <v>#REF!</v>
      </c>
      <c r="DF65" s="40" t="e">
        <f t="shared" si="24"/>
        <v>#REF!</v>
      </c>
      <c r="DG65" s="40" t="e">
        <f t="shared" si="24"/>
        <v>#REF!</v>
      </c>
      <c r="DH65" s="40" t="e">
        <f t="shared" si="24"/>
        <v>#REF!</v>
      </c>
      <c r="DI65" s="40" t="e">
        <f t="shared" si="24"/>
        <v>#REF!</v>
      </c>
      <c r="DJ65" s="40" t="e">
        <f t="shared" si="24"/>
        <v>#REF!</v>
      </c>
      <c r="DK65" s="40" t="e">
        <f t="shared" si="24"/>
        <v>#REF!</v>
      </c>
      <c r="DL65" s="40" t="e">
        <f t="shared" si="24"/>
        <v>#REF!</v>
      </c>
      <c r="DM65" s="40" t="e">
        <f t="shared" si="24"/>
        <v>#REF!</v>
      </c>
      <c r="DN65" s="40" t="e">
        <f t="shared" si="24"/>
        <v>#REF!</v>
      </c>
      <c r="DO65" s="40" t="e">
        <f t="shared" si="24"/>
        <v>#REF!</v>
      </c>
      <c r="DP65" s="40" t="e">
        <f t="shared" si="24"/>
        <v>#REF!</v>
      </c>
      <c r="DQ65" s="40" t="e">
        <f t="shared" si="24"/>
        <v>#REF!</v>
      </c>
      <c r="DR65" s="40" t="e">
        <f t="shared" si="24"/>
        <v>#REF!</v>
      </c>
      <c r="DS65" s="40" t="e">
        <f t="shared" si="24"/>
        <v>#REF!</v>
      </c>
      <c r="DT65" s="40" t="e">
        <f t="shared" si="24"/>
        <v>#REF!</v>
      </c>
      <c r="DU65" s="40" t="e">
        <f t="shared" si="24"/>
        <v>#REF!</v>
      </c>
      <c r="DV65" s="40" t="e">
        <f t="shared" si="24"/>
        <v>#REF!</v>
      </c>
      <c r="DW65" s="40" t="e">
        <f t="shared" si="24"/>
        <v>#REF!</v>
      </c>
      <c r="DX65" s="40" t="e">
        <f t="shared" si="24"/>
        <v>#REF!</v>
      </c>
      <c r="DY65" s="39">
        <f t="shared" si="14"/>
        <v>35</v>
      </c>
    </row>
    <row r="66" spans="2:129" s="39" customFormat="1">
      <c r="B66" s="21"/>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1"/>
      <c r="AL66" s="40" t="e">
        <f t="shared" si="23"/>
        <v>#REF!</v>
      </c>
      <c r="AM66" s="40" t="e">
        <f t="shared" si="23"/>
        <v>#REF!</v>
      </c>
      <c r="AN66" s="40" t="e">
        <f t="shared" si="23"/>
        <v>#REF!</v>
      </c>
      <c r="AO66" s="40" t="e">
        <f t="shared" si="23"/>
        <v>#REF!</v>
      </c>
      <c r="AP66" s="40" t="e">
        <f t="shared" si="21"/>
        <v>#REF!</v>
      </c>
      <c r="AQ66" s="40" t="e">
        <f t="shared" si="21"/>
        <v>#REF!</v>
      </c>
      <c r="AR66" s="40" t="e">
        <f t="shared" si="21"/>
        <v>#REF!</v>
      </c>
      <c r="AS66" s="40" t="e">
        <f t="shared" si="21"/>
        <v>#REF!</v>
      </c>
      <c r="AT66" s="40" t="e">
        <f t="shared" si="21"/>
        <v>#REF!</v>
      </c>
      <c r="AU66" s="40" t="e">
        <f t="shared" si="21"/>
        <v>#REF!</v>
      </c>
      <c r="AV66" s="40" t="e">
        <f t="shared" si="21"/>
        <v>#REF!</v>
      </c>
      <c r="AW66" s="40" t="e">
        <f t="shared" si="21"/>
        <v>#REF!</v>
      </c>
      <c r="AX66" s="40" t="e">
        <f t="shared" si="21"/>
        <v>#REF!</v>
      </c>
      <c r="AY66" s="40" t="e">
        <f t="shared" si="21"/>
        <v>#REF!</v>
      </c>
      <c r="AZ66" s="40" t="e">
        <f t="shared" si="21"/>
        <v>#REF!</v>
      </c>
      <c r="BA66" s="40" t="e">
        <f t="shared" si="21"/>
        <v>#REF!</v>
      </c>
      <c r="BB66" s="40" t="e">
        <f t="shared" si="21"/>
        <v>#REF!</v>
      </c>
      <c r="BC66" s="40" t="e">
        <f t="shared" si="22"/>
        <v>#REF!</v>
      </c>
      <c r="BD66" s="40" t="e">
        <f t="shared" si="22"/>
        <v>#REF!</v>
      </c>
      <c r="BE66" s="40" t="e">
        <f t="shared" si="22"/>
        <v>#REF!</v>
      </c>
      <c r="BF66" s="40" t="e">
        <f t="shared" si="22"/>
        <v>#REF!</v>
      </c>
      <c r="BG66" s="40" t="e">
        <f t="shared" si="22"/>
        <v>#REF!</v>
      </c>
      <c r="BH66" s="40" t="e">
        <f t="shared" si="22"/>
        <v>#REF!</v>
      </c>
      <c r="BI66" s="40" t="e">
        <f t="shared" si="22"/>
        <v>#REF!</v>
      </c>
      <c r="BJ66" s="40" t="e">
        <f t="shared" si="22"/>
        <v>#REF!</v>
      </c>
      <c r="BK66" s="40" t="e">
        <f t="shared" si="22"/>
        <v>#REF!</v>
      </c>
      <c r="BL66" s="40" t="e">
        <f t="shared" si="22"/>
        <v>#REF!</v>
      </c>
      <c r="BM66" s="40" t="e">
        <f t="shared" si="22"/>
        <v>#REF!</v>
      </c>
      <c r="BN66" s="40" t="e">
        <f t="shared" si="22"/>
        <v>#REF!</v>
      </c>
      <c r="BO66" s="40" t="e">
        <f t="shared" si="22"/>
        <v>#REF!</v>
      </c>
      <c r="BP66" s="40" t="e">
        <f t="shared" si="22"/>
        <v>#REF!</v>
      </c>
      <c r="BQ66" s="40" t="e">
        <f t="shared" si="22"/>
        <v>#REF!</v>
      </c>
      <c r="BR66" s="40" t="e">
        <f t="shared" si="24"/>
        <v>#REF!</v>
      </c>
      <c r="BS66" s="40" t="e">
        <f t="shared" si="24"/>
        <v>#REF!</v>
      </c>
      <c r="BT66" s="40" t="e">
        <f t="shared" si="24"/>
        <v>#REF!</v>
      </c>
      <c r="BU66" s="40" t="e">
        <f t="shared" si="24"/>
        <v>#REF!</v>
      </c>
      <c r="BV66" s="40" t="e">
        <f t="shared" si="24"/>
        <v>#REF!</v>
      </c>
      <c r="BW66" s="40" t="e">
        <f t="shared" si="24"/>
        <v>#REF!</v>
      </c>
      <c r="BX66" s="40" t="e">
        <f t="shared" si="24"/>
        <v>#REF!</v>
      </c>
      <c r="BY66" s="40" t="e">
        <f t="shared" si="24"/>
        <v>#REF!</v>
      </c>
      <c r="BZ66" s="40" t="e">
        <f t="shared" si="24"/>
        <v>#REF!</v>
      </c>
      <c r="CA66" s="40" t="e">
        <f t="shared" si="24"/>
        <v>#REF!</v>
      </c>
      <c r="CB66" s="40" t="e">
        <f t="shared" si="24"/>
        <v>#REF!</v>
      </c>
      <c r="CC66" s="40" t="e">
        <f t="shared" si="24"/>
        <v>#REF!</v>
      </c>
      <c r="CD66" s="40" t="e">
        <f t="shared" si="24"/>
        <v>#REF!</v>
      </c>
      <c r="CE66" s="40" t="e">
        <f t="shared" si="24"/>
        <v>#REF!</v>
      </c>
      <c r="CF66" s="40" t="e">
        <f t="shared" si="24"/>
        <v>#REF!</v>
      </c>
      <c r="CG66" s="40" t="e">
        <f t="shared" si="24"/>
        <v>#REF!</v>
      </c>
      <c r="CH66" s="40" t="e">
        <f t="shared" si="24"/>
        <v>#REF!</v>
      </c>
      <c r="CI66" s="40" t="e">
        <f t="shared" si="24"/>
        <v>#REF!</v>
      </c>
      <c r="CJ66" s="40" t="e">
        <f t="shared" si="24"/>
        <v>#REF!</v>
      </c>
      <c r="CK66" s="40" t="e">
        <f t="shared" si="24"/>
        <v>#REF!</v>
      </c>
      <c r="CL66" s="40" t="e">
        <f t="shared" si="24"/>
        <v>#REF!</v>
      </c>
      <c r="CM66" s="40" t="e">
        <f t="shared" si="24"/>
        <v>#REF!</v>
      </c>
      <c r="CN66" s="40" t="e">
        <f t="shared" si="24"/>
        <v>#REF!</v>
      </c>
      <c r="CO66" s="40" t="e">
        <f t="shared" si="24"/>
        <v>#REF!</v>
      </c>
      <c r="CP66" s="40" t="e">
        <f t="shared" si="24"/>
        <v>#REF!</v>
      </c>
      <c r="CQ66" s="40" t="e">
        <f t="shared" si="24"/>
        <v>#REF!</v>
      </c>
      <c r="CR66" s="40" t="e">
        <f t="shared" si="24"/>
        <v>#REF!</v>
      </c>
      <c r="CS66" s="40" t="e">
        <f t="shared" si="24"/>
        <v>#REF!</v>
      </c>
      <c r="CT66" s="40" t="e">
        <f t="shared" si="24"/>
        <v>#REF!</v>
      </c>
      <c r="CU66" s="40" t="e">
        <f t="shared" si="24"/>
        <v>#REF!</v>
      </c>
      <c r="CV66" s="40" t="e">
        <f t="shared" si="24"/>
        <v>#REF!</v>
      </c>
      <c r="CW66" s="40" t="e">
        <f t="shared" si="24"/>
        <v>#REF!</v>
      </c>
      <c r="CX66" s="40" t="e">
        <f t="shared" si="24"/>
        <v>#REF!</v>
      </c>
      <c r="CY66" s="40" t="e">
        <f t="shared" si="24"/>
        <v>#REF!</v>
      </c>
      <c r="CZ66" s="40" t="e">
        <f t="shared" si="24"/>
        <v>#REF!</v>
      </c>
      <c r="DA66" s="40" t="e">
        <f t="shared" si="24"/>
        <v>#REF!</v>
      </c>
      <c r="DB66" s="40" t="e">
        <f t="shared" si="24"/>
        <v>#REF!</v>
      </c>
      <c r="DC66" s="40" t="e">
        <f t="shared" si="24"/>
        <v>#REF!</v>
      </c>
      <c r="DD66" s="40" t="e">
        <f t="shared" si="24"/>
        <v>#REF!</v>
      </c>
      <c r="DE66" s="40" t="e">
        <f t="shared" si="24"/>
        <v>#REF!</v>
      </c>
      <c r="DF66" s="40" t="e">
        <f t="shared" si="24"/>
        <v>#REF!</v>
      </c>
      <c r="DG66" s="40" t="e">
        <f t="shared" si="24"/>
        <v>#REF!</v>
      </c>
      <c r="DH66" s="40" t="e">
        <f t="shared" si="24"/>
        <v>#REF!</v>
      </c>
      <c r="DI66" s="40" t="e">
        <f t="shared" si="24"/>
        <v>#REF!</v>
      </c>
      <c r="DJ66" s="40" t="e">
        <f t="shared" si="24"/>
        <v>#REF!</v>
      </c>
      <c r="DK66" s="40" t="e">
        <f t="shared" si="24"/>
        <v>#REF!</v>
      </c>
      <c r="DL66" s="40" t="e">
        <f t="shared" si="24"/>
        <v>#REF!</v>
      </c>
      <c r="DM66" s="40" t="e">
        <f t="shared" si="24"/>
        <v>#REF!</v>
      </c>
      <c r="DN66" s="40" t="e">
        <f t="shared" si="24"/>
        <v>#REF!</v>
      </c>
      <c r="DO66" s="40" t="e">
        <f t="shared" si="24"/>
        <v>#REF!</v>
      </c>
      <c r="DP66" s="40" t="e">
        <f t="shared" si="24"/>
        <v>#REF!</v>
      </c>
      <c r="DQ66" s="40" t="e">
        <f t="shared" si="24"/>
        <v>#REF!</v>
      </c>
      <c r="DR66" s="40" t="e">
        <f t="shared" si="24"/>
        <v>#REF!</v>
      </c>
      <c r="DS66" s="40" t="e">
        <f t="shared" si="24"/>
        <v>#REF!</v>
      </c>
      <c r="DT66" s="40" t="e">
        <f t="shared" si="24"/>
        <v>#REF!</v>
      </c>
      <c r="DU66" s="40" t="e">
        <f t="shared" si="24"/>
        <v>#REF!</v>
      </c>
      <c r="DV66" s="40" t="e">
        <f t="shared" si="24"/>
        <v>#REF!</v>
      </c>
      <c r="DW66" s="40" t="e">
        <f t="shared" si="24"/>
        <v>#REF!</v>
      </c>
      <c r="DX66" s="40" t="e">
        <f t="shared" si="24"/>
        <v>#REF!</v>
      </c>
      <c r="DY66" s="39">
        <f t="shared" si="14"/>
        <v>36</v>
      </c>
    </row>
    <row r="67" spans="2:129" s="39" customFormat="1">
      <c r="B67" s="21"/>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1"/>
      <c r="AM67" s="40" t="e">
        <f t="shared" si="23"/>
        <v>#REF!</v>
      </c>
      <c r="AN67" s="40" t="e">
        <f t="shared" si="23"/>
        <v>#REF!</v>
      </c>
      <c r="AO67" s="40" t="e">
        <f t="shared" si="23"/>
        <v>#REF!</v>
      </c>
      <c r="AP67" s="40" t="e">
        <f t="shared" si="21"/>
        <v>#REF!</v>
      </c>
      <c r="AQ67" s="40" t="e">
        <f t="shared" si="21"/>
        <v>#REF!</v>
      </c>
      <c r="AR67" s="40" t="e">
        <f t="shared" si="21"/>
        <v>#REF!</v>
      </c>
      <c r="AS67" s="40" t="e">
        <f t="shared" si="21"/>
        <v>#REF!</v>
      </c>
      <c r="AT67" s="40" t="e">
        <f t="shared" si="21"/>
        <v>#REF!</v>
      </c>
      <c r="AU67" s="40" t="e">
        <f t="shared" si="21"/>
        <v>#REF!</v>
      </c>
      <c r="AV67" s="40" t="e">
        <f t="shared" si="21"/>
        <v>#REF!</v>
      </c>
      <c r="AW67" s="40" t="e">
        <f t="shared" si="21"/>
        <v>#REF!</v>
      </c>
      <c r="AX67" s="40" t="e">
        <f t="shared" si="21"/>
        <v>#REF!</v>
      </c>
      <c r="AY67" s="40" t="e">
        <f t="shared" si="21"/>
        <v>#REF!</v>
      </c>
      <c r="AZ67" s="40" t="e">
        <f t="shared" si="21"/>
        <v>#REF!</v>
      </c>
      <c r="BA67" s="40" t="e">
        <f t="shared" si="21"/>
        <v>#REF!</v>
      </c>
      <c r="BB67" s="40" t="e">
        <f t="shared" si="21"/>
        <v>#REF!</v>
      </c>
      <c r="BC67" s="40" t="e">
        <f t="shared" si="22"/>
        <v>#REF!</v>
      </c>
      <c r="BD67" s="40" t="e">
        <f t="shared" si="22"/>
        <v>#REF!</v>
      </c>
      <c r="BE67" s="40" t="e">
        <f t="shared" si="22"/>
        <v>#REF!</v>
      </c>
      <c r="BF67" s="40" t="e">
        <f t="shared" si="22"/>
        <v>#REF!</v>
      </c>
      <c r="BG67" s="40" t="e">
        <f t="shared" si="22"/>
        <v>#REF!</v>
      </c>
      <c r="BH67" s="40" t="e">
        <f t="shared" si="22"/>
        <v>#REF!</v>
      </c>
      <c r="BI67" s="40" t="e">
        <f t="shared" si="22"/>
        <v>#REF!</v>
      </c>
      <c r="BJ67" s="40" t="e">
        <f t="shared" si="22"/>
        <v>#REF!</v>
      </c>
      <c r="BK67" s="40" t="e">
        <f t="shared" si="22"/>
        <v>#REF!</v>
      </c>
      <c r="BL67" s="40" t="e">
        <f t="shared" si="22"/>
        <v>#REF!</v>
      </c>
      <c r="BM67" s="40" t="e">
        <f t="shared" si="22"/>
        <v>#REF!</v>
      </c>
      <c r="BN67" s="40" t="e">
        <f t="shared" si="22"/>
        <v>#REF!</v>
      </c>
      <c r="BO67" s="40" t="e">
        <f t="shared" si="22"/>
        <v>#REF!</v>
      </c>
      <c r="BP67" s="40" t="e">
        <f t="shared" si="22"/>
        <v>#REF!</v>
      </c>
      <c r="BQ67" s="40" t="e">
        <f t="shared" si="22"/>
        <v>#REF!</v>
      </c>
      <c r="BR67" s="40" t="e">
        <f t="shared" si="24"/>
        <v>#REF!</v>
      </c>
      <c r="BS67" s="40" t="e">
        <f t="shared" si="24"/>
        <v>#REF!</v>
      </c>
      <c r="BT67" s="40" t="e">
        <f t="shared" si="24"/>
        <v>#REF!</v>
      </c>
      <c r="BU67" s="40" t="e">
        <f t="shared" ref="BU67:CJ67" si="25">BT66*$C$23</f>
        <v>#REF!</v>
      </c>
      <c r="BV67" s="40" t="e">
        <f t="shared" si="25"/>
        <v>#REF!</v>
      </c>
      <c r="BW67" s="40" t="e">
        <f t="shared" si="25"/>
        <v>#REF!</v>
      </c>
      <c r="BX67" s="40" t="e">
        <f t="shared" si="25"/>
        <v>#REF!</v>
      </c>
      <c r="BY67" s="40" t="e">
        <f t="shared" si="25"/>
        <v>#REF!</v>
      </c>
      <c r="BZ67" s="40" t="e">
        <f t="shared" si="25"/>
        <v>#REF!</v>
      </c>
      <c r="CA67" s="40" t="e">
        <f t="shared" si="25"/>
        <v>#REF!</v>
      </c>
      <c r="CB67" s="40" t="e">
        <f t="shared" si="25"/>
        <v>#REF!</v>
      </c>
      <c r="CC67" s="40" t="e">
        <f t="shared" si="25"/>
        <v>#REF!</v>
      </c>
      <c r="CD67" s="40" t="e">
        <f t="shared" si="25"/>
        <v>#REF!</v>
      </c>
      <c r="CE67" s="40" t="e">
        <f t="shared" si="25"/>
        <v>#REF!</v>
      </c>
      <c r="CF67" s="40" t="e">
        <f t="shared" si="25"/>
        <v>#REF!</v>
      </c>
      <c r="CG67" s="40" t="e">
        <f t="shared" si="25"/>
        <v>#REF!</v>
      </c>
      <c r="CH67" s="40" t="e">
        <f t="shared" si="25"/>
        <v>#REF!</v>
      </c>
      <c r="CI67" s="40" t="e">
        <f t="shared" si="25"/>
        <v>#REF!</v>
      </c>
      <c r="CJ67" s="40" t="e">
        <f t="shared" si="25"/>
        <v>#REF!</v>
      </c>
      <c r="CK67" s="40" t="e">
        <f t="shared" ref="CK67:CZ82" si="26">CJ66*$C$23</f>
        <v>#REF!</v>
      </c>
      <c r="CL67" s="40" t="e">
        <f t="shared" si="26"/>
        <v>#REF!</v>
      </c>
      <c r="CM67" s="40" t="e">
        <f t="shared" si="26"/>
        <v>#REF!</v>
      </c>
      <c r="CN67" s="40" t="e">
        <f t="shared" si="26"/>
        <v>#REF!</v>
      </c>
      <c r="CO67" s="40" t="e">
        <f t="shared" si="26"/>
        <v>#REF!</v>
      </c>
      <c r="CP67" s="40" t="e">
        <f t="shared" si="26"/>
        <v>#REF!</v>
      </c>
      <c r="CQ67" s="40" t="e">
        <f t="shared" si="26"/>
        <v>#REF!</v>
      </c>
      <c r="CR67" s="40" t="e">
        <f t="shared" si="26"/>
        <v>#REF!</v>
      </c>
      <c r="CS67" s="40" t="e">
        <f t="shared" si="26"/>
        <v>#REF!</v>
      </c>
      <c r="CT67" s="40" t="e">
        <f t="shared" si="26"/>
        <v>#REF!</v>
      </c>
      <c r="CU67" s="40" t="e">
        <f t="shared" si="26"/>
        <v>#REF!</v>
      </c>
      <c r="CV67" s="40" t="e">
        <f t="shared" si="26"/>
        <v>#REF!</v>
      </c>
      <c r="CW67" s="40" t="e">
        <f t="shared" si="26"/>
        <v>#REF!</v>
      </c>
      <c r="CX67" s="40" t="e">
        <f t="shared" si="26"/>
        <v>#REF!</v>
      </c>
      <c r="CY67" s="40" t="e">
        <f t="shared" si="26"/>
        <v>#REF!</v>
      </c>
      <c r="CZ67" s="40" t="e">
        <f t="shared" si="26"/>
        <v>#REF!</v>
      </c>
      <c r="DA67" s="40" t="e">
        <f t="shared" ref="DA67:DP82" si="27">CZ66*$C$23</f>
        <v>#REF!</v>
      </c>
      <c r="DB67" s="40" t="e">
        <f t="shared" si="27"/>
        <v>#REF!</v>
      </c>
      <c r="DC67" s="40" t="e">
        <f t="shared" si="27"/>
        <v>#REF!</v>
      </c>
      <c r="DD67" s="40" t="e">
        <f t="shared" si="27"/>
        <v>#REF!</v>
      </c>
      <c r="DE67" s="40" t="e">
        <f t="shared" si="27"/>
        <v>#REF!</v>
      </c>
      <c r="DF67" s="40" t="e">
        <f t="shared" si="27"/>
        <v>#REF!</v>
      </c>
      <c r="DG67" s="40" t="e">
        <f t="shared" si="27"/>
        <v>#REF!</v>
      </c>
      <c r="DH67" s="40" t="e">
        <f t="shared" si="27"/>
        <v>#REF!</v>
      </c>
      <c r="DI67" s="40" t="e">
        <f t="shared" si="27"/>
        <v>#REF!</v>
      </c>
      <c r="DJ67" s="40" t="e">
        <f t="shared" si="27"/>
        <v>#REF!</v>
      </c>
      <c r="DK67" s="40" t="e">
        <f t="shared" si="27"/>
        <v>#REF!</v>
      </c>
      <c r="DL67" s="40" t="e">
        <f t="shared" si="27"/>
        <v>#REF!</v>
      </c>
      <c r="DM67" s="40" t="e">
        <f t="shared" si="27"/>
        <v>#REF!</v>
      </c>
      <c r="DN67" s="40" t="e">
        <f t="shared" si="27"/>
        <v>#REF!</v>
      </c>
      <c r="DO67" s="40" t="e">
        <f t="shared" si="27"/>
        <v>#REF!</v>
      </c>
      <c r="DP67" s="40" t="e">
        <f t="shared" si="27"/>
        <v>#REF!</v>
      </c>
      <c r="DQ67" s="40" t="e">
        <f t="shared" ref="DQ67:DX82" si="28">DP66*$C$23</f>
        <v>#REF!</v>
      </c>
      <c r="DR67" s="40" t="e">
        <f t="shared" si="28"/>
        <v>#REF!</v>
      </c>
      <c r="DS67" s="40" t="e">
        <f t="shared" si="28"/>
        <v>#REF!</v>
      </c>
      <c r="DT67" s="40" t="e">
        <f t="shared" si="28"/>
        <v>#REF!</v>
      </c>
      <c r="DU67" s="40" t="e">
        <f t="shared" si="28"/>
        <v>#REF!</v>
      </c>
      <c r="DV67" s="40" t="e">
        <f t="shared" si="28"/>
        <v>#REF!</v>
      </c>
      <c r="DW67" s="40" t="e">
        <f t="shared" si="28"/>
        <v>#REF!</v>
      </c>
      <c r="DX67" s="40" t="e">
        <f t="shared" si="28"/>
        <v>#REF!</v>
      </c>
      <c r="DY67" s="39">
        <f t="shared" si="14"/>
        <v>37</v>
      </c>
    </row>
    <row r="68" spans="2:129" s="39" customFormat="1">
      <c r="B68" s="21"/>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1"/>
      <c r="AN68" s="40" t="e">
        <f t="shared" si="23"/>
        <v>#REF!</v>
      </c>
      <c r="AO68" s="40" t="e">
        <f t="shared" si="23"/>
        <v>#REF!</v>
      </c>
      <c r="AP68" s="40" t="e">
        <f t="shared" si="21"/>
        <v>#REF!</v>
      </c>
      <c r="AQ68" s="40" t="e">
        <f t="shared" si="21"/>
        <v>#REF!</v>
      </c>
      <c r="AR68" s="40" t="e">
        <f t="shared" si="21"/>
        <v>#REF!</v>
      </c>
      <c r="AS68" s="40" t="e">
        <f t="shared" si="21"/>
        <v>#REF!</v>
      </c>
      <c r="AT68" s="40" t="e">
        <f t="shared" si="21"/>
        <v>#REF!</v>
      </c>
      <c r="AU68" s="40" t="e">
        <f t="shared" si="21"/>
        <v>#REF!</v>
      </c>
      <c r="AV68" s="40" t="e">
        <f t="shared" si="21"/>
        <v>#REF!</v>
      </c>
      <c r="AW68" s="40" t="e">
        <f t="shared" si="21"/>
        <v>#REF!</v>
      </c>
      <c r="AX68" s="40" t="e">
        <f t="shared" si="21"/>
        <v>#REF!</v>
      </c>
      <c r="AY68" s="40" t="e">
        <f t="shared" si="21"/>
        <v>#REF!</v>
      </c>
      <c r="AZ68" s="40" t="e">
        <f t="shared" si="21"/>
        <v>#REF!</v>
      </c>
      <c r="BA68" s="40" t="e">
        <f t="shared" si="21"/>
        <v>#REF!</v>
      </c>
      <c r="BB68" s="40" t="e">
        <f t="shared" si="21"/>
        <v>#REF!</v>
      </c>
      <c r="BC68" s="40" t="e">
        <f t="shared" si="22"/>
        <v>#REF!</v>
      </c>
      <c r="BD68" s="40" t="e">
        <f t="shared" si="22"/>
        <v>#REF!</v>
      </c>
      <c r="BE68" s="40" t="e">
        <f t="shared" si="22"/>
        <v>#REF!</v>
      </c>
      <c r="BF68" s="40" t="e">
        <f t="shared" si="22"/>
        <v>#REF!</v>
      </c>
      <c r="BG68" s="40" t="e">
        <f t="shared" si="22"/>
        <v>#REF!</v>
      </c>
      <c r="BH68" s="40" t="e">
        <f t="shared" si="22"/>
        <v>#REF!</v>
      </c>
      <c r="BI68" s="40" t="e">
        <f t="shared" si="22"/>
        <v>#REF!</v>
      </c>
      <c r="BJ68" s="40" t="e">
        <f t="shared" si="22"/>
        <v>#REF!</v>
      </c>
      <c r="BK68" s="40" t="e">
        <f t="shared" si="22"/>
        <v>#REF!</v>
      </c>
      <c r="BL68" s="40" t="e">
        <f t="shared" si="22"/>
        <v>#REF!</v>
      </c>
      <c r="BM68" s="40" t="e">
        <f t="shared" si="22"/>
        <v>#REF!</v>
      </c>
      <c r="BN68" s="40" t="e">
        <f t="shared" si="22"/>
        <v>#REF!</v>
      </c>
      <c r="BO68" s="40" t="e">
        <f t="shared" si="22"/>
        <v>#REF!</v>
      </c>
      <c r="BP68" s="40" t="e">
        <f t="shared" si="22"/>
        <v>#REF!</v>
      </c>
      <c r="BQ68" s="40" t="e">
        <f t="shared" si="22"/>
        <v>#REF!</v>
      </c>
      <c r="BR68" s="40" t="e">
        <f t="shared" si="22"/>
        <v>#REF!</v>
      </c>
      <c r="BS68" s="40" t="e">
        <f t="shared" ref="BS68:CH83" si="29">BR67*$C$23</f>
        <v>#REF!</v>
      </c>
      <c r="BT68" s="40" t="e">
        <f t="shared" si="29"/>
        <v>#REF!</v>
      </c>
      <c r="BU68" s="40" t="e">
        <f t="shared" si="29"/>
        <v>#REF!</v>
      </c>
      <c r="BV68" s="40" t="e">
        <f t="shared" si="29"/>
        <v>#REF!</v>
      </c>
      <c r="BW68" s="40" t="e">
        <f t="shared" si="29"/>
        <v>#REF!</v>
      </c>
      <c r="BX68" s="40" t="e">
        <f t="shared" si="29"/>
        <v>#REF!</v>
      </c>
      <c r="BY68" s="40" t="e">
        <f t="shared" si="29"/>
        <v>#REF!</v>
      </c>
      <c r="BZ68" s="40" t="e">
        <f t="shared" si="29"/>
        <v>#REF!</v>
      </c>
      <c r="CA68" s="40" t="e">
        <f t="shared" si="29"/>
        <v>#REF!</v>
      </c>
      <c r="CB68" s="40" t="e">
        <f t="shared" si="29"/>
        <v>#REF!</v>
      </c>
      <c r="CC68" s="40" t="e">
        <f t="shared" si="29"/>
        <v>#REF!</v>
      </c>
      <c r="CD68" s="40" t="e">
        <f t="shared" si="29"/>
        <v>#REF!</v>
      </c>
      <c r="CE68" s="40" t="e">
        <f t="shared" si="29"/>
        <v>#REF!</v>
      </c>
      <c r="CF68" s="40" t="e">
        <f t="shared" si="29"/>
        <v>#REF!</v>
      </c>
      <c r="CG68" s="40" t="e">
        <f t="shared" si="29"/>
        <v>#REF!</v>
      </c>
      <c r="CH68" s="40" t="e">
        <f t="shared" si="29"/>
        <v>#REF!</v>
      </c>
      <c r="CI68" s="40" t="e">
        <f t="shared" ref="CI68:CJ82" si="30">CH67*$C$23</f>
        <v>#REF!</v>
      </c>
      <c r="CJ68" s="40" t="e">
        <f t="shared" si="30"/>
        <v>#REF!</v>
      </c>
      <c r="CK68" s="40" t="e">
        <f t="shared" si="26"/>
        <v>#REF!</v>
      </c>
      <c r="CL68" s="40" t="e">
        <f t="shared" si="26"/>
        <v>#REF!</v>
      </c>
      <c r="CM68" s="40" t="e">
        <f t="shared" si="26"/>
        <v>#REF!</v>
      </c>
      <c r="CN68" s="40" t="e">
        <f t="shared" si="26"/>
        <v>#REF!</v>
      </c>
      <c r="CO68" s="40" t="e">
        <f t="shared" si="26"/>
        <v>#REF!</v>
      </c>
      <c r="CP68" s="40" t="e">
        <f t="shared" si="26"/>
        <v>#REF!</v>
      </c>
      <c r="CQ68" s="40" t="e">
        <f t="shared" si="26"/>
        <v>#REF!</v>
      </c>
      <c r="CR68" s="40" t="e">
        <f t="shared" si="26"/>
        <v>#REF!</v>
      </c>
      <c r="CS68" s="40" t="e">
        <f t="shared" si="26"/>
        <v>#REF!</v>
      </c>
      <c r="CT68" s="40" t="e">
        <f t="shared" si="26"/>
        <v>#REF!</v>
      </c>
      <c r="CU68" s="40" t="e">
        <f t="shared" si="26"/>
        <v>#REF!</v>
      </c>
      <c r="CV68" s="40" t="e">
        <f t="shared" si="26"/>
        <v>#REF!</v>
      </c>
      <c r="CW68" s="40" t="e">
        <f t="shared" si="26"/>
        <v>#REF!</v>
      </c>
      <c r="CX68" s="40" t="e">
        <f t="shared" si="26"/>
        <v>#REF!</v>
      </c>
      <c r="CY68" s="40" t="e">
        <f t="shared" si="26"/>
        <v>#REF!</v>
      </c>
      <c r="CZ68" s="40" t="e">
        <f t="shared" si="26"/>
        <v>#REF!</v>
      </c>
      <c r="DA68" s="40" t="e">
        <f t="shared" si="27"/>
        <v>#REF!</v>
      </c>
      <c r="DB68" s="40" t="e">
        <f t="shared" si="27"/>
        <v>#REF!</v>
      </c>
      <c r="DC68" s="40" t="e">
        <f t="shared" si="27"/>
        <v>#REF!</v>
      </c>
      <c r="DD68" s="40" t="e">
        <f t="shared" si="27"/>
        <v>#REF!</v>
      </c>
      <c r="DE68" s="40" t="e">
        <f t="shared" si="27"/>
        <v>#REF!</v>
      </c>
      <c r="DF68" s="40" t="e">
        <f t="shared" si="27"/>
        <v>#REF!</v>
      </c>
      <c r="DG68" s="40" t="e">
        <f t="shared" si="27"/>
        <v>#REF!</v>
      </c>
      <c r="DH68" s="40" t="e">
        <f t="shared" si="27"/>
        <v>#REF!</v>
      </c>
      <c r="DI68" s="40" t="e">
        <f t="shared" si="27"/>
        <v>#REF!</v>
      </c>
      <c r="DJ68" s="40" t="e">
        <f t="shared" si="27"/>
        <v>#REF!</v>
      </c>
      <c r="DK68" s="40" t="e">
        <f t="shared" si="27"/>
        <v>#REF!</v>
      </c>
      <c r="DL68" s="40" t="e">
        <f t="shared" si="27"/>
        <v>#REF!</v>
      </c>
      <c r="DM68" s="40" t="e">
        <f t="shared" si="27"/>
        <v>#REF!</v>
      </c>
      <c r="DN68" s="40" t="e">
        <f t="shared" si="27"/>
        <v>#REF!</v>
      </c>
      <c r="DO68" s="40" t="e">
        <f t="shared" si="27"/>
        <v>#REF!</v>
      </c>
      <c r="DP68" s="40" t="e">
        <f t="shared" si="27"/>
        <v>#REF!</v>
      </c>
      <c r="DQ68" s="40" t="e">
        <f t="shared" si="28"/>
        <v>#REF!</v>
      </c>
      <c r="DR68" s="40" t="e">
        <f t="shared" si="28"/>
        <v>#REF!</v>
      </c>
      <c r="DS68" s="40" t="e">
        <f t="shared" si="28"/>
        <v>#REF!</v>
      </c>
      <c r="DT68" s="40" t="e">
        <f t="shared" si="28"/>
        <v>#REF!</v>
      </c>
      <c r="DU68" s="40" t="e">
        <f t="shared" si="28"/>
        <v>#REF!</v>
      </c>
      <c r="DV68" s="40" t="e">
        <f t="shared" si="28"/>
        <v>#REF!</v>
      </c>
      <c r="DW68" s="40" t="e">
        <f t="shared" si="28"/>
        <v>#REF!</v>
      </c>
      <c r="DX68" s="40" t="e">
        <f t="shared" si="28"/>
        <v>#REF!</v>
      </c>
      <c r="DY68" s="39">
        <f t="shared" si="14"/>
        <v>38</v>
      </c>
    </row>
    <row r="69" spans="2:129" s="39" customFormat="1">
      <c r="B69" s="21"/>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1"/>
      <c r="AO69" s="40" t="e">
        <f t="shared" si="23"/>
        <v>#REF!</v>
      </c>
      <c r="AP69" s="40" t="e">
        <f t="shared" ref="AP69:BE84" si="31">AO68*$C$23</f>
        <v>#REF!</v>
      </c>
      <c r="AQ69" s="40" t="e">
        <f t="shared" si="31"/>
        <v>#REF!</v>
      </c>
      <c r="AR69" s="40" t="e">
        <f t="shared" si="31"/>
        <v>#REF!</v>
      </c>
      <c r="AS69" s="40" t="e">
        <f t="shared" si="31"/>
        <v>#REF!</v>
      </c>
      <c r="AT69" s="40" t="e">
        <f t="shared" si="31"/>
        <v>#REF!</v>
      </c>
      <c r="AU69" s="40" t="e">
        <f t="shared" si="31"/>
        <v>#REF!</v>
      </c>
      <c r="AV69" s="40" t="e">
        <f t="shared" si="31"/>
        <v>#REF!</v>
      </c>
      <c r="AW69" s="40" t="e">
        <f t="shared" si="31"/>
        <v>#REF!</v>
      </c>
      <c r="AX69" s="40" t="e">
        <f t="shared" si="31"/>
        <v>#REF!</v>
      </c>
      <c r="AY69" s="40" t="e">
        <f t="shared" si="31"/>
        <v>#REF!</v>
      </c>
      <c r="AZ69" s="40" t="e">
        <f t="shared" si="31"/>
        <v>#REF!</v>
      </c>
      <c r="BA69" s="40" t="e">
        <f t="shared" si="31"/>
        <v>#REF!</v>
      </c>
      <c r="BB69" s="40" t="e">
        <f t="shared" si="31"/>
        <v>#REF!</v>
      </c>
      <c r="BC69" s="40" t="e">
        <f t="shared" si="31"/>
        <v>#REF!</v>
      </c>
      <c r="BD69" s="40" t="e">
        <f t="shared" si="31"/>
        <v>#REF!</v>
      </c>
      <c r="BE69" s="40" t="e">
        <f t="shared" si="31"/>
        <v>#REF!</v>
      </c>
      <c r="BF69" s="40" t="e">
        <f t="shared" ref="BF69:BU84" si="32">BE68*$C$23</f>
        <v>#REF!</v>
      </c>
      <c r="BG69" s="40" t="e">
        <f t="shared" si="32"/>
        <v>#REF!</v>
      </c>
      <c r="BH69" s="40" t="e">
        <f t="shared" si="32"/>
        <v>#REF!</v>
      </c>
      <c r="BI69" s="40" t="e">
        <f t="shared" si="32"/>
        <v>#REF!</v>
      </c>
      <c r="BJ69" s="40" t="e">
        <f t="shared" si="32"/>
        <v>#REF!</v>
      </c>
      <c r="BK69" s="40" t="e">
        <f t="shared" si="32"/>
        <v>#REF!</v>
      </c>
      <c r="BL69" s="40" t="e">
        <f t="shared" si="32"/>
        <v>#REF!</v>
      </c>
      <c r="BM69" s="40" t="e">
        <f t="shared" si="32"/>
        <v>#REF!</v>
      </c>
      <c r="BN69" s="40" t="e">
        <f t="shared" si="32"/>
        <v>#REF!</v>
      </c>
      <c r="BO69" s="40" t="e">
        <f t="shared" si="32"/>
        <v>#REF!</v>
      </c>
      <c r="BP69" s="40" t="e">
        <f t="shared" si="32"/>
        <v>#REF!</v>
      </c>
      <c r="BQ69" s="40" t="e">
        <f t="shared" si="32"/>
        <v>#REF!</v>
      </c>
      <c r="BR69" s="40" t="e">
        <f t="shared" si="32"/>
        <v>#REF!</v>
      </c>
      <c r="BS69" s="40" t="e">
        <f t="shared" si="32"/>
        <v>#REF!</v>
      </c>
      <c r="BT69" s="40" t="e">
        <f t="shared" si="32"/>
        <v>#REF!</v>
      </c>
      <c r="BU69" s="40" t="e">
        <f t="shared" si="32"/>
        <v>#REF!</v>
      </c>
      <c r="BV69" s="40" t="e">
        <f t="shared" si="29"/>
        <v>#REF!</v>
      </c>
      <c r="BW69" s="40" t="e">
        <f t="shared" si="29"/>
        <v>#REF!</v>
      </c>
      <c r="BX69" s="40" t="e">
        <f t="shared" si="29"/>
        <v>#REF!</v>
      </c>
      <c r="BY69" s="40" t="e">
        <f t="shared" si="29"/>
        <v>#REF!</v>
      </c>
      <c r="BZ69" s="40" t="e">
        <f t="shared" si="29"/>
        <v>#REF!</v>
      </c>
      <c r="CA69" s="40" t="e">
        <f t="shared" si="29"/>
        <v>#REF!</v>
      </c>
      <c r="CB69" s="40" t="e">
        <f t="shared" si="29"/>
        <v>#REF!</v>
      </c>
      <c r="CC69" s="40" t="e">
        <f t="shared" si="29"/>
        <v>#REF!</v>
      </c>
      <c r="CD69" s="40" t="e">
        <f t="shared" si="29"/>
        <v>#REF!</v>
      </c>
      <c r="CE69" s="40" t="e">
        <f t="shared" si="29"/>
        <v>#REF!</v>
      </c>
      <c r="CF69" s="40" t="e">
        <f t="shared" si="29"/>
        <v>#REF!</v>
      </c>
      <c r="CG69" s="40" t="e">
        <f t="shared" si="29"/>
        <v>#REF!</v>
      </c>
      <c r="CH69" s="40" t="e">
        <f t="shared" si="29"/>
        <v>#REF!</v>
      </c>
      <c r="CI69" s="40" t="e">
        <f t="shared" si="30"/>
        <v>#REF!</v>
      </c>
      <c r="CJ69" s="40" t="e">
        <f t="shared" si="30"/>
        <v>#REF!</v>
      </c>
      <c r="CK69" s="40" t="e">
        <f t="shared" si="26"/>
        <v>#REF!</v>
      </c>
      <c r="CL69" s="40" t="e">
        <f t="shared" si="26"/>
        <v>#REF!</v>
      </c>
      <c r="CM69" s="40" t="e">
        <f t="shared" si="26"/>
        <v>#REF!</v>
      </c>
      <c r="CN69" s="40" t="e">
        <f t="shared" si="26"/>
        <v>#REF!</v>
      </c>
      <c r="CO69" s="40" t="e">
        <f t="shared" si="26"/>
        <v>#REF!</v>
      </c>
      <c r="CP69" s="40" t="e">
        <f t="shared" si="26"/>
        <v>#REF!</v>
      </c>
      <c r="CQ69" s="40" t="e">
        <f t="shared" si="26"/>
        <v>#REF!</v>
      </c>
      <c r="CR69" s="40" t="e">
        <f t="shared" si="26"/>
        <v>#REF!</v>
      </c>
      <c r="CS69" s="40" t="e">
        <f t="shared" si="26"/>
        <v>#REF!</v>
      </c>
      <c r="CT69" s="40" t="e">
        <f t="shared" si="26"/>
        <v>#REF!</v>
      </c>
      <c r="CU69" s="40" t="e">
        <f t="shared" si="26"/>
        <v>#REF!</v>
      </c>
      <c r="CV69" s="40" t="e">
        <f t="shared" si="26"/>
        <v>#REF!</v>
      </c>
      <c r="CW69" s="40" t="e">
        <f t="shared" si="26"/>
        <v>#REF!</v>
      </c>
      <c r="CX69" s="40" t="e">
        <f t="shared" si="26"/>
        <v>#REF!</v>
      </c>
      <c r="CY69" s="40" t="e">
        <f t="shared" si="26"/>
        <v>#REF!</v>
      </c>
      <c r="CZ69" s="40" t="e">
        <f t="shared" si="26"/>
        <v>#REF!</v>
      </c>
      <c r="DA69" s="40" t="e">
        <f t="shared" si="27"/>
        <v>#REF!</v>
      </c>
      <c r="DB69" s="40" t="e">
        <f t="shared" si="27"/>
        <v>#REF!</v>
      </c>
      <c r="DC69" s="40" t="e">
        <f t="shared" si="27"/>
        <v>#REF!</v>
      </c>
      <c r="DD69" s="40" t="e">
        <f t="shared" si="27"/>
        <v>#REF!</v>
      </c>
      <c r="DE69" s="40" t="e">
        <f t="shared" si="27"/>
        <v>#REF!</v>
      </c>
      <c r="DF69" s="40" t="e">
        <f t="shared" si="27"/>
        <v>#REF!</v>
      </c>
      <c r="DG69" s="40" t="e">
        <f t="shared" si="27"/>
        <v>#REF!</v>
      </c>
      <c r="DH69" s="40" t="e">
        <f t="shared" si="27"/>
        <v>#REF!</v>
      </c>
      <c r="DI69" s="40" t="e">
        <f t="shared" si="27"/>
        <v>#REF!</v>
      </c>
      <c r="DJ69" s="40" t="e">
        <f t="shared" si="27"/>
        <v>#REF!</v>
      </c>
      <c r="DK69" s="40" t="e">
        <f t="shared" si="27"/>
        <v>#REF!</v>
      </c>
      <c r="DL69" s="40" t="e">
        <f t="shared" si="27"/>
        <v>#REF!</v>
      </c>
      <c r="DM69" s="40" t="e">
        <f t="shared" si="27"/>
        <v>#REF!</v>
      </c>
      <c r="DN69" s="40" t="e">
        <f t="shared" si="27"/>
        <v>#REF!</v>
      </c>
      <c r="DO69" s="40" t="e">
        <f t="shared" si="27"/>
        <v>#REF!</v>
      </c>
      <c r="DP69" s="40" t="e">
        <f t="shared" si="27"/>
        <v>#REF!</v>
      </c>
      <c r="DQ69" s="40" t="e">
        <f t="shared" si="28"/>
        <v>#REF!</v>
      </c>
      <c r="DR69" s="40" t="e">
        <f t="shared" si="28"/>
        <v>#REF!</v>
      </c>
      <c r="DS69" s="40" t="e">
        <f t="shared" si="28"/>
        <v>#REF!</v>
      </c>
      <c r="DT69" s="40" t="e">
        <f t="shared" si="28"/>
        <v>#REF!</v>
      </c>
      <c r="DU69" s="40" t="e">
        <f t="shared" si="28"/>
        <v>#REF!</v>
      </c>
      <c r="DV69" s="40" t="e">
        <f t="shared" si="28"/>
        <v>#REF!</v>
      </c>
      <c r="DW69" s="40" t="e">
        <f t="shared" si="28"/>
        <v>#REF!</v>
      </c>
      <c r="DX69" s="40" t="e">
        <f t="shared" si="28"/>
        <v>#REF!</v>
      </c>
      <c r="DY69" s="39">
        <f t="shared" si="14"/>
        <v>39</v>
      </c>
    </row>
    <row r="70" spans="2:129" s="39" customFormat="1">
      <c r="B70" s="21"/>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1"/>
      <c r="AP70" s="40" t="e">
        <f t="shared" si="31"/>
        <v>#REF!</v>
      </c>
      <c r="AQ70" s="40" t="e">
        <f t="shared" si="31"/>
        <v>#REF!</v>
      </c>
      <c r="AR70" s="40" t="e">
        <f t="shared" si="31"/>
        <v>#REF!</v>
      </c>
      <c r="AS70" s="40" t="e">
        <f t="shared" si="31"/>
        <v>#REF!</v>
      </c>
      <c r="AT70" s="40" t="e">
        <f t="shared" si="31"/>
        <v>#REF!</v>
      </c>
      <c r="AU70" s="40" t="e">
        <f t="shared" si="31"/>
        <v>#REF!</v>
      </c>
      <c r="AV70" s="40" t="e">
        <f t="shared" si="31"/>
        <v>#REF!</v>
      </c>
      <c r="AW70" s="40" t="e">
        <f t="shared" si="31"/>
        <v>#REF!</v>
      </c>
      <c r="AX70" s="40" t="e">
        <f t="shared" si="31"/>
        <v>#REF!</v>
      </c>
      <c r="AY70" s="40" t="e">
        <f t="shared" si="31"/>
        <v>#REF!</v>
      </c>
      <c r="AZ70" s="40" t="e">
        <f t="shared" si="31"/>
        <v>#REF!</v>
      </c>
      <c r="BA70" s="40" t="e">
        <f t="shared" si="31"/>
        <v>#REF!</v>
      </c>
      <c r="BB70" s="40" t="e">
        <f t="shared" si="31"/>
        <v>#REF!</v>
      </c>
      <c r="BC70" s="40" t="e">
        <f t="shared" si="31"/>
        <v>#REF!</v>
      </c>
      <c r="BD70" s="40" t="e">
        <f t="shared" si="31"/>
        <v>#REF!</v>
      </c>
      <c r="BE70" s="40" t="e">
        <f t="shared" si="31"/>
        <v>#REF!</v>
      </c>
      <c r="BF70" s="40" t="e">
        <f t="shared" si="32"/>
        <v>#REF!</v>
      </c>
      <c r="BG70" s="40" t="e">
        <f t="shared" si="32"/>
        <v>#REF!</v>
      </c>
      <c r="BH70" s="40" t="e">
        <f t="shared" si="32"/>
        <v>#REF!</v>
      </c>
      <c r="BI70" s="40" t="e">
        <f t="shared" si="32"/>
        <v>#REF!</v>
      </c>
      <c r="BJ70" s="40" t="e">
        <f t="shared" si="32"/>
        <v>#REF!</v>
      </c>
      <c r="BK70" s="40" t="e">
        <f t="shared" si="32"/>
        <v>#REF!</v>
      </c>
      <c r="BL70" s="40" t="e">
        <f t="shared" si="32"/>
        <v>#REF!</v>
      </c>
      <c r="BM70" s="40" t="e">
        <f t="shared" si="32"/>
        <v>#REF!</v>
      </c>
      <c r="BN70" s="40" t="e">
        <f t="shared" si="32"/>
        <v>#REF!</v>
      </c>
      <c r="BO70" s="40" t="e">
        <f t="shared" si="32"/>
        <v>#REF!</v>
      </c>
      <c r="BP70" s="40" t="e">
        <f t="shared" si="32"/>
        <v>#REF!</v>
      </c>
      <c r="BQ70" s="40" t="e">
        <f t="shared" si="32"/>
        <v>#REF!</v>
      </c>
      <c r="BR70" s="40" t="e">
        <f t="shared" si="32"/>
        <v>#REF!</v>
      </c>
      <c r="BS70" s="40" t="e">
        <f t="shared" si="32"/>
        <v>#REF!</v>
      </c>
      <c r="BT70" s="40" t="e">
        <f t="shared" si="32"/>
        <v>#REF!</v>
      </c>
      <c r="BU70" s="40" t="e">
        <f t="shared" si="32"/>
        <v>#REF!</v>
      </c>
      <c r="BV70" s="40" t="e">
        <f t="shared" si="29"/>
        <v>#REF!</v>
      </c>
      <c r="BW70" s="40" t="e">
        <f t="shared" si="29"/>
        <v>#REF!</v>
      </c>
      <c r="BX70" s="40" t="e">
        <f t="shared" si="29"/>
        <v>#REF!</v>
      </c>
      <c r="BY70" s="40" t="e">
        <f t="shared" si="29"/>
        <v>#REF!</v>
      </c>
      <c r="BZ70" s="40" t="e">
        <f t="shared" si="29"/>
        <v>#REF!</v>
      </c>
      <c r="CA70" s="40" t="e">
        <f t="shared" si="29"/>
        <v>#REF!</v>
      </c>
      <c r="CB70" s="40" t="e">
        <f t="shared" si="29"/>
        <v>#REF!</v>
      </c>
      <c r="CC70" s="40" t="e">
        <f t="shared" si="29"/>
        <v>#REF!</v>
      </c>
      <c r="CD70" s="40" t="e">
        <f t="shared" si="29"/>
        <v>#REF!</v>
      </c>
      <c r="CE70" s="40" t="e">
        <f t="shared" si="29"/>
        <v>#REF!</v>
      </c>
      <c r="CF70" s="40" t="e">
        <f t="shared" si="29"/>
        <v>#REF!</v>
      </c>
      <c r="CG70" s="40" t="e">
        <f t="shared" si="29"/>
        <v>#REF!</v>
      </c>
      <c r="CH70" s="40" t="e">
        <f t="shared" si="29"/>
        <v>#REF!</v>
      </c>
      <c r="CI70" s="40" t="e">
        <f t="shared" si="30"/>
        <v>#REF!</v>
      </c>
      <c r="CJ70" s="40" t="e">
        <f t="shared" si="30"/>
        <v>#REF!</v>
      </c>
      <c r="CK70" s="40" t="e">
        <f t="shared" si="26"/>
        <v>#REF!</v>
      </c>
      <c r="CL70" s="40" t="e">
        <f t="shared" si="26"/>
        <v>#REF!</v>
      </c>
      <c r="CM70" s="40" t="e">
        <f t="shared" si="26"/>
        <v>#REF!</v>
      </c>
      <c r="CN70" s="40" t="e">
        <f t="shared" si="26"/>
        <v>#REF!</v>
      </c>
      <c r="CO70" s="40" t="e">
        <f t="shared" si="26"/>
        <v>#REF!</v>
      </c>
      <c r="CP70" s="40" t="e">
        <f t="shared" si="26"/>
        <v>#REF!</v>
      </c>
      <c r="CQ70" s="40" t="e">
        <f t="shared" si="26"/>
        <v>#REF!</v>
      </c>
      <c r="CR70" s="40" t="e">
        <f t="shared" si="26"/>
        <v>#REF!</v>
      </c>
      <c r="CS70" s="40" t="e">
        <f t="shared" si="26"/>
        <v>#REF!</v>
      </c>
      <c r="CT70" s="40" t="e">
        <f t="shared" si="26"/>
        <v>#REF!</v>
      </c>
      <c r="CU70" s="40" t="e">
        <f t="shared" si="26"/>
        <v>#REF!</v>
      </c>
      <c r="CV70" s="40" t="e">
        <f t="shared" si="26"/>
        <v>#REF!</v>
      </c>
      <c r="CW70" s="40" t="e">
        <f t="shared" si="26"/>
        <v>#REF!</v>
      </c>
      <c r="CX70" s="40" t="e">
        <f t="shared" si="26"/>
        <v>#REF!</v>
      </c>
      <c r="CY70" s="40" t="e">
        <f t="shared" si="26"/>
        <v>#REF!</v>
      </c>
      <c r="CZ70" s="40" t="e">
        <f t="shared" si="26"/>
        <v>#REF!</v>
      </c>
      <c r="DA70" s="40" t="e">
        <f t="shared" si="27"/>
        <v>#REF!</v>
      </c>
      <c r="DB70" s="40" t="e">
        <f t="shared" si="27"/>
        <v>#REF!</v>
      </c>
      <c r="DC70" s="40" t="e">
        <f t="shared" si="27"/>
        <v>#REF!</v>
      </c>
      <c r="DD70" s="40" t="e">
        <f t="shared" si="27"/>
        <v>#REF!</v>
      </c>
      <c r="DE70" s="40" t="e">
        <f t="shared" si="27"/>
        <v>#REF!</v>
      </c>
      <c r="DF70" s="40" t="e">
        <f t="shared" si="27"/>
        <v>#REF!</v>
      </c>
      <c r="DG70" s="40" t="e">
        <f t="shared" si="27"/>
        <v>#REF!</v>
      </c>
      <c r="DH70" s="40" t="e">
        <f t="shared" si="27"/>
        <v>#REF!</v>
      </c>
      <c r="DI70" s="40" t="e">
        <f t="shared" si="27"/>
        <v>#REF!</v>
      </c>
      <c r="DJ70" s="40" t="e">
        <f t="shared" si="27"/>
        <v>#REF!</v>
      </c>
      <c r="DK70" s="40" t="e">
        <f t="shared" si="27"/>
        <v>#REF!</v>
      </c>
      <c r="DL70" s="40" t="e">
        <f t="shared" si="27"/>
        <v>#REF!</v>
      </c>
      <c r="DM70" s="40" t="e">
        <f t="shared" si="27"/>
        <v>#REF!</v>
      </c>
      <c r="DN70" s="40" t="e">
        <f t="shared" si="27"/>
        <v>#REF!</v>
      </c>
      <c r="DO70" s="40" t="e">
        <f t="shared" si="27"/>
        <v>#REF!</v>
      </c>
      <c r="DP70" s="40" t="e">
        <f t="shared" si="27"/>
        <v>#REF!</v>
      </c>
      <c r="DQ70" s="40" t="e">
        <f t="shared" si="28"/>
        <v>#REF!</v>
      </c>
      <c r="DR70" s="40" t="e">
        <f t="shared" si="28"/>
        <v>#REF!</v>
      </c>
      <c r="DS70" s="40" t="e">
        <f t="shared" si="28"/>
        <v>#REF!</v>
      </c>
      <c r="DT70" s="40" t="e">
        <f t="shared" si="28"/>
        <v>#REF!</v>
      </c>
      <c r="DU70" s="40" t="e">
        <f t="shared" si="28"/>
        <v>#REF!</v>
      </c>
      <c r="DV70" s="40" t="e">
        <f t="shared" si="28"/>
        <v>#REF!</v>
      </c>
      <c r="DW70" s="40" t="e">
        <f t="shared" si="28"/>
        <v>#REF!</v>
      </c>
      <c r="DX70" s="40" t="e">
        <f t="shared" si="28"/>
        <v>#REF!</v>
      </c>
      <c r="DY70" s="39">
        <f t="shared" si="14"/>
        <v>40</v>
      </c>
    </row>
    <row r="71" spans="2:129" s="39" customFormat="1">
      <c r="B71" s="21"/>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1"/>
      <c r="AQ71" s="40" t="e">
        <f t="shared" si="31"/>
        <v>#REF!</v>
      </c>
      <c r="AR71" s="40" t="e">
        <f t="shared" si="31"/>
        <v>#REF!</v>
      </c>
      <c r="AS71" s="40" t="e">
        <f t="shared" si="31"/>
        <v>#REF!</v>
      </c>
      <c r="AT71" s="40" t="e">
        <f t="shared" si="31"/>
        <v>#REF!</v>
      </c>
      <c r="AU71" s="40" t="e">
        <f t="shared" si="31"/>
        <v>#REF!</v>
      </c>
      <c r="AV71" s="40" t="e">
        <f t="shared" si="31"/>
        <v>#REF!</v>
      </c>
      <c r="AW71" s="40" t="e">
        <f t="shared" si="31"/>
        <v>#REF!</v>
      </c>
      <c r="AX71" s="40" t="e">
        <f t="shared" si="31"/>
        <v>#REF!</v>
      </c>
      <c r="AY71" s="40" t="e">
        <f t="shared" si="31"/>
        <v>#REF!</v>
      </c>
      <c r="AZ71" s="40" t="e">
        <f t="shared" si="31"/>
        <v>#REF!</v>
      </c>
      <c r="BA71" s="40" t="e">
        <f t="shared" si="31"/>
        <v>#REF!</v>
      </c>
      <c r="BB71" s="40" t="e">
        <f t="shared" si="31"/>
        <v>#REF!</v>
      </c>
      <c r="BC71" s="40" t="e">
        <f t="shared" si="31"/>
        <v>#REF!</v>
      </c>
      <c r="BD71" s="40" t="e">
        <f t="shared" si="31"/>
        <v>#REF!</v>
      </c>
      <c r="BE71" s="40" t="e">
        <f t="shared" si="31"/>
        <v>#REF!</v>
      </c>
      <c r="BF71" s="40" t="e">
        <f t="shared" si="32"/>
        <v>#REF!</v>
      </c>
      <c r="BG71" s="40" t="e">
        <f t="shared" si="32"/>
        <v>#REF!</v>
      </c>
      <c r="BH71" s="40" t="e">
        <f t="shared" si="32"/>
        <v>#REF!</v>
      </c>
      <c r="BI71" s="40" t="e">
        <f t="shared" si="32"/>
        <v>#REF!</v>
      </c>
      <c r="BJ71" s="40" t="e">
        <f t="shared" si="32"/>
        <v>#REF!</v>
      </c>
      <c r="BK71" s="40" t="e">
        <f t="shared" si="32"/>
        <v>#REF!</v>
      </c>
      <c r="BL71" s="40" t="e">
        <f t="shared" si="32"/>
        <v>#REF!</v>
      </c>
      <c r="BM71" s="40" t="e">
        <f t="shared" si="32"/>
        <v>#REF!</v>
      </c>
      <c r="BN71" s="40" t="e">
        <f t="shared" si="32"/>
        <v>#REF!</v>
      </c>
      <c r="BO71" s="40" t="e">
        <f t="shared" si="32"/>
        <v>#REF!</v>
      </c>
      <c r="BP71" s="40" t="e">
        <f t="shared" si="32"/>
        <v>#REF!</v>
      </c>
      <c r="BQ71" s="40" t="e">
        <f t="shared" si="32"/>
        <v>#REF!</v>
      </c>
      <c r="BR71" s="40" t="e">
        <f t="shared" si="32"/>
        <v>#REF!</v>
      </c>
      <c r="BS71" s="40" t="e">
        <f t="shared" si="32"/>
        <v>#REF!</v>
      </c>
      <c r="BT71" s="40" t="e">
        <f t="shared" si="32"/>
        <v>#REF!</v>
      </c>
      <c r="BU71" s="40" t="e">
        <f t="shared" si="32"/>
        <v>#REF!</v>
      </c>
      <c r="BV71" s="40" t="e">
        <f t="shared" si="29"/>
        <v>#REF!</v>
      </c>
      <c r="BW71" s="40" t="e">
        <f t="shared" si="29"/>
        <v>#REF!</v>
      </c>
      <c r="BX71" s="40" t="e">
        <f t="shared" si="29"/>
        <v>#REF!</v>
      </c>
      <c r="BY71" s="40" t="e">
        <f t="shared" si="29"/>
        <v>#REF!</v>
      </c>
      <c r="BZ71" s="40" t="e">
        <f t="shared" si="29"/>
        <v>#REF!</v>
      </c>
      <c r="CA71" s="40" t="e">
        <f t="shared" si="29"/>
        <v>#REF!</v>
      </c>
      <c r="CB71" s="40" t="e">
        <f t="shared" si="29"/>
        <v>#REF!</v>
      </c>
      <c r="CC71" s="40" t="e">
        <f t="shared" si="29"/>
        <v>#REF!</v>
      </c>
      <c r="CD71" s="40" t="e">
        <f t="shared" si="29"/>
        <v>#REF!</v>
      </c>
      <c r="CE71" s="40" t="e">
        <f t="shared" si="29"/>
        <v>#REF!</v>
      </c>
      <c r="CF71" s="40" t="e">
        <f t="shared" si="29"/>
        <v>#REF!</v>
      </c>
      <c r="CG71" s="40" t="e">
        <f t="shared" si="29"/>
        <v>#REF!</v>
      </c>
      <c r="CH71" s="40" t="e">
        <f t="shared" si="29"/>
        <v>#REF!</v>
      </c>
      <c r="CI71" s="40" t="e">
        <f t="shared" si="30"/>
        <v>#REF!</v>
      </c>
      <c r="CJ71" s="40" t="e">
        <f t="shared" si="30"/>
        <v>#REF!</v>
      </c>
      <c r="CK71" s="40" t="e">
        <f t="shared" si="26"/>
        <v>#REF!</v>
      </c>
      <c r="CL71" s="40" t="e">
        <f t="shared" si="26"/>
        <v>#REF!</v>
      </c>
      <c r="CM71" s="40" t="e">
        <f t="shared" si="26"/>
        <v>#REF!</v>
      </c>
      <c r="CN71" s="40" t="e">
        <f t="shared" si="26"/>
        <v>#REF!</v>
      </c>
      <c r="CO71" s="40" t="e">
        <f t="shared" si="26"/>
        <v>#REF!</v>
      </c>
      <c r="CP71" s="40" t="e">
        <f t="shared" si="26"/>
        <v>#REF!</v>
      </c>
      <c r="CQ71" s="40" t="e">
        <f t="shared" si="26"/>
        <v>#REF!</v>
      </c>
      <c r="CR71" s="40" t="e">
        <f t="shared" si="26"/>
        <v>#REF!</v>
      </c>
      <c r="CS71" s="40" t="e">
        <f t="shared" si="26"/>
        <v>#REF!</v>
      </c>
      <c r="CT71" s="40" t="e">
        <f t="shared" si="26"/>
        <v>#REF!</v>
      </c>
      <c r="CU71" s="40" t="e">
        <f t="shared" si="26"/>
        <v>#REF!</v>
      </c>
      <c r="CV71" s="40" t="e">
        <f t="shared" si="26"/>
        <v>#REF!</v>
      </c>
      <c r="CW71" s="40" t="e">
        <f t="shared" si="26"/>
        <v>#REF!</v>
      </c>
      <c r="CX71" s="40" t="e">
        <f t="shared" si="26"/>
        <v>#REF!</v>
      </c>
      <c r="CY71" s="40" t="e">
        <f t="shared" si="26"/>
        <v>#REF!</v>
      </c>
      <c r="CZ71" s="40" t="e">
        <f t="shared" si="26"/>
        <v>#REF!</v>
      </c>
      <c r="DA71" s="40" t="e">
        <f t="shared" si="27"/>
        <v>#REF!</v>
      </c>
      <c r="DB71" s="40" t="e">
        <f t="shared" si="27"/>
        <v>#REF!</v>
      </c>
      <c r="DC71" s="40" t="e">
        <f t="shared" si="27"/>
        <v>#REF!</v>
      </c>
      <c r="DD71" s="40" t="e">
        <f t="shared" si="27"/>
        <v>#REF!</v>
      </c>
      <c r="DE71" s="40" t="e">
        <f t="shared" si="27"/>
        <v>#REF!</v>
      </c>
      <c r="DF71" s="40" t="e">
        <f t="shared" si="27"/>
        <v>#REF!</v>
      </c>
      <c r="DG71" s="40" t="e">
        <f t="shared" si="27"/>
        <v>#REF!</v>
      </c>
      <c r="DH71" s="40" t="e">
        <f t="shared" si="27"/>
        <v>#REF!</v>
      </c>
      <c r="DI71" s="40" t="e">
        <f t="shared" si="27"/>
        <v>#REF!</v>
      </c>
      <c r="DJ71" s="40" t="e">
        <f t="shared" si="27"/>
        <v>#REF!</v>
      </c>
      <c r="DK71" s="40" t="e">
        <f t="shared" si="27"/>
        <v>#REF!</v>
      </c>
      <c r="DL71" s="40" t="e">
        <f t="shared" si="27"/>
        <v>#REF!</v>
      </c>
      <c r="DM71" s="40" t="e">
        <f t="shared" si="27"/>
        <v>#REF!</v>
      </c>
      <c r="DN71" s="40" t="e">
        <f t="shared" si="27"/>
        <v>#REF!</v>
      </c>
      <c r="DO71" s="40" t="e">
        <f t="shared" si="27"/>
        <v>#REF!</v>
      </c>
      <c r="DP71" s="40" t="e">
        <f t="shared" si="27"/>
        <v>#REF!</v>
      </c>
      <c r="DQ71" s="40" t="e">
        <f t="shared" si="28"/>
        <v>#REF!</v>
      </c>
      <c r="DR71" s="40" t="e">
        <f t="shared" si="28"/>
        <v>#REF!</v>
      </c>
      <c r="DS71" s="40" t="e">
        <f t="shared" si="28"/>
        <v>#REF!</v>
      </c>
      <c r="DT71" s="40" t="e">
        <f t="shared" si="28"/>
        <v>#REF!</v>
      </c>
      <c r="DU71" s="40" t="e">
        <f t="shared" si="28"/>
        <v>#REF!</v>
      </c>
      <c r="DV71" s="40" t="e">
        <f t="shared" si="28"/>
        <v>#REF!</v>
      </c>
      <c r="DW71" s="40" t="e">
        <f t="shared" si="28"/>
        <v>#REF!</v>
      </c>
      <c r="DX71" s="40" t="e">
        <f t="shared" si="28"/>
        <v>#REF!</v>
      </c>
      <c r="DY71" s="39">
        <f t="shared" si="14"/>
        <v>41</v>
      </c>
    </row>
    <row r="72" spans="2:129" s="39" customFormat="1">
      <c r="B72" s="21"/>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1"/>
      <c r="AR72" s="40" t="e">
        <f t="shared" si="31"/>
        <v>#REF!</v>
      </c>
      <c r="AS72" s="40" t="e">
        <f t="shared" si="31"/>
        <v>#REF!</v>
      </c>
      <c r="AT72" s="40" t="e">
        <f t="shared" si="31"/>
        <v>#REF!</v>
      </c>
      <c r="AU72" s="40" t="e">
        <f t="shared" si="31"/>
        <v>#REF!</v>
      </c>
      <c r="AV72" s="40" t="e">
        <f t="shared" si="31"/>
        <v>#REF!</v>
      </c>
      <c r="AW72" s="40" t="e">
        <f t="shared" si="31"/>
        <v>#REF!</v>
      </c>
      <c r="AX72" s="40" t="e">
        <f t="shared" si="31"/>
        <v>#REF!</v>
      </c>
      <c r="AY72" s="40" t="e">
        <f t="shared" si="31"/>
        <v>#REF!</v>
      </c>
      <c r="AZ72" s="40" t="e">
        <f t="shared" si="31"/>
        <v>#REF!</v>
      </c>
      <c r="BA72" s="40" t="e">
        <f t="shared" si="31"/>
        <v>#REF!</v>
      </c>
      <c r="BB72" s="40" t="e">
        <f t="shared" si="31"/>
        <v>#REF!</v>
      </c>
      <c r="BC72" s="40" t="e">
        <f t="shared" si="31"/>
        <v>#REF!</v>
      </c>
      <c r="BD72" s="40" t="e">
        <f t="shared" si="31"/>
        <v>#REF!</v>
      </c>
      <c r="BE72" s="40" t="e">
        <f t="shared" si="31"/>
        <v>#REF!</v>
      </c>
      <c r="BF72" s="40" t="e">
        <f t="shared" si="32"/>
        <v>#REF!</v>
      </c>
      <c r="BG72" s="40" t="e">
        <f t="shared" si="32"/>
        <v>#REF!</v>
      </c>
      <c r="BH72" s="40" t="e">
        <f t="shared" si="32"/>
        <v>#REF!</v>
      </c>
      <c r="BI72" s="40" t="e">
        <f t="shared" si="32"/>
        <v>#REF!</v>
      </c>
      <c r="BJ72" s="40" t="e">
        <f t="shared" si="32"/>
        <v>#REF!</v>
      </c>
      <c r="BK72" s="40" t="e">
        <f t="shared" si="32"/>
        <v>#REF!</v>
      </c>
      <c r="BL72" s="40" t="e">
        <f t="shared" si="32"/>
        <v>#REF!</v>
      </c>
      <c r="BM72" s="40" t="e">
        <f t="shared" si="32"/>
        <v>#REF!</v>
      </c>
      <c r="BN72" s="40" t="e">
        <f t="shared" si="32"/>
        <v>#REF!</v>
      </c>
      <c r="BO72" s="40" t="e">
        <f t="shared" si="32"/>
        <v>#REF!</v>
      </c>
      <c r="BP72" s="40" t="e">
        <f t="shared" si="32"/>
        <v>#REF!</v>
      </c>
      <c r="BQ72" s="40" t="e">
        <f t="shared" si="32"/>
        <v>#REF!</v>
      </c>
      <c r="BR72" s="40" t="e">
        <f t="shared" si="32"/>
        <v>#REF!</v>
      </c>
      <c r="BS72" s="40" t="e">
        <f t="shared" si="32"/>
        <v>#REF!</v>
      </c>
      <c r="BT72" s="40" t="e">
        <f t="shared" si="32"/>
        <v>#REF!</v>
      </c>
      <c r="BU72" s="40" t="e">
        <f t="shared" si="32"/>
        <v>#REF!</v>
      </c>
      <c r="BV72" s="40" t="e">
        <f t="shared" si="29"/>
        <v>#REF!</v>
      </c>
      <c r="BW72" s="40" t="e">
        <f t="shared" si="29"/>
        <v>#REF!</v>
      </c>
      <c r="BX72" s="40" t="e">
        <f t="shared" si="29"/>
        <v>#REF!</v>
      </c>
      <c r="BY72" s="40" t="e">
        <f t="shared" si="29"/>
        <v>#REF!</v>
      </c>
      <c r="BZ72" s="40" t="e">
        <f t="shared" si="29"/>
        <v>#REF!</v>
      </c>
      <c r="CA72" s="40" t="e">
        <f t="shared" si="29"/>
        <v>#REF!</v>
      </c>
      <c r="CB72" s="40" t="e">
        <f t="shared" si="29"/>
        <v>#REF!</v>
      </c>
      <c r="CC72" s="40" t="e">
        <f t="shared" si="29"/>
        <v>#REF!</v>
      </c>
      <c r="CD72" s="40" t="e">
        <f t="shared" si="29"/>
        <v>#REF!</v>
      </c>
      <c r="CE72" s="40" t="e">
        <f t="shared" si="29"/>
        <v>#REF!</v>
      </c>
      <c r="CF72" s="40" t="e">
        <f t="shared" si="29"/>
        <v>#REF!</v>
      </c>
      <c r="CG72" s="40" t="e">
        <f t="shared" si="29"/>
        <v>#REF!</v>
      </c>
      <c r="CH72" s="40" t="e">
        <f t="shared" si="29"/>
        <v>#REF!</v>
      </c>
      <c r="CI72" s="40" t="e">
        <f t="shared" si="30"/>
        <v>#REF!</v>
      </c>
      <c r="CJ72" s="40" t="e">
        <f t="shared" si="30"/>
        <v>#REF!</v>
      </c>
      <c r="CK72" s="40" t="e">
        <f t="shared" si="26"/>
        <v>#REF!</v>
      </c>
      <c r="CL72" s="40" t="e">
        <f t="shared" si="26"/>
        <v>#REF!</v>
      </c>
      <c r="CM72" s="40" t="e">
        <f t="shared" si="26"/>
        <v>#REF!</v>
      </c>
      <c r="CN72" s="40" t="e">
        <f t="shared" si="26"/>
        <v>#REF!</v>
      </c>
      <c r="CO72" s="40" t="e">
        <f t="shared" si="26"/>
        <v>#REF!</v>
      </c>
      <c r="CP72" s="40" t="e">
        <f t="shared" si="26"/>
        <v>#REF!</v>
      </c>
      <c r="CQ72" s="40" t="e">
        <f t="shared" si="26"/>
        <v>#REF!</v>
      </c>
      <c r="CR72" s="40" t="e">
        <f t="shared" si="26"/>
        <v>#REF!</v>
      </c>
      <c r="CS72" s="40" t="e">
        <f t="shared" si="26"/>
        <v>#REF!</v>
      </c>
      <c r="CT72" s="40" t="e">
        <f t="shared" si="26"/>
        <v>#REF!</v>
      </c>
      <c r="CU72" s="40" t="e">
        <f t="shared" si="26"/>
        <v>#REF!</v>
      </c>
      <c r="CV72" s="40" t="e">
        <f t="shared" si="26"/>
        <v>#REF!</v>
      </c>
      <c r="CW72" s="40" t="e">
        <f t="shared" si="26"/>
        <v>#REF!</v>
      </c>
      <c r="CX72" s="40" t="e">
        <f t="shared" si="26"/>
        <v>#REF!</v>
      </c>
      <c r="CY72" s="40" t="e">
        <f t="shared" si="26"/>
        <v>#REF!</v>
      </c>
      <c r="CZ72" s="40" t="e">
        <f t="shared" si="26"/>
        <v>#REF!</v>
      </c>
      <c r="DA72" s="40" t="e">
        <f t="shared" si="27"/>
        <v>#REF!</v>
      </c>
      <c r="DB72" s="40" t="e">
        <f t="shared" si="27"/>
        <v>#REF!</v>
      </c>
      <c r="DC72" s="40" t="e">
        <f t="shared" si="27"/>
        <v>#REF!</v>
      </c>
      <c r="DD72" s="40" t="e">
        <f t="shared" si="27"/>
        <v>#REF!</v>
      </c>
      <c r="DE72" s="40" t="e">
        <f t="shared" si="27"/>
        <v>#REF!</v>
      </c>
      <c r="DF72" s="40" t="e">
        <f t="shared" si="27"/>
        <v>#REF!</v>
      </c>
      <c r="DG72" s="40" t="e">
        <f t="shared" si="27"/>
        <v>#REF!</v>
      </c>
      <c r="DH72" s="40" t="e">
        <f t="shared" si="27"/>
        <v>#REF!</v>
      </c>
      <c r="DI72" s="40" t="e">
        <f t="shared" si="27"/>
        <v>#REF!</v>
      </c>
      <c r="DJ72" s="40" t="e">
        <f t="shared" si="27"/>
        <v>#REF!</v>
      </c>
      <c r="DK72" s="40" t="e">
        <f t="shared" si="27"/>
        <v>#REF!</v>
      </c>
      <c r="DL72" s="40" t="e">
        <f t="shared" si="27"/>
        <v>#REF!</v>
      </c>
      <c r="DM72" s="40" t="e">
        <f t="shared" si="27"/>
        <v>#REF!</v>
      </c>
      <c r="DN72" s="40" t="e">
        <f t="shared" si="27"/>
        <v>#REF!</v>
      </c>
      <c r="DO72" s="40" t="e">
        <f t="shared" si="27"/>
        <v>#REF!</v>
      </c>
      <c r="DP72" s="40" t="e">
        <f t="shared" si="27"/>
        <v>#REF!</v>
      </c>
      <c r="DQ72" s="40" t="e">
        <f t="shared" si="28"/>
        <v>#REF!</v>
      </c>
      <c r="DR72" s="40" t="e">
        <f t="shared" si="28"/>
        <v>#REF!</v>
      </c>
      <c r="DS72" s="40" t="e">
        <f t="shared" si="28"/>
        <v>#REF!</v>
      </c>
      <c r="DT72" s="40" t="e">
        <f t="shared" si="28"/>
        <v>#REF!</v>
      </c>
      <c r="DU72" s="40" t="e">
        <f t="shared" si="28"/>
        <v>#REF!</v>
      </c>
      <c r="DV72" s="40" t="e">
        <f t="shared" si="28"/>
        <v>#REF!</v>
      </c>
      <c r="DW72" s="40" t="e">
        <f t="shared" si="28"/>
        <v>#REF!</v>
      </c>
      <c r="DX72" s="40" t="e">
        <f t="shared" si="28"/>
        <v>#REF!</v>
      </c>
      <c r="DY72" s="39">
        <f t="shared" si="14"/>
        <v>42</v>
      </c>
    </row>
    <row r="73" spans="2:129" s="39" customFormat="1">
      <c r="B73" s="21"/>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1"/>
      <c r="AS73" s="40" t="e">
        <f t="shared" si="31"/>
        <v>#REF!</v>
      </c>
      <c r="AT73" s="40" t="e">
        <f t="shared" si="31"/>
        <v>#REF!</v>
      </c>
      <c r="AU73" s="40" t="e">
        <f t="shared" si="31"/>
        <v>#REF!</v>
      </c>
      <c r="AV73" s="40" t="e">
        <f t="shared" si="31"/>
        <v>#REF!</v>
      </c>
      <c r="AW73" s="40" t="e">
        <f t="shared" si="31"/>
        <v>#REF!</v>
      </c>
      <c r="AX73" s="40" t="e">
        <f t="shared" si="31"/>
        <v>#REF!</v>
      </c>
      <c r="AY73" s="40" t="e">
        <f t="shared" si="31"/>
        <v>#REF!</v>
      </c>
      <c r="AZ73" s="40" t="e">
        <f t="shared" si="31"/>
        <v>#REF!</v>
      </c>
      <c r="BA73" s="40" t="e">
        <f t="shared" si="31"/>
        <v>#REF!</v>
      </c>
      <c r="BB73" s="40" t="e">
        <f t="shared" si="31"/>
        <v>#REF!</v>
      </c>
      <c r="BC73" s="40" t="e">
        <f t="shared" si="31"/>
        <v>#REF!</v>
      </c>
      <c r="BD73" s="40" t="e">
        <f t="shared" si="31"/>
        <v>#REF!</v>
      </c>
      <c r="BE73" s="40" t="e">
        <f t="shared" si="31"/>
        <v>#REF!</v>
      </c>
      <c r="BF73" s="40" t="e">
        <f t="shared" si="32"/>
        <v>#REF!</v>
      </c>
      <c r="BG73" s="40" t="e">
        <f t="shared" si="32"/>
        <v>#REF!</v>
      </c>
      <c r="BH73" s="40" t="e">
        <f t="shared" si="32"/>
        <v>#REF!</v>
      </c>
      <c r="BI73" s="40" t="e">
        <f t="shared" si="32"/>
        <v>#REF!</v>
      </c>
      <c r="BJ73" s="40" t="e">
        <f t="shared" si="32"/>
        <v>#REF!</v>
      </c>
      <c r="BK73" s="40" t="e">
        <f t="shared" si="32"/>
        <v>#REF!</v>
      </c>
      <c r="BL73" s="40" t="e">
        <f t="shared" si="32"/>
        <v>#REF!</v>
      </c>
      <c r="BM73" s="40" t="e">
        <f t="shared" si="32"/>
        <v>#REF!</v>
      </c>
      <c r="BN73" s="40" t="e">
        <f t="shared" si="32"/>
        <v>#REF!</v>
      </c>
      <c r="BO73" s="40" t="e">
        <f t="shared" si="32"/>
        <v>#REF!</v>
      </c>
      <c r="BP73" s="40" t="e">
        <f t="shared" si="32"/>
        <v>#REF!</v>
      </c>
      <c r="BQ73" s="40" t="e">
        <f t="shared" si="32"/>
        <v>#REF!</v>
      </c>
      <c r="BR73" s="40" t="e">
        <f t="shared" si="32"/>
        <v>#REF!</v>
      </c>
      <c r="BS73" s="40" t="e">
        <f t="shared" si="32"/>
        <v>#REF!</v>
      </c>
      <c r="BT73" s="40" t="e">
        <f t="shared" si="32"/>
        <v>#REF!</v>
      </c>
      <c r="BU73" s="40" t="e">
        <f t="shared" si="32"/>
        <v>#REF!</v>
      </c>
      <c r="BV73" s="40" t="e">
        <f t="shared" si="29"/>
        <v>#REF!</v>
      </c>
      <c r="BW73" s="40" t="e">
        <f t="shared" si="29"/>
        <v>#REF!</v>
      </c>
      <c r="BX73" s="40" t="e">
        <f t="shared" si="29"/>
        <v>#REF!</v>
      </c>
      <c r="BY73" s="40" t="e">
        <f t="shared" si="29"/>
        <v>#REF!</v>
      </c>
      <c r="BZ73" s="40" t="e">
        <f t="shared" si="29"/>
        <v>#REF!</v>
      </c>
      <c r="CA73" s="40" t="e">
        <f t="shared" si="29"/>
        <v>#REF!</v>
      </c>
      <c r="CB73" s="40" t="e">
        <f t="shared" si="29"/>
        <v>#REF!</v>
      </c>
      <c r="CC73" s="40" t="e">
        <f t="shared" si="29"/>
        <v>#REF!</v>
      </c>
      <c r="CD73" s="40" t="e">
        <f t="shared" si="29"/>
        <v>#REF!</v>
      </c>
      <c r="CE73" s="40" t="e">
        <f t="shared" si="29"/>
        <v>#REF!</v>
      </c>
      <c r="CF73" s="40" t="e">
        <f t="shared" si="29"/>
        <v>#REF!</v>
      </c>
      <c r="CG73" s="40" t="e">
        <f t="shared" si="29"/>
        <v>#REF!</v>
      </c>
      <c r="CH73" s="40" t="e">
        <f t="shared" si="29"/>
        <v>#REF!</v>
      </c>
      <c r="CI73" s="40" t="e">
        <f t="shared" si="30"/>
        <v>#REF!</v>
      </c>
      <c r="CJ73" s="40" t="e">
        <f t="shared" si="30"/>
        <v>#REF!</v>
      </c>
      <c r="CK73" s="40" t="e">
        <f t="shared" si="26"/>
        <v>#REF!</v>
      </c>
      <c r="CL73" s="40" t="e">
        <f t="shared" si="26"/>
        <v>#REF!</v>
      </c>
      <c r="CM73" s="40" t="e">
        <f t="shared" si="26"/>
        <v>#REF!</v>
      </c>
      <c r="CN73" s="40" t="e">
        <f t="shared" si="26"/>
        <v>#REF!</v>
      </c>
      <c r="CO73" s="40" t="e">
        <f t="shared" si="26"/>
        <v>#REF!</v>
      </c>
      <c r="CP73" s="40" t="e">
        <f t="shared" si="26"/>
        <v>#REF!</v>
      </c>
      <c r="CQ73" s="40" t="e">
        <f t="shared" si="26"/>
        <v>#REF!</v>
      </c>
      <c r="CR73" s="40" t="e">
        <f t="shared" si="26"/>
        <v>#REF!</v>
      </c>
      <c r="CS73" s="40" t="e">
        <f t="shared" si="26"/>
        <v>#REF!</v>
      </c>
      <c r="CT73" s="40" t="e">
        <f t="shared" si="26"/>
        <v>#REF!</v>
      </c>
      <c r="CU73" s="40" t="e">
        <f t="shared" si="26"/>
        <v>#REF!</v>
      </c>
      <c r="CV73" s="40" t="e">
        <f t="shared" si="26"/>
        <v>#REF!</v>
      </c>
      <c r="CW73" s="40" t="e">
        <f t="shared" si="26"/>
        <v>#REF!</v>
      </c>
      <c r="CX73" s="40" t="e">
        <f t="shared" si="26"/>
        <v>#REF!</v>
      </c>
      <c r="CY73" s="40" t="e">
        <f t="shared" si="26"/>
        <v>#REF!</v>
      </c>
      <c r="CZ73" s="40" t="e">
        <f t="shared" si="26"/>
        <v>#REF!</v>
      </c>
      <c r="DA73" s="40" t="e">
        <f t="shared" si="27"/>
        <v>#REF!</v>
      </c>
      <c r="DB73" s="40" t="e">
        <f t="shared" si="27"/>
        <v>#REF!</v>
      </c>
      <c r="DC73" s="40" t="e">
        <f t="shared" si="27"/>
        <v>#REF!</v>
      </c>
      <c r="DD73" s="40" t="e">
        <f t="shared" si="27"/>
        <v>#REF!</v>
      </c>
      <c r="DE73" s="40" t="e">
        <f t="shared" si="27"/>
        <v>#REF!</v>
      </c>
      <c r="DF73" s="40" t="e">
        <f t="shared" si="27"/>
        <v>#REF!</v>
      </c>
      <c r="DG73" s="40" t="e">
        <f t="shared" si="27"/>
        <v>#REF!</v>
      </c>
      <c r="DH73" s="40" t="e">
        <f t="shared" si="27"/>
        <v>#REF!</v>
      </c>
      <c r="DI73" s="40" t="e">
        <f t="shared" si="27"/>
        <v>#REF!</v>
      </c>
      <c r="DJ73" s="40" t="e">
        <f t="shared" si="27"/>
        <v>#REF!</v>
      </c>
      <c r="DK73" s="40" t="e">
        <f t="shared" si="27"/>
        <v>#REF!</v>
      </c>
      <c r="DL73" s="40" t="e">
        <f t="shared" si="27"/>
        <v>#REF!</v>
      </c>
      <c r="DM73" s="40" t="e">
        <f t="shared" si="27"/>
        <v>#REF!</v>
      </c>
      <c r="DN73" s="40" t="e">
        <f t="shared" si="27"/>
        <v>#REF!</v>
      </c>
      <c r="DO73" s="40" t="e">
        <f t="shared" si="27"/>
        <v>#REF!</v>
      </c>
      <c r="DP73" s="40" t="e">
        <f t="shared" si="27"/>
        <v>#REF!</v>
      </c>
      <c r="DQ73" s="40" t="e">
        <f t="shared" si="28"/>
        <v>#REF!</v>
      </c>
      <c r="DR73" s="40" t="e">
        <f t="shared" si="28"/>
        <v>#REF!</v>
      </c>
      <c r="DS73" s="40" t="e">
        <f t="shared" si="28"/>
        <v>#REF!</v>
      </c>
      <c r="DT73" s="40" t="e">
        <f t="shared" si="28"/>
        <v>#REF!</v>
      </c>
      <c r="DU73" s="40" t="e">
        <f t="shared" si="28"/>
        <v>#REF!</v>
      </c>
      <c r="DV73" s="40" t="e">
        <f t="shared" si="28"/>
        <v>#REF!</v>
      </c>
      <c r="DW73" s="40" t="e">
        <f t="shared" si="28"/>
        <v>#REF!</v>
      </c>
      <c r="DX73" s="40" t="e">
        <f t="shared" si="28"/>
        <v>#REF!</v>
      </c>
      <c r="DY73" s="39">
        <f t="shared" si="14"/>
        <v>43</v>
      </c>
    </row>
    <row r="74" spans="2:129" s="39" customFormat="1">
      <c r="B74" s="21"/>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1"/>
      <c r="AT74" s="40" t="e">
        <f t="shared" si="31"/>
        <v>#REF!</v>
      </c>
      <c r="AU74" s="40" t="e">
        <f t="shared" si="31"/>
        <v>#REF!</v>
      </c>
      <c r="AV74" s="40" t="e">
        <f t="shared" si="31"/>
        <v>#REF!</v>
      </c>
      <c r="AW74" s="40" t="e">
        <f t="shared" si="31"/>
        <v>#REF!</v>
      </c>
      <c r="AX74" s="40" t="e">
        <f t="shared" si="31"/>
        <v>#REF!</v>
      </c>
      <c r="AY74" s="40" t="e">
        <f t="shared" si="31"/>
        <v>#REF!</v>
      </c>
      <c r="AZ74" s="40" t="e">
        <f t="shared" si="31"/>
        <v>#REF!</v>
      </c>
      <c r="BA74" s="40" t="e">
        <f t="shared" si="31"/>
        <v>#REF!</v>
      </c>
      <c r="BB74" s="40" t="e">
        <f t="shared" si="31"/>
        <v>#REF!</v>
      </c>
      <c r="BC74" s="40" t="e">
        <f t="shared" si="31"/>
        <v>#REF!</v>
      </c>
      <c r="BD74" s="40" t="e">
        <f t="shared" si="31"/>
        <v>#REF!</v>
      </c>
      <c r="BE74" s="40" t="e">
        <f t="shared" si="31"/>
        <v>#REF!</v>
      </c>
      <c r="BF74" s="40" t="e">
        <f t="shared" si="32"/>
        <v>#REF!</v>
      </c>
      <c r="BG74" s="40" t="e">
        <f t="shared" si="32"/>
        <v>#REF!</v>
      </c>
      <c r="BH74" s="40" t="e">
        <f t="shared" si="32"/>
        <v>#REF!</v>
      </c>
      <c r="BI74" s="40" t="e">
        <f t="shared" si="32"/>
        <v>#REF!</v>
      </c>
      <c r="BJ74" s="40" t="e">
        <f t="shared" si="32"/>
        <v>#REF!</v>
      </c>
      <c r="BK74" s="40" t="e">
        <f t="shared" si="32"/>
        <v>#REF!</v>
      </c>
      <c r="BL74" s="40" t="e">
        <f t="shared" si="32"/>
        <v>#REF!</v>
      </c>
      <c r="BM74" s="40" t="e">
        <f t="shared" si="32"/>
        <v>#REF!</v>
      </c>
      <c r="BN74" s="40" t="e">
        <f t="shared" si="32"/>
        <v>#REF!</v>
      </c>
      <c r="BO74" s="40" t="e">
        <f t="shared" si="32"/>
        <v>#REF!</v>
      </c>
      <c r="BP74" s="40" t="e">
        <f t="shared" si="32"/>
        <v>#REF!</v>
      </c>
      <c r="BQ74" s="40" t="e">
        <f t="shared" si="32"/>
        <v>#REF!</v>
      </c>
      <c r="BR74" s="40" t="e">
        <f t="shared" si="32"/>
        <v>#REF!</v>
      </c>
      <c r="BS74" s="40" t="e">
        <f t="shared" si="32"/>
        <v>#REF!</v>
      </c>
      <c r="BT74" s="40" t="e">
        <f t="shared" si="32"/>
        <v>#REF!</v>
      </c>
      <c r="BU74" s="40" t="e">
        <f t="shared" si="32"/>
        <v>#REF!</v>
      </c>
      <c r="BV74" s="40" t="e">
        <f t="shared" si="29"/>
        <v>#REF!</v>
      </c>
      <c r="BW74" s="40" t="e">
        <f t="shared" si="29"/>
        <v>#REF!</v>
      </c>
      <c r="BX74" s="40" t="e">
        <f t="shared" si="29"/>
        <v>#REF!</v>
      </c>
      <c r="BY74" s="40" t="e">
        <f t="shared" si="29"/>
        <v>#REF!</v>
      </c>
      <c r="BZ74" s="40" t="e">
        <f t="shared" si="29"/>
        <v>#REF!</v>
      </c>
      <c r="CA74" s="40" t="e">
        <f t="shared" si="29"/>
        <v>#REF!</v>
      </c>
      <c r="CB74" s="40" t="e">
        <f t="shared" si="29"/>
        <v>#REF!</v>
      </c>
      <c r="CC74" s="40" t="e">
        <f t="shared" si="29"/>
        <v>#REF!</v>
      </c>
      <c r="CD74" s="40" t="e">
        <f t="shared" si="29"/>
        <v>#REF!</v>
      </c>
      <c r="CE74" s="40" t="e">
        <f t="shared" si="29"/>
        <v>#REF!</v>
      </c>
      <c r="CF74" s="40" t="e">
        <f t="shared" si="29"/>
        <v>#REF!</v>
      </c>
      <c r="CG74" s="40" t="e">
        <f t="shared" si="29"/>
        <v>#REF!</v>
      </c>
      <c r="CH74" s="40" t="e">
        <f t="shared" si="29"/>
        <v>#REF!</v>
      </c>
      <c r="CI74" s="40" t="e">
        <f t="shared" si="30"/>
        <v>#REF!</v>
      </c>
      <c r="CJ74" s="40" t="e">
        <f t="shared" si="30"/>
        <v>#REF!</v>
      </c>
      <c r="CK74" s="40" t="e">
        <f t="shared" si="26"/>
        <v>#REF!</v>
      </c>
      <c r="CL74" s="40" t="e">
        <f t="shared" si="26"/>
        <v>#REF!</v>
      </c>
      <c r="CM74" s="40" t="e">
        <f t="shared" si="26"/>
        <v>#REF!</v>
      </c>
      <c r="CN74" s="40" t="e">
        <f t="shared" si="26"/>
        <v>#REF!</v>
      </c>
      <c r="CO74" s="40" t="e">
        <f t="shared" si="26"/>
        <v>#REF!</v>
      </c>
      <c r="CP74" s="40" t="e">
        <f t="shared" si="26"/>
        <v>#REF!</v>
      </c>
      <c r="CQ74" s="40" t="e">
        <f t="shared" si="26"/>
        <v>#REF!</v>
      </c>
      <c r="CR74" s="40" t="e">
        <f t="shared" si="26"/>
        <v>#REF!</v>
      </c>
      <c r="CS74" s="40" t="e">
        <f t="shared" si="26"/>
        <v>#REF!</v>
      </c>
      <c r="CT74" s="40" t="e">
        <f t="shared" si="26"/>
        <v>#REF!</v>
      </c>
      <c r="CU74" s="40" t="e">
        <f t="shared" si="26"/>
        <v>#REF!</v>
      </c>
      <c r="CV74" s="40" t="e">
        <f t="shared" si="26"/>
        <v>#REF!</v>
      </c>
      <c r="CW74" s="40" t="e">
        <f t="shared" si="26"/>
        <v>#REF!</v>
      </c>
      <c r="CX74" s="40" t="e">
        <f t="shared" si="26"/>
        <v>#REF!</v>
      </c>
      <c r="CY74" s="40" t="e">
        <f t="shared" si="26"/>
        <v>#REF!</v>
      </c>
      <c r="CZ74" s="40" t="e">
        <f t="shared" si="26"/>
        <v>#REF!</v>
      </c>
      <c r="DA74" s="40" t="e">
        <f t="shared" si="27"/>
        <v>#REF!</v>
      </c>
      <c r="DB74" s="40" t="e">
        <f t="shared" si="27"/>
        <v>#REF!</v>
      </c>
      <c r="DC74" s="40" t="e">
        <f t="shared" si="27"/>
        <v>#REF!</v>
      </c>
      <c r="DD74" s="40" t="e">
        <f t="shared" si="27"/>
        <v>#REF!</v>
      </c>
      <c r="DE74" s="40" t="e">
        <f t="shared" si="27"/>
        <v>#REF!</v>
      </c>
      <c r="DF74" s="40" t="e">
        <f t="shared" si="27"/>
        <v>#REF!</v>
      </c>
      <c r="DG74" s="40" t="e">
        <f t="shared" si="27"/>
        <v>#REF!</v>
      </c>
      <c r="DH74" s="40" t="e">
        <f t="shared" si="27"/>
        <v>#REF!</v>
      </c>
      <c r="DI74" s="40" t="e">
        <f t="shared" si="27"/>
        <v>#REF!</v>
      </c>
      <c r="DJ74" s="40" t="e">
        <f t="shared" si="27"/>
        <v>#REF!</v>
      </c>
      <c r="DK74" s="40" t="e">
        <f t="shared" si="27"/>
        <v>#REF!</v>
      </c>
      <c r="DL74" s="40" t="e">
        <f t="shared" si="27"/>
        <v>#REF!</v>
      </c>
      <c r="DM74" s="40" t="e">
        <f t="shared" si="27"/>
        <v>#REF!</v>
      </c>
      <c r="DN74" s="40" t="e">
        <f t="shared" si="27"/>
        <v>#REF!</v>
      </c>
      <c r="DO74" s="40" t="e">
        <f t="shared" si="27"/>
        <v>#REF!</v>
      </c>
      <c r="DP74" s="40" t="e">
        <f t="shared" si="27"/>
        <v>#REF!</v>
      </c>
      <c r="DQ74" s="40" t="e">
        <f t="shared" si="28"/>
        <v>#REF!</v>
      </c>
      <c r="DR74" s="40" t="e">
        <f t="shared" si="28"/>
        <v>#REF!</v>
      </c>
      <c r="DS74" s="40" t="e">
        <f t="shared" si="28"/>
        <v>#REF!</v>
      </c>
      <c r="DT74" s="40" t="e">
        <f t="shared" si="28"/>
        <v>#REF!</v>
      </c>
      <c r="DU74" s="40" t="e">
        <f t="shared" si="28"/>
        <v>#REF!</v>
      </c>
      <c r="DV74" s="40" t="e">
        <f t="shared" si="28"/>
        <v>#REF!</v>
      </c>
      <c r="DW74" s="40" t="e">
        <f t="shared" si="28"/>
        <v>#REF!</v>
      </c>
      <c r="DX74" s="40" t="e">
        <f t="shared" si="28"/>
        <v>#REF!</v>
      </c>
      <c r="DY74" s="39">
        <f t="shared" si="14"/>
        <v>44</v>
      </c>
    </row>
    <row r="75" spans="2:129" s="39" customFormat="1">
      <c r="B75" s="21"/>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1"/>
      <c r="AU75" s="40" t="e">
        <f t="shared" si="31"/>
        <v>#REF!</v>
      </c>
      <c r="AV75" s="40" t="e">
        <f t="shared" si="31"/>
        <v>#REF!</v>
      </c>
      <c r="AW75" s="40" t="e">
        <f t="shared" si="31"/>
        <v>#REF!</v>
      </c>
      <c r="AX75" s="40" t="e">
        <f t="shared" si="31"/>
        <v>#REF!</v>
      </c>
      <c r="AY75" s="40" t="e">
        <f t="shared" si="31"/>
        <v>#REF!</v>
      </c>
      <c r="AZ75" s="40" t="e">
        <f t="shared" si="31"/>
        <v>#REF!</v>
      </c>
      <c r="BA75" s="40" t="e">
        <f t="shared" si="31"/>
        <v>#REF!</v>
      </c>
      <c r="BB75" s="40" t="e">
        <f t="shared" si="31"/>
        <v>#REF!</v>
      </c>
      <c r="BC75" s="40" t="e">
        <f t="shared" si="31"/>
        <v>#REF!</v>
      </c>
      <c r="BD75" s="40" t="e">
        <f t="shared" si="31"/>
        <v>#REF!</v>
      </c>
      <c r="BE75" s="40" t="e">
        <f t="shared" si="31"/>
        <v>#REF!</v>
      </c>
      <c r="BF75" s="40" t="e">
        <f t="shared" si="32"/>
        <v>#REF!</v>
      </c>
      <c r="BG75" s="40" t="e">
        <f t="shared" si="32"/>
        <v>#REF!</v>
      </c>
      <c r="BH75" s="40" t="e">
        <f t="shared" si="32"/>
        <v>#REF!</v>
      </c>
      <c r="BI75" s="40" t="e">
        <f t="shared" si="32"/>
        <v>#REF!</v>
      </c>
      <c r="BJ75" s="40" t="e">
        <f t="shared" si="32"/>
        <v>#REF!</v>
      </c>
      <c r="BK75" s="40" t="e">
        <f t="shared" si="32"/>
        <v>#REF!</v>
      </c>
      <c r="BL75" s="40" t="e">
        <f t="shared" si="32"/>
        <v>#REF!</v>
      </c>
      <c r="BM75" s="40" t="e">
        <f t="shared" si="32"/>
        <v>#REF!</v>
      </c>
      <c r="BN75" s="40" t="e">
        <f t="shared" si="32"/>
        <v>#REF!</v>
      </c>
      <c r="BO75" s="40" t="e">
        <f t="shared" si="32"/>
        <v>#REF!</v>
      </c>
      <c r="BP75" s="40" t="e">
        <f t="shared" si="32"/>
        <v>#REF!</v>
      </c>
      <c r="BQ75" s="40" t="e">
        <f t="shared" si="32"/>
        <v>#REF!</v>
      </c>
      <c r="BR75" s="40" t="e">
        <f t="shared" si="32"/>
        <v>#REF!</v>
      </c>
      <c r="BS75" s="40" t="e">
        <f t="shared" si="32"/>
        <v>#REF!</v>
      </c>
      <c r="BT75" s="40" t="e">
        <f t="shared" si="32"/>
        <v>#REF!</v>
      </c>
      <c r="BU75" s="40" t="e">
        <f t="shared" si="32"/>
        <v>#REF!</v>
      </c>
      <c r="BV75" s="40" t="e">
        <f t="shared" si="29"/>
        <v>#REF!</v>
      </c>
      <c r="BW75" s="40" t="e">
        <f t="shared" si="29"/>
        <v>#REF!</v>
      </c>
      <c r="BX75" s="40" t="e">
        <f t="shared" si="29"/>
        <v>#REF!</v>
      </c>
      <c r="BY75" s="40" t="e">
        <f t="shared" si="29"/>
        <v>#REF!</v>
      </c>
      <c r="BZ75" s="40" t="e">
        <f t="shared" si="29"/>
        <v>#REF!</v>
      </c>
      <c r="CA75" s="40" t="e">
        <f t="shared" si="29"/>
        <v>#REF!</v>
      </c>
      <c r="CB75" s="40" t="e">
        <f t="shared" si="29"/>
        <v>#REF!</v>
      </c>
      <c r="CC75" s="40" t="e">
        <f t="shared" si="29"/>
        <v>#REF!</v>
      </c>
      <c r="CD75" s="40" t="e">
        <f t="shared" si="29"/>
        <v>#REF!</v>
      </c>
      <c r="CE75" s="40" t="e">
        <f t="shared" si="29"/>
        <v>#REF!</v>
      </c>
      <c r="CF75" s="40" t="e">
        <f t="shared" si="29"/>
        <v>#REF!</v>
      </c>
      <c r="CG75" s="40" t="e">
        <f t="shared" si="29"/>
        <v>#REF!</v>
      </c>
      <c r="CH75" s="40" t="e">
        <f t="shared" si="29"/>
        <v>#REF!</v>
      </c>
      <c r="CI75" s="40" t="e">
        <f t="shared" si="30"/>
        <v>#REF!</v>
      </c>
      <c r="CJ75" s="40" t="e">
        <f t="shared" si="30"/>
        <v>#REF!</v>
      </c>
      <c r="CK75" s="40" t="e">
        <f t="shared" si="26"/>
        <v>#REF!</v>
      </c>
      <c r="CL75" s="40" t="e">
        <f t="shared" si="26"/>
        <v>#REF!</v>
      </c>
      <c r="CM75" s="40" t="e">
        <f t="shared" si="26"/>
        <v>#REF!</v>
      </c>
      <c r="CN75" s="40" t="e">
        <f t="shared" si="26"/>
        <v>#REF!</v>
      </c>
      <c r="CO75" s="40" t="e">
        <f t="shared" si="26"/>
        <v>#REF!</v>
      </c>
      <c r="CP75" s="40" t="e">
        <f t="shared" si="26"/>
        <v>#REF!</v>
      </c>
      <c r="CQ75" s="40" t="e">
        <f t="shared" si="26"/>
        <v>#REF!</v>
      </c>
      <c r="CR75" s="40" t="e">
        <f t="shared" si="26"/>
        <v>#REF!</v>
      </c>
      <c r="CS75" s="40" t="e">
        <f t="shared" si="26"/>
        <v>#REF!</v>
      </c>
      <c r="CT75" s="40" t="e">
        <f t="shared" si="26"/>
        <v>#REF!</v>
      </c>
      <c r="CU75" s="40" t="e">
        <f t="shared" si="26"/>
        <v>#REF!</v>
      </c>
      <c r="CV75" s="40" t="e">
        <f t="shared" si="26"/>
        <v>#REF!</v>
      </c>
      <c r="CW75" s="40" t="e">
        <f t="shared" si="26"/>
        <v>#REF!</v>
      </c>
      <c r="CX75" s="40" t="e">
        <f t="shared" si="26"/>
        <v>#REF!</v>
      </c>
      <c r="CY75" s="40" t="e">
        <f t="shared" si="26"/>
        <v>#REF!</v>
      </c>
      <c r="CZ75" s="40" t="e">
        <f t="shared" si="26"/>
        <v>#REF!</v>
      </c>
      <c r="DA75" s="40" t="e">
        <f t="shared" si="27"/>
        <v>#REF!</v>
      </c>
      <c r="DB75" s="40" t="e">
        <f t="shared" si="27"/>
        <v>#REF!</v>
      </c>
      <c r="DC75" s="40" t="e">
        <f t="shared" si="27"/>
        <v>#REF!</v>
      </c>
      <c r="DD75" s="40" t="e">
        <f t="shared" si="27"/>
        <v>#REF!</v>
      </c>
      <c r="DE75" s="40" t="e">
        <f t="shared" si="27"/>
        <v>#REF!</v>
      </c>
      <c r="DF75" s="40" t="e">
        <f t="shared" si="27"/>
        <v>#REF!</v>
      </c>
      <c r="DG75" s="40" t="e">
        <f t="shared" si="27"/>
        <v>#REF!</v>
      </c>
      <c r="DH75" s="40" t="e">
        <f t="shared" si="27"/>
        <v>#REF!</v>
      </c>
      <c r="DI75" s="40" t="e">
        <f t="shared" si="27"/>
        <v>#REF!</v>
      </c>
      <c r="DJ75" s="40" t="e">
        <f t="shared" si="27"/>
        <v>#REF!</v>
      </c>
      <c r="DK75" s="40" t="e">
        <f t="shared" si="27"/>
        <v>#REF!</v>
      </c>
      <c r="DL75" s="40" t="e">
        <f t="shared" si="27"/>
        <v>#REF!</v>
      </c>
      <c r="DM75" s="40" t="e">
        <f t="shared" si="27"/>
        <v>#REF!</v>
      </c>
      <c r="DN75" s="40" t="e">
        <f t="shared" si="27"/>
        <v>#REF!</v>
      </c>
      <c r="DO75" s="40" t="e">
        <f t="shared" si="27"/>
        <v>#REF!</v>
      </c>
      <c r="DP75" s="40" t="e">
        <f t="shared" si="27"/>
        <v>#REF!</v>
      </c>
      <c r="DQ75" s="40" t="e">
        <f t="shared" si="28"/>
        <v>#REF!</v>
      </c>
      <c r="DR75" s="40" t="e">
        <f t="shared" si="28"/>
        <v>#REF!</v>
      </c>
      <c r="DS75" s="40" t="e">
        <f t="shared" si="28"/>
        <v>#REF!</v>
      </c>
      <c r="DT75" s="40" t="e">
        <f t="shared" si="28"/>
        <v>#REF!</v>
      </c>
      <c r="DU75" s="40" t="e">
        <f t="shared" si="28"/>
        <v>#REF!</v>
      </c>
      <c r="DV75" s="40" t="e">
        <f t="shared" si="28"/>
        <v>#REF!</v>
      </c>
      <c r="DW75" s="40" t="e">
        <f t="shared" si="28"/>
        <v>#REF!</v>
      </c>
      <c r="DX75" s="40" t="e">
        <f t="shared" si="28"/>
        <v>#REF!</v>
      </c>
      <c r="DY75" s="39">
        <f t="shared" si="14"/>
        <v>45</v>
      </c>
    </row>
    <row r="76" spans="2:129" s="39" customFormat="1">
      <c r="B76" s="21"/>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1"/>
      <c r="AV76" s="40" t="e">
        <f t="shared" si="31"/>
        <v>#REF!</v>
      </c>
      <c r="AW76" s="40" t="e">
        <f t="shared" si="31"/>
        <v>#REF!</v>
      </c>
      <c r="AX76" s="40" t="e">
        <f t="shared" si="31"/>
        <v>#REF!</v>
      </c>
      <c r="AY76" s="40" t="e">
        <f t="shared" si="31"/>
        <v>#REF!</v>
      </c>
      <c r="AZ76" s="40" t="e">
        <f t="shared" si="31"/>
        <v>#REF!</v>
      </c>
      <c r="BA76" s="40" t="e">
        <f t="shared" si="31"/>
        <v>#REF!</v>
      </c>
      <c r="BB76" s="40" t="e">
        <f t="shared" si="31"/>
        <v>#REF!</v>
      </c>
      <c r="BC76" s="40" t="e">
        <f t="shared" si="31"/>
        <v>#REF!</v>
      </c>
      <c r="BD76" s="40" t="e">
        <f t="shared" si="31"/>
        <v>#REF!</v>
      </c>
      <c r="BE76" s="40" t="e">
        <f t="shared" si="31"/>
        <v>#REF!</v>
      </c>
      <c r="BF76" s="40" t="e">
        <f t="shared" si="32"/>
        <v>#REF!</v>
      </c>
      <c r="BG76" s="40" t="e">
        <f t="shared" si="32"/>
        <v>#REF!</v>
      </c>
      <c r="BH76" s="40" t="e">
        <f t="shared" si="32"/>
        <v>#REF!</v>
      </c>
      <c r="BI76" s="40" t="e">
        <f t="shared" si="32"/>
        <v>#REF!</v>
      </c>
      <c r="BJ76" s="40" t="e">
        <f t="shared" si="32"/>
        <v>#REF!</v>
      </c>
      <c r="BK76" s="40" t="e">
        <f t="shared" si="32"/>
        <v>#REF!</v>
      </c>
      <c r="BL76" s="40" t="e">
        <f t="shared" si="32"/>
        <v>#REF!</v>
      </c>
      <c r="BM76" s="40" t="e">
        <f t="shared" si="32"/>
        <v>#REF!</v>
      </c>
      <c r="BN76" s="40" t="e">
        <f t="shared" si="32"/>
        <v>#REF!</v>
      </c>
      <c r="BO76" s="40" t="e">
        <f t="shared" si="32"/>
        <v>#REF!</v>
      </c>
      <c r="BP76" s="40" t="e">
        <f t="shared" si="32"/>
        <v>#REF!</v>
      </c>
      <c r="BQ76" s="40" t="e">
        <f t="shared" si="32"/>
        <v>#REF!</v>
      </c>
      <c r="BR76" s="40" t="e">
        <f t="shared" si="32"/>
        <v>#REF!</v>
      </c>
      <c r="BS76" s="40" t="e">
        <f t="shared" si="32"/>
        <v>#REF!</v>
      </c>
      <c r="BT76" s="40" t="e">
        <f t="shared" si="32"/>
        <v>#REF!</v>
      </c>
      <c r="BU76" s="40" t="e">
        <f t="shared" si="32"/>
        <v>#REF!</v>
      </c>
      <c r="BV76" s="40" t="e">
        <f t="shared" si="29"/>
        <v>#REF!</v>
      </c>
      <c r="BW76" s="40" t="e">
        <f t="shared" si="29"/>
        <v>#REF!</v>
      </c>
      <c r="BX76" s="40" t="e">
        <f t="shared" si="29"/>
        <v>#REF!</v>
      </c>
      <c r="BY76" s="40" t="e">
        <f t="shared" si="29"/>
        <v>#REF!</v>
      </c>
      <c r="BZ76" s="40" t="e">
        <f t="shared" si="29"/>
        <v>#REF!</v>
      </c>
      <c r="CA76" s="40" t="e">
        <f t="shared" si="29"/>
        <v>#REF!</v>
      </c>
      <c r="CB76" s="40" t="e">
        <f t="shared" si="29"/>
        <v>#REF!</v>
      </c>
      <c r="CC76" s="40" t="e">
        <f t="shared" si="29"/>
        <v>#REF!</v>
      </c>
      <c r="CD76" s="40" t="e">
        <f t="shared" si="29"/>
        <v>#REF!</v>
      </c>
      <c r="CE76" s="40" t="e">
        <f t="shared" si="29"/>
        <v>#REF!</v>
      </c>
      <c r="CF76" s="40" t="e">
        <f t="shared" si="29"/>
        <v>#REF!</v>
      </c>
      <c r="CG76" s="40" t="e">
        <f t="shared" si="29"/>
        <v>#REF!</v>
      </c>
      <c r="CH76" s="40" t="e">
        <f t="shared" si="29"/>
        <v>#REF!</v>
      </c>
      <c r="CI76" s="40" t="e">
        <f t="shared" si="30"/>
        <v>#REF!</v>
      </c>
      <c r="CJ76" s="40" t="e">
        <f t="shared" si="30"/>
        <v>#REF!</v>
      </c>
      <c r="CK76" s="40" t="e">
        <f t="shared" si="26"/>
        <v>#REF!</v>
      </c>
      <c r="CL76" s="40" t="e">
        <f t="shared" si="26"/>
        <v>#REF!</v>
      </c>
      <c r="CM76" s="40" t="e">
        <f t="shared" si="26"/>
        <v>#REF!</v>
      </c>
      <c r="CN76" s="40" t="e">
        <f t="shared" si="26"/>
        <v>#REF!</v>
      </c>
      <c r="CO76" s="40" t="e">
        <f t="shared" si="26"/>
        <v>#REF!</v>
      </c>
      <c r="CP76" s="40" t="e">
        <f t="shared" si="26"/>
        <v>#REF!</v>
      </c>
      <c r="CQ76" s="40" t="e">
        <f t="shared" si="26"/>
        <v>#REF!</v>
      </c>
      <c r="CR76" s="40" t="e">
        <f t="shared" si="26"/>
        <v>#REF!</v>
      </c>
      <c r="CS76" s="40" t="e">
        <f t="shared" si="26"/>
        <v>#REF!</v>
      </c>
      <c r="CT76" s="40" t="e">
        <f t="shared" si="26"/>
        <v>#REF!</v>
      </c>
      <c r="CU76" s="40" t="e">
        <f t="shared" si="26"/>
        <v>#REF!</v>
      </c>
      <c r="CV76" s="40" t="e">
        <f t="shared" si="26"/>
        <v>#REF!</v>
      </c>
      <c r="CW76" s="40" t="e">
        <f t="shared" si="26"/>
        <v>#REF!</v>
      </c>
      <c r="CX76" s="40" t="e">
        <f t="shared" si="26"/>
        <v>#REF!</v>
      </c>
      <c r="CY76" s="40" t="e">
        <f t="shared" si="26"/>
        <v>#REF!</v>
      </c>
      <c r="CZ76" s="40" t="e">
        <f t="shared" si="26"/>
        <v>#REF!</v>
      </c>
      <c r="DA76" s="40" t="e">
        <f t="shared" si="27"/>
        <v>#REF!</v>
      </c>
      <c r="DB76" s="40" t="e">
        <f t="shared" si="27"/>
        <v>#REF!</v>
      </c>
      <c r="DC76" s="40" t="e">
        <f t="shared" si="27"/>
        <v>#REF!</v>
      </c>
      <c r="DD76" s="40" t="e">
        <f t="shared" si="27"/>
        <v>#REF!</v>
      </c>
      <c r="DE76" s="40" t="e">
        <f t="shared" si="27"/>
        <v>#REF!</v>
      </c>
      <c r="DF76" s="40" t="e">
        <f t="shared" si="27"/>
        <v>#REF!</v>
      </c>
      <c r="DG76" s="40" t="e">
        <f t="shared" si="27"/>
        <v>#REF!</v>
      </c>
      <c r="DH76" s="40" t="e">
        <f t="shared" si="27"/>
        <v>#REF!</v>
      </c>
      <c r="DI76" s="40" t="e">
        <f t="shared" si="27"/>
        <v>#REF!</v>
      </c>
      <c r="DJ76" s="40" t="e">
        <f t="shared" si="27"/>
        <v>#REF!</v>
      </c>
      <c r="DK76" s="40" t="e">
        <f t="shared" si="27"/>
        <v>#REF!</v>
      </c>
      <c r="DL76" s="40" t="e">
        <f t="shared" si="27"/>
        <v>#REF!</v>
      </c>
      <c r="DM76" s="40" t="e">
        <f t="shared" si="27"/>
        <v>#REF!</v>
      </c>
      <c r="DN76" s="40" t="e">
        <f t="shared" si="27"/>
        <v>#REF!</v>
      </c>
      <c r="DO76" s="40" t="e">
        <f t="shared" si="27"/>
        <v>#REF!</v>
      </c>
      <c r="DP76" s="40" t="e">
        <f t="shared" si="27"/>
        <v>#REF!</v>
      </c>
      <c r="DQ76" s="40" t="e">
        <f t="shared" si="28"/>
        <v>#REF!</v>
      </c>
      <c r="DR76" s="40" t="e">
        <f t="shared" si="28"/>
        <v>#REF!</v>
      </c>
      <c r="DS76" s="40" t="e">
        <f t="shared" si="28"/>
        <v>#REF!</v>
      </c>
      <c r="DT76" s="40" t="e">
        <f t="shared" si="28"/>
        <v>#REF!</v>
      </c>
      <c r="DU76" s="40" t="e">
        <f t="shared" si="28"/>
        <v>#REF!</v>
      </c>
      <c r="DV76" s="40" t="e">
        <f t="shared" si="28"/>
        <v>#REF!</v>
      </c>
      <c r="DW76" s="40" t="e">
        <f t="shared" si="28"/>
        <v>#REF!</v>
      </c>
      <c r="DX76" s="40" t="e">
        <f t="shared" si="28"/>
        <v>#REF!</v>
      </c>
      <c r="DY76" s="39">
        <f t="shared" si="14"/>
        <v>46</v>
      </c>
    </row>
    <row r="77" spans="2:129" s="39" customFormat="1">
      <c r="B77" s="21"/>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1"/>
      <c r="AW77" s="40" t="e">
        <f t="shared" si="31"/>
        <v>#REF!</v>
      </c>
      <c r="AX77" s="40" t="e">
        <f t="shared" si="31"/>
        <v>#REF!</v>
      </c>
      <c r="AY77" s="40" t="e">
        <f t="shared" si="31"/>
        <v>#REF!</v>
      </c>
      <c r="AZ77" s="40" t="e">
        <f t="shared" si="31"/>
        <v>#REF!</v>
      </c>
      <c r="BA77" s="40" t="e">
        <f t="shared" si="31"/>
        <v>#REF!</v>
      </c>
      <c r="BB77" s="40" t="e">
        <f t="shared" si="31"/>
        <v>#REF!</v>
      </c>
      <c r="BC77" s="40" t="e">
        <f t="shared" si="31"/>
        <v>#REF!</v>
      </c>
      <c r="BD77" s="40" t="e">
        <f t="shared" si="31"/>
        <v>#REF!</v>
      </c>
      <c r="BE77" s="40" t="e">
        <f t="shared" si="31"/>
        <v>#REF!</v>
      </c>
      <c r="BF77" s="40" t="e">
        <f t="shared" si="32"/>
        <v>#REF!</v>
      </c>
      <c r="BG77" s="40" t="e">
        <f t="shared" si="32"/>
        <v>#REF!</v>
      </c>
      <c r="BH77" s="40" t="e">
        <f t="shared" si="32"/>
        <v>#REF!</v>
      </c>
      <c r="BI77" s="40" t="e">
        <f t="shared" si="32"/>
        <v>#REF!</v>
      </c>
      <c r="BJ77" s="40" t="e">
        <f t="shared" si="32"/>
        <v>#REF!</v>
      </c>
      <c r="BK77" s="40" t="e">
        <f t="shared" si="32"/>
        <v>#REF!</v>
      </c>
      <c r="BL77" s="40" t="e">
        <f t="shared" si="32"/>
        <v>#REF!</v>
      </c>
      <c r="BM77" s="40" t="e">
        <f t="shared" si="32"/>
        <v>#REF!</v>
      </c>
      <c r="BN77" s="40" t="e">
        <f t="shared" si="32"/>
        <v>#REF!</v>
      </c>
      <c r="BO77" s="40" t="e">
        <f t="shared" si="32"/>
        <v>#REF!</v>
      </c>
      <c r="BP77" s="40" t="e">
        <f t="shared" si="32"/>
        <v>#REF!</v>
      </c>
      <c r="BQ77" s="40" t="e">
        <f t="shared" si="32"/>
        <v>#REF!</v>
      </c>
      <c r="BR77" s="40" t="e">
        <f t="shared" si="32"/>
        <v>#REF!</v>
      </c>
      <c r="BS77" s="40" t="e">
        <f t="shared" si="32"/>
        <v>#REF!</v>
      </c>
      <c r="BT77" s="40" t="e">
        <f t="shared" si="32"/>
        <v>#REF!</v>
      </c>
      <c r="BU77" s="40" t="e">
        <f t="shared" si="32"/>
        <v>#REF!</v>
      </c>
      <c r="BV77" s="40" t="e">
        <f t="shared" si="29"/>
        <v>#REF!</v>
      </c>
      <c r="BW77" s="40" t="e">
        <f t="shared" si="29"/>
        <v>#REF!</v>
      </c>
      <c r="BX77" s="40" t="e">
        <f t="shared" si="29"/>
        <v>#REF!</v>
      </c>
      <c r="BY77" s="40" t="e">
        <f t="shared" si="29"/>
        <v>#REF!</v>
      </c>
      <c r="BZ77" s="40" t="e">
        <f t="shared" si="29"/>
        <v>#REF!</v>
      </c>
      <c r="CA77" s="40" t="e">
        <f t="shared" si="29"/>
        <v>#REF!</v>
      </c>
      <c r="CB77" s="40" t="e">
        <f t="shared" si="29"/>
        <v>#REF!</v>
      </c>
      <c r="CC77" s="40" t="e">
        <f t="shared" si="29"/>
        <v>#REF!</v>
      </c>
      <c r="CD77" s="40" t="e">
        <f t="shared" si="29"/>
        <v>#REF!</v>
      </c>
      <c r="CE77" s="40" t="e">
        <f t="shared" si="29"/>
        <v>#REF!</v>
      </c>
      <c r="CF77" s="40" t="e">
        <f t="shared" si="29"/>
        <v>#REF!</v>
      </c>
      <c r="CG77" s="40" t="e">
        <f t="shared" si="29"/>
        <v>#REF!</v>
      </c>
      <c r="CH77" s="40" t="e">
        <f t="shared" si="29"/>
        <v>#REF!</v>
      </c>
      <c r="CI77" s="40" t="e">
        <f t="shared" si="30"/>
        <v>#REF!</v>
      </c>
      <c r="CJ77" s="40" t="e">
        <f t="shared" si="30"/>
        <v>#REF!</v>
      </c>
      <c r="CK77" s="40" t="e">
        <f t="shared" si="26"/>
        <v>#REF!</v>
      </c>
      <c r="CL77" s="40" t="e">
        <f t="shared" si="26"/>
        <v>#REF!</v>
      </c>
      <c r="CM77" s="40" t="e">
        <f t="shared" si="26"/>
        <v>#REF!</v>
      </c>
      <c r="CN77" s="40" t="e">
        <f t="shared" si="26"/>
        <v>#REF!</v>
      </c>
      <c r="CO77" s="40" t="e">
        <f t="shared" si="26"/>
        <v>#REF!</v>
      </c>
      <c r="CP77" s="40" t="e">
        <f t="shared" si="26"/>
        <v>#REF!</v>
      </c>
      <c r="CQ77" s="40" t="e">
        <f t="shared" si="26"/>
        <v>#REF!</v>
      </c>
      <c r="CR77" s="40" t="e">
        <f t="shared" si="26"/>
        <v>#REF!</v>
      </c>
      <c r="CS77" s="40" t="e">
        <f t="shared" si="26"/>
        <v>#REF!</v>
      </c>
      <c r="CT77" s="40" t="e">
        <f t="shared" si="26"/>
        <v>#REF!</v>
      </c>
      <c r="CU77" s="40" t="e">
        <f t="shared" si="26"/>
        <v>#REF!</v>
      </c>
      <c r="CV77" s="40" t="e">
        <f t="shared" si="26"/>
        <v>#REF!</v>
      </c>
      <c r="CW77" s="40" t="e">
        <f t="shared" si="26"/>
        <v>#REF!</v>
      </c>
      <c r="CX77" s="40" t="e">
        <f t="shared" si="26"/>
        <v>#REF!</v>
      </c>
      <c r="CY77" s="40" t="e">
        <f t="shared" si="26"/>
        <v>#REF!</v>
      </c>
      <c r="CZ77" s="40" t="e">
        <f t="shared" si="26"/>
        <v>#REF!</v>
      </c>
      <c r="DA77" s="40" t="e">
        <f t="shared" si="27"/>
        <v>#REF!</v>
      </c>
      <c r="DB77" s="40" t="e">
        <f t="shared" si="27"/>
        <v>#REF!</v>
      </c>
      <c r="DC77" s="40" t="e">
        <f t="shared" si="27"/>
        <v>#REF!</v>
      </c>
      <c r="DD77" s="40" t="e">
        <f t="shared" si="27"/>
        <v>#REF!</v>
      </c>
      <c r="DE77" s="40" t="e">
        <f t="shared" si="27"/>
        <v>#REF!</v>
      </c>
      <c r="DF77" s="40" t="e">
        <f t="shared" si="27"/>
        <v>#REF!</v>
      </c>
      <c r="DG77" s="40" t="e">
        <f t="shared" si="27"/>
        <v>#REF!</v>
      </c>
      <c r="DH77" s="40" t="e">
        <f t="shared" si="27"/>
        <v>#REF!</v>
      </c>
      <c r="DI77" s="40" t="e">
        <f t="shared" si="27"/>
        <v>#REF!</v>
      </c>
      <c r="DJ77" s="40" t="e">
        <f t="shared" si="27"/>
        <v>#REF!</v>
      </c>
      <c r="DK77" s="40" t="e">
        <f t="shared" si="27"/>
        <v>#REF!</v>
      </c>
      <c r="DL77" s="40" t="e">
        <f t="shared" si="27"/>
        <v>#REF!</v>
      </c>
      <c r="DM77" s="40" t="e">
        <f t="shared" si="27"/>
        <v>#REF!</v>
      </c>
      <c r="DN77" s="40" t="e">
        <f t="shared" si="27"/>
        <v>#REF!</v>
      </c>
      <c r="DO77" s="40" t="e">
        <f t="shared" si="27"/>
        <v>#REF!</v>
      </c>
      <c r="DP77" s="40" t="e">
        <f t="shared" si="27"/>
        <v>#REF!</v>
      </c>
      <c r="DQ77" s="40" t="e">
        <f t="shared" si="28"/>
        <v>#REF!</v>
      </c>
      <c r="DR77" s="40" t="e">
        <f t="shared" si="28"/>
        <v>#REF!</v>
      </c>
      <c r="DS77" s="40" t="e">
        <f t="shared" si="28"/>
        <v>#REF!</v>
      </c>
      <c r="DT77" s="40" t="e">
        <f t="shared" si="28"/>
        <v>#REF!</v>
      </c>
      <c r="DU77" s="40" t="e">
        <f t="shared" si="28"/>
        <v>#REF!</v>
      </c>
      <c r="DV77" s="40" t="e">
        <f t="shared" si="28"/>
        <v>#REF!</v>
      </c>
      <c r="DW77" s="40" t="e">
        <f t="shared" si="28"/>
        <v>#REF!</v>
      </c>
      <c r="DX77" s="40" t="e">
        <f t="shared" si="28"/>
        <v>#REF!</v>
      </c>
      <c r="DY77" s="39">
        <f t="shared" si="14"/>
        <v>47</v>
      </c>
    </row>
    <row r="78" spans="2:129" s="39" customFormat="1">
      <c r="B78" s="21"/>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1"/>
      <c r="AX78" s="40" t="e">
        <f t="shared" si="31"/>
        <v>#REF!</v>
      </c>
      <c r="AY78" s="40" t="e">
        <f t="shared" si="31"/>
        <v>#REF!</v>
      </c>
      <c r="AZ78" s="40" t="e">
        <f t="shared" si="31"/>
        <v>#REF!</v>
      </c>
      <c r="BA78" s="40" t="e">
        <f t="shared" si="31"/>
        <v>#REF!</v>
      </c>
      <c r="BB78" s="40" t="e">
        <f t="shared" si="31"/>
        <v>#REF!</v>
      </c>
      <c r="BC78" s="40" t="e">
        <f t="shared" si="31"/>
        <v>#REF!</v>
      </c>
      <c r="BD78" s="40" t="e">
        <f t="shared" si="31"/>
        <v>#REF!</v>
      </c>
      <c r="BE78" s="40" t="e">
        <f t="shared" si="31"/>
        <v>#REF!</v>
      </c>
      <c r="BF78" s="40" t="e">
        <f t="shared" si="32"/>
        <v>#REF!</v>
      </c>
      <c r="BG78" s="40" t="e">
        <f t="shared" si="32"/>
        <v>#REF!</v>
      </c>
      <c r="BH78" s="40" t="e">
        <f t="shared" si="32"/>
        <v>#REF!</v>
      </c>
      <c r="BI78" s="40" t="e">
        <f t="shared" si="32"/>
        <v>#REF!</v>
      </c>
      <c r="BJ78" s="40" t="e">
        <f t="shared" si="32"/>
        <v>#REF!</v>
      </c>
      <c r="BK78" s="40" t="e">
        <f t="shared" si="32"/>
        <v>#REF!</v>
      </c>
      <c r="BL78" s="40" t="e">
        <f t="shared" si="32"/>
        <v>#REF!</v>
      </c>
      <c r="BM78" s="40" t="e">
        <f t="shared" si="32"/>
        <v>#REF!</v>
      </c>
      <c r="BN78" s="40" t="e">
        <f t="shared" si="32"/>
        <v>#REF!</v>
      </c>
      <c r="BO78" s="40" t="e">
        <f t="shared" si="32"/>
        <v>#REF!</v>
      </c>
      <c r="BP78" s="40" t="e">
        <f t="shared" si="32"/>
        <v>#REF!</v>
      </c>
      <c r="BQ78" s="40" t="e">
        <f t="shared" si="32"/>
        <v>#REF!</v>
      </c>
      <c r="BR78" s="40" t="e">
        <f t="shared" si="32"/>
        <v>#REF!</v>
      </c>
      <c r="BS78" s="40" t="e">
        <f t="shared" si="32"/>
        <v>#REF!</v>
      </c>
      <c r="BT78" s="40" t="e">
        <f t="shared" si="32"/>
        <v>#REF!</v>
      </c>
      <c r="BU78" s="40" t="e">
        <f t="shared" si="32"/>
        <v>#REF!</v>
      </c>
      <c r="BV78" s="40" t="e">
        <f t="shared" si="29"/>
        <v>#REF!</v>
      </c>
      <c r="BW78" s="40" t="e">
        <f t="shared" si="29"/>
        <v>#REF!</v>
      </c>
      <c r="BX78" s="40" t="e">
        <f t="shared" si="29"/>
        <v>#REF!</v>
      </c>
      <c r="BY78" s="40" t="e">
        <f t="shared" si="29"/>
        <v>#REF!</v>
      </c>
      <c r="BZ78" s="40" t="e">
        <f t="shared" si="29"/>
        <v>#REF!</v>
      </c>
      <c r="CA78" s="40" t="e">
        <f t="shared" si="29"/>
        <v>#REF!</v>
      </c>
      <c r="CB78" s="40" t="e">
        <f t="shared" si="29"/>
        <v>#REF!</v>
      </c>
      <c r="CC78" s="40" t="e">
        <f t="shared" si="29"/>
        <v>#REF!</v>
      </c>
      <c r="CD78" s="40" t="e">
        <f t="shared" si="29"/>
        <v>#REF!</v>
      </c>
      <c r="CE78" s="40" t="e">
        <f t="shared" si="29"/>
        <v>#REF!</v>
      </c>
      <c r="CF78" s="40" t="e">
        <f t="shared" si="29"/>
        <v>#REF!</v>
      </c>
      <c r="CG78" s="40" t="e">
        <f t="shared" si="29"/>
        <v>#REF!</v>
      </c>
      <c r="CH78" s="40" t="e">
        <f t="shared" si="29"/>
        <v>#REF!</v>
      </c>
      <c r="CI78" s="40" t="e">
        <f t="shared" si="30"/>
        <v>#REF!</v>
      </c>
      <c r="CJ78" s="40" t="e">
        <f t="shared" si="30"/>
        <v>#REF!</v>
      </c>
      <c r="CK78" s="40" t="e">
        <f t="shared" si="26"/>
        <v>#REF!</v>
      </c>
      <c r="CL78" s="40" t="e">
        <f t="shared" si="26"/>
        <v>#REF!</v>
      </c>
      <c r="CM78" s="40" t="e">
        <f t="shared" si="26"/>
        <v>#REF!</v>
      </c>
      <c r="CN78" s="40" t="e">
        <f t="shared" si="26"/>
        <v>#REF!</v>
      </c>
      <c r="CO78" s="40" t="e">
        <f t="shared" si="26"/>
        <v>#REF!</v>
      </c>
      <c r="CP78" s="40" t="e">
        <f t="shared" si="26"/>
        <v>#REF!</v>
      </c>
      <c r="CQ78" s="40" t="e">
        <f t="shared" si="26"/>
        <v>#REF!</v>
      </c>
      <c r="CR78" s="40" t="e">
        <f t="shared" si="26"/>
        <v>#REF!</v>
      </c>
      <c r="CS78" s="40" t="e">
        <f t="shared" si="26"/>
        <v>#REF!</v>
      </c>
      <c r="CT78" s="40" t="e">
        <f t="shared" si="26"/>
        <v>#REF!</v>
      </c>
      <c r="CU78" s="40" t="e">
        <f t="shared" si="26"/>
        <v>#REF!</v>
      </c>
      <c r="CV78" s="40" t="e">
        <f t="shared" si="26"/>
        <v>#REF!</v>
      </c>
      <c r="CW78" s="40" t="e">
        <f t="shared" si="26"/>
        <v>#REF!</v>
      </c>
      <c r="CX78" s="40" t="e">
        <f t="shared" si="26"/>
        <v>#REF!</v>
      </c>
      <c r="CY78" s="40" t="e">
        <f t="shared" si="26"/>
        <v>#REF!</v>
      </c>
      <c r="CZ78" s="40" t="e">
        <f t="shared" si="26"/>
        <v>#REF!</v>
      </c>
      <c r="DA78" s="40" t="e">
        <f t="shared" si="27"/>
        <v>#REF!</v>
      </c>
      <c r="DB78" s="40" t="e">
        <f t="shared" si="27"/>
        <v>#REF!</v>
      </c>
      <c r="DC78" s="40" t="e">
        <f t="shared" si="27"/>
        <v>#REF!</v>
      </c>
      <c r="DD78" s="40" t="e">
        <f t="shared" si="27"/>
        <v>#REF!</v>
      </c>
      <c r="DE78" s="40" t="e">
        <f t="shared" si="27"/>
        <v>#REF!</v>
      </c>
      <c r="DF78" s="40" t="e">
        <f t="shared" si="27"/>
        <v>#REF!</v>
      </c>
      <c r="DG78" s="40" t="e">
        <f t="shared" si="27"/>
        <v>#REF!</v>
      </c>
      <c r="DH78" s="40" t="e">
        <f t="shared" si="27"/>
        <v>#REF!</v>
      </c>
      <c r="DI78" s="40" t="e">
        <f t="shared" si="27"/>
        <v>#REF!</v>
      </c>
      <c r="DJ78" s="40" t="e">
        <f t="shared" si="27"/>
        <v>#REF!</v>
      </c>
      <c r="DK78" s="40" t="e">
        <f t="shared" si="27"/>
        <v>#REF!</v>
      </c>
      <c r="DL78" s="40" t="e">
        <f t="shared" si="27"/>
        <v>#REF!</v>
      </c>
      <c r="DM78" s="40" t="e">
        <f t="shared" si="27"/>
        <v>#REF!</v>
      </c>
      <c r="DN78" s="40" t="e">
        <f t="shared" si="27"/>
        <v>#REF!</v>
      </c>
      <c r="DO78" s="40" t="e">
        <f t="shared" si="27"/>
        <v>#REF!</v>
      </c>
      <c r="DP78" s="40" t="e">
        <f t="shared" si="27"/>
        <v>#REF!</v>
      </c>
      <c r="DQ78" s="40" t="e">
        <f t="shared" si="28"/>
        <v>#REF!</v>
      </c>
      <c r="DR78" s="40" t="e">
        <f t="shared" si="28"/>
        <v>#REF!</v>
      </c>
      <c r="DS78" s="40" t="e">
        <f t="shared" si="28"/>
        <v>#REF!</v>
      </c>
      <c r="DT78" s="40" t="e">
        <f t="shared" si="28"/>
        <v>#REF!</v>
      </c>
      <c r="DU78" s="40" t="e">
        <f t="shared" si="28"/>
        <v>#REF!</v>
      </c>
      <c r="DV78" s="40" t="e">
        <f t="shared" si="28"/>
        <v>#REF!</v>
      </c>
      <c r="DW78" s="40" t="e">
        <f t="shared" si="28"/>
        <v>#REF!</v>
      </c>
      <c r="DX78" s="40" t="e">
        <f t="shared" si="28"/>
        <v>#REF!</v>
      </c>
      <c r="DY78" s="39">
        <f t="shared" si="14"/>
        <v>48</v>
      </c>
    </row>
    <row r="79" spans="2:129" s="39" customFormat="1">
      <c r="B79" s="21"/>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1"/>
      <c r="AY79" s="40" t="e">
        <f t="shared" si="31"/>
        <v>#REF!</v>
      </c>
      <c r="AZ79" s="40" t="e">
        <f t="shared" si="31"/>
        <v>#REF!</v>
      </c>
      <c r="BA79" s="40" t="e">
        <f t="shared" si="31"/>
        <v>#REF!</v>
      </c>
      <c r="BB79" s="40" t="e">
        <f t="shared" si="31"/>
        <v>#REF!</v>
      </c>
      <c r="BC79" s="40" t="e">
        <f t="shared" si="31"/>
        <v>#REF!</v>
      </c>
      <c r="BD79" s="40" t="e">
        <f t="shared" si="31"/>
        <v>#REF!</v>
      </c>
      <c r="BE79" s="40" t="e">
        <f t="shared" si="31"/>
        <v>#REF!</v>
      </c>
      <c r="BF79" s="40" t="e">
        <f t="shared" si="32"/>
        <v>#REF!</v>
      </c>
      <c r="BG79" s="40" t="e">
        <f t="shared" si="32"/>
        <v>#REF!</v>
      </c>
      <c r="BH79" s="40" t="e">
        <f t="shared" si="32"/>
        <v>#REF!</v>
      </c>
      <c r="BI79" s="40" t="e">
        <f t="shared" si="32"/>
        <v>#REF!</v>
      </c>
      <c r="BJ79" s="40" t="e">
        <f t="shared" si="32"/>
        <v>#REF!</v>
      </c>
      <c r="BK79" s="40" t="e">
        <f t="shared" si="32"/>
        <v>#REF!</v>
      </c>
      <c r="BL79" s="40" t="e">
        <f t="shared" si="32"/>
        <v>#REF!</v>
      </c>
      <c r="BM79" s="40" t="e">
        <f t="shared" si="32"/>
        <v>#REF!</v>
      </c>
      <c r="BN79" s="40" t="e">
        <f t="shared" si="32"/>
        <v>#REF!</v>
      </c>
      <c r="BO79" s="40" t="e">
        <f t="shared" si="32"/>
        <v>#REF!</v>
      </c>
      <c r="BP79" s="40" t="e">
        <f t="shared" si="32"/>
        <v>#REF!</v>
      </c>
      <c r="BQ79" s="40" t="e">
        <f t="shared" si="32"/>
        <v>#REF!</v>
      </c>
      <c r="BR79" s="40" t="e">
        <f t="shared" si="32"/>
        <v>#REF!</v>
      </c>
      <c r="BS79" s="40" t="e">
        <f t="shared" si="32"/>
        <v>#REF!</v>
      </c>
      <c r="BT79" s="40" t="e">
        <f t="shared" si="32"/>
        <v>#REF!</v>
      </c>
      <c r="BU79" s="40" t="e">
        <f t="shared" si="32"/>
        <v>#REF!</v>
      </c>
      <c r="BV79" s="40" t="e">
        <f t="shared" si="29"/>
        <v>#REF!</v>
      </c>
      <c r="BW79" s="40" t="e">
        <f t="shared" si="29"/>
        <v>#REF!</v>
      </c>
      <c r="BX79" s="40" t="e">
        <f t="shared" si="29"/>
        <v>#REF!</v>
      </c>
      <c r="BY79" s="40" t="e">
        <f t="shared" si="29"/>
        <v>#REF!</v>
      </c>
      <c r="BZ79" s="40" t="e">
        <f t="shared" si="29"/>
        <v>#REF!</v>
      </c>
      <c r="CA79" s="40" t="e">
        <f t="shared" si="29"/>
        <v>#REF!</v>
      </c>
      <c r="CB79" s="40" t="e">
        <f t="shared" si="29"/>
        <v>#REF!</v>
      </c>
      <c r="CC79" s="40" t="e">
        <f t="shared" si="29"/>
        <v>#REF!</v>
      </c>
      <c r="CD79" s="40" t="e">
        <f t="shared" si="29"/>
        <v>#REF!</v>
      </c>
      <c r="CE79" s="40" t="e">
        <f t="shared" si="29"/>
        <v>#REF!</v>
      </c>
      <c r="CF79" s="40" t="e">
        <f t="shared" si="29"/>
        <v>#REF!</v>
      </c>
      <c r="CG79" s="40" t="e">
        <f t="shared" si="29"/>
        <v>#REF!</v>
      </c>
      <c r="CH79" s="40" t="e">
        <f t="shared" si="29"/>
        <v>#REF!</v>
      </c>
      <c r="CI79" s="40" t="e">
        <f t="shared" si="30"/>
        <v>#REF!</v>
      </c>
      <c r="CJ79" s="40" t="e">
        <f t="shared" si="30"/>
        <v>#REF!</v>
      </c>
      <c r="CK79" s="40" t="e">
        <f t="shared" si="26"/>
        <v>#REF!</v>
      </c>
      <c r="CL79" s="40" t="e">
        <f t="shared" si="26"/>
        <v>#REF!</v>
      </c>
      <c r="CM79" s="40" t="e">
        <f t="shared" si="26"/>
        <v>#REF!</v>
      </c>
      <c r="CN79" s="40" t="e">
        <f t="shared" si="26"/>
        <v>#REF!</v>
      </c>
      <c r="CO79" s="40" t="e">
        <f t="shared" si="26"/>
        <v>#REF!</v>
      </c>
      <c r="CP79" s="40" t="e">
        <f t="shared" si="26"/>
        <v>#REF!</v>
      </c>
      <c r="CQ79" s="40" t="e">
        <f t="shared" si="26"/>
        <v>#REF!</v>
      </c>
      <c r="CR79" s="40" t="e">
        <f t="shared" si="26"/>
        <v>#REF!</v>
      </c>
      <c r="CS79" s="40" t="e">
        <f t="shared" si="26"/>
        <v>#REF!</v>
      </c>
      <c r="CT79" s="40" t="e">
        <f t="shared" si="26"/>
        <v>#REF!</v>
      </c>
      <c r="CU79" s="40" t="e">
        <f t="shared" si="26"/>
        <v>#REF!</v>
      </c>
      <c r="CV79" s="40" t="e">
        <f t="shared" si="26"/>
        <v>#REF!</v>
      </c>
      <c r="CW79" s="40" t="e">
        <f t="shared" si="26"/>
        <v>#REF!</v>
      </c>
      <c r="CX79" s="40" t="e">
        <f t="shared" si="26"/>
        <v>#REF!</v>
      </c>
      <c r="CY79" s="40" t="e">
        <f t="shared" si="26"/>
        <v>#REF!</v>
      </c>
      <c r="CZ79" s="40" t="e">
        <f t="shared" si="26"/>
        <v>#REF!</v>
      </c>
      <c r="DA79" s="40" t="e">
        <f t="shared" si="27"/>
        <v>#REF!</v>
      </c>
      <c r="DB79" s="40" t="e">
        <f t="shared" si="27"/>
        <v>#REF!</v>
      </c>
      <c r="DC79" s="40" t="e">
        <f t="shared" si="27"/>
        <v>#REF!</v>
      </c>
      <c r="DD79" s="40" t="e">
        <f t="shared" si="27"/>
        <v>#REF!</v>
      </c>
      <c r="DE79" s="40" t="e">
        <f t="shared" si="27"/>
        <v>#REF!</v>
      </c>
      <c r="DF79" s="40" t="e">
        <f t="shared" si="27"/>
        <v>#REF!</v>
      </c>
      <c r="DG79" s="40" t="e">
        <f t="shared" si="27"/>
        <v>#REF!</v>
      </c>
      <c r="DH79" s="40" t="e">
        <f t="shared" si="27"/>
        <v>#REF!</v>
      </c>
      <c r="DI79" s="40" t="e">
        <f t="shared" si="27"/>
        <v>#REF!</v>
      </c>
      <c r="DJ79" s="40" t="e">
        <f t="shared" si="27"/>
        <v>#REF!</v>
      </c>
      <c r="DK79" s="40" t="e">
        <f t="shared" si="27"/>
        <v>#REF!</v>
      </c>
      <c r="DL79" s="40" t="e">
        <f t="shared" si="27"/>
        <v>#REF!</v>
      </c>
      <c r="DM79" s="40" t="e">
        <f t="shared" si="27"/>
        <v>#REF!</v>
      </c>
      <c r="DN79" s="40" t="e">
        <f t="shared" si="27"/>
        <v>#REF!</v>
      </c>
      <c r="DO79" s="40" t="e">
        <f t="shared" si="27"/>
        <v>#REF!</v>
      </c>
      <c r="DP79" s="40" t="e">
        <f t="shared" si="27"/>
        <v>#REF!</v>
      </c>
      <c r="DQ79" s="40" t="e">
        <f t="shared" si="28"/>
        <v>#REF!</v>
      </c>
      <c r="DR79" s="40" t="e">
        <f t="shared" si="28"/>
        <v>#REF!</v>
      </c>
      <c r="DS79" s="40" t="e">
        <f t="shared" si="28"/>
        <v>#REF!</v>
      </c>
      <c r="DT79" s="40" t="e">
        <f t="shared" si="28"/>
        <v>#REF!</v>
      </c>
      <c r="DU79" s="40" t="e">
        <f t="shared" si="28"/>
        <v>#REF!</v>
      </c>
      <c r="DV79" s="40" t="e">
        <f t="shared" si="28"/>
        <v>#REF!</v>
      </c>
      <c r="DW79" s="40" t="e">
        <f t="shared" si="28"/>
        <v>#REF!</v>
      </c>
      <c r="DX79" s="40" t="e">
        <f t="shared" si="28"/>
        <v>#REF!</v>
      </c>
      <c r="DY79" s="39">
        <f t="shared" si="14"/>
        <v>49</v>
      </c>
    </row>
    <row r="80" spans="2:129" s="39" customFormat="1">
      <c r="B80" s="21"/>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1"/>
      <c r="AZ80" s="40" t="e">
        <f t="shared" si="31"/>
        <v>#REF!</v>
      </c>
      <c r="BA80" s="40" t="e">
        <f t="shared" si="31"/>
        <v>#REF!</v>
      </c>
      <c r="BB80" s="40" t="e">
        <f t="shared" si="31"/>
        <v>#REF!</v>
      </c>
      <c r="BC80" s="40" t="e">
        <f t="shared" si="31"/>
        <v>#REF!</v>
      </c>
      <c r="BD80" s="40" t="e">
        <f t="shared" si="31"/>
        <v>#REF!</v>
      </c>
      <c r="BE80" s="40" t="e">
        <f t="shared" si="31"/>
        <v>#REF!</v>
      </c>
      <c r="BF80" s="40" t="e">
        <f t="shared" si="32"/>
        <v>#REF!</v>
      </c>
      <c r="BG80" s="40" t="e">
        <f t="shared" si="32"/>
        <v>#REF!</v>
      </c>
      <c r="BH80" s="40" t="e">
        <f t="shared" si="32"/>
        <v>#REF!</v>
      </c>
      <c r="BI80" s="40" t="e">
        <f t="shared" si="32"/>
        <v>#REF!</v>
      </c>
      <c r="BJ80" s="40" t="e">
        <f t="shared" si="32"/>
        <v>#REF!</v>
      </c>
      <c r="BK80" s="40" t="e">
        <f t="shared" si="32"/>
        <v>#REF!</v>
      </c>
      <c r="BL80" s="40" t="e">
        <f t="shared" si="32"/>
        <v>#REF!</v>
      </c>
      <c r="BM80" s="40" t="e">
        <f t="shared" si="32"/>
        <v>#REF!</v>
      </c>
      <c r="BN80" s="40" t="e">
        <f t="shared" si="32"/>
        <v>#REF!</v>
      </c>
      <c r="BO80" s="40" t="e">
        <f t="shared" si="32"/>
        <v>#REF!</v>
      </c>
      <c r="BP80" s="40" t="e">
        <f t="shared" si="32"/>
        <v>#REF!</v>
      </c>
      <c r="BQ80" s="40" t="e">
        <f t="shared" si="32"/>
        <v>#REF!</v>
      </c>
      <c r="BR80" s="40" t="e">
        <f t="shared" si="32"/>
        <v>#REF!</v>
      </c>
      <c r="BS80" s="40" t="e">
        <f t="shared" si="32"/>
        <v>#REF!</v>
      </c>
      <c r="BT80" s="40" t="e">
        <f t="shared" si="32"/>
        <v>#REF!</v>
      </c>
      <c r="BU80" s="40" t="e">
        <f t="shared" si="32"/>
        <v>#REF!</v>
      </c>
      <c r="BV80" s="40" t="e">
        <f t="shared" si="29"/>
        <v>#REF!</v>
      </c>
      <c r="BW80" s="40" t="e">
        <f t="shared" si="29"/>
        <v>#REF!</v>
      </c>
      <c r="BX80" s="40" t="e">
        <f t="shared" si="29"/>
        <v>#REF!</v>
      </c>
      <c r="BY80" s="40" t="e">
        <f t="shared" si="29"/>
        <v>#REF!</v>
      </c>
      <c r="BZ80" s="40" t="e">
        <f t="shared" si="29"/>
        <v>#REF!</v>
      </c>
      <c r="CA80" s="40" t="e">
        <f t="shared" si="29"/>
        <v>#REF!</v>
      </c>
      <c r="CB80" s="40" t="e">
        <f t="shared" si="29"/>
        <v>#REF!</v>
      </c>
      <c r="CC80" s="40" t="e">
        <f t="shared" si="29"/>
        <v>#REF!</v>
      </c>
      <c r="CD80" s="40" t="e">
        <f t="shared" si="29"/>
        <v>#REF!</v>
      </c>
      <c r="CE80" s="40" t="e">
        <f t="shared" si="29"/>
        <v>#REF!</v>
      </c>
      <c r="CF80" s="40" t="e">
        <f t="shared" si="29"/>
        <v>#REF!</v>
      </c>
      <c r="CG80" s="40" t="e">
        <f t="shared" si="29"/>
        <v>#REF!</v>
      </c>
      <c r="CH80" s="40" t="e">
        <f t="shared" si="29"/>
        <v>#REF!</v>
      </c>
      <c r="CI80" s="40" t="e">
        <f t="shared" si="30"/>
        <v>#REF!</v>
      </c>
      <c r="CJ80" s="40" t="e">
        <f t="shared" si="30"/>
        <v>#REF!</v>
      </c>
      <c r="CK80" s="40" t="e">
        <f t="shared" si="26"/>
        <v>#REF!</v>
      </c>
      <c r="CL80" s="40" t="e">
        <f t="shared" si="26"/>
        <v>#REF!</v>
      </c>
      <c r="CM80" s="40" t="e">
        <f t="shared" si="26"/>
        <v>#REF!</v>
      </c>
      <c r="CN80" s="40" t="e">
        <f t="shared" si="26"/>
        <v>#REF!</v>
      </c>
      <c r="CO80" s="40" t="e">
        <f t="shared" si="26"/>
        <v>#REF!</v>
      </c>
      <c r="CP80" s="40" t="e">
        <f t="shared" si="26"/>
        <v>#REF!</v>
      </c>
      <c r="CQ80" s="40" t="e">
        <f t="shared" si="26"/>
        <v>#REF!</v>
      </c>
      <c r="CR80" s="40" t="e">
        <f t="shared" si="26"/>
        <v>#REF!</v>
      </c>
      <c r="CS80" s="40" t="e">
        <f t="shared" si="26"/>
        <v>#REF!</v>
      </c>
      <c r="CT80" s="40" t="e">
        <f t="shared" si="26"/>
        <v>#REF!</v>
      </c>
      <c r="CU80" s="40" t="e">
        <f t="shared" si="26"/>
        <v>#REF!</v>
      </c>
      <c r="CV80" s="40" t="e">
        <f t="shared" si="26"/>
        <v>#REF!</v>
      </c>
      <c r="CW80" s="40" t="e">
        <f t="shared" si="26"/>
        <v>#REF!</v>
      </c>
      <c r="CX80" s="40" t="e">
        <f t="shared" si="26"/>
        <v>#REF!</v>
      </c>
      <c r="CY80" s="40" t="e">
        <f t="shared" si="26"/>
        <v>#REF!</v>
      </c>
      <c r="CZ80" s="40" t="e">
        <f t="shared" si="26"/>
        <v>#REF!</v>
      </c>
      <c r="DA80" s="40" t="e">
        <f t="shared" si="27"/>
        <v>#REF!</v>
      </c>
      <c r="DB80" s="40" t="e">
        <f t="shared" si="27"/>
        <v>#REF!</v>
      </c>
      <c r="DC80" s="40" t="e">
        <f t="shared" si="27"/>
        <v>#REF!</v>
      </c>
      <c r="DD80" s="40" t="e">
        <f t="shared" si="27"/>
        <v>#REF!</v>
      </c>
      <c r="DE80" s="40" t="e">
        <f t="shared" si="27"/>
        <v>#REF!</v>
      </c>
      <c r="DF80" s="40" t="e">
        <f t="shared" si="27"/>
        <v>#REF!</v>
      </c>
      <c r="DG80" s="40" t="e">
        <f t="shared" si="27"/>
        <v>#REF!</v>
      </c>
      <c r="DH80" s="40" t="e">
        <f t="shared" si="27"/>
        <v>#REF!</v>
      </c>
      <c r="DI80" s="40" t="e">
        <f t="shared" si="27"/>
        <v>#REF!</v>
      </c>
      <c r="DJ80" s="40" t="e">
        <f t="shared" si="27"/>
        <v>#REF!</v>
      </c>
      <c r="DK80" s="40" t="e">
        <f t="shared" si="27"/>
        <v>#REF!</v>
      </c>
      <c r="DL80" s="40" t="e">
        <f t="shared" si="27"/>
        <v>#REF!</v>
      </c>
      <c r="DM80" s="40" t="e">
        <f t="shared" si="27"/>
        <v>#REF!</v>
      </c>
      <c r="DN80" s="40" t="e">
        <f t="shared" si="27"/>
        <v>#REF!</v>
      </c>
      <c r="DO80" s="40" t="e">
        <f t="shared" si="27"/>
        <v>#REF!</v>
      </c>
      <c r="DP80" s="40" t="e">
        <f t="shared" si="27"/>
        <v>#REF!</v>
      </c>
      <c r="DQ80" s="40" t="e">
        <f t="shared" si="28"/>
        <v>#REF!</v>
      </c>
      <c r="DR80" s="40" t="e">
        <f t="shared" si="28"/>
        <v>#REF!</v>
      </c>
      <c r="DS80" s="40" t="e">
        <f t="shared" si="28"/>
        <v>#REF!</v>
      </c>
      <c r="DT80" s="40" t="e">
        <f t="shared" si="28"/>
        <v>#REF!</v>
      </c>
      <c r="DU80" s="40" t="e">
        <f t="shared" si="28"/>
        <v>#REF!</v>
      </c>
      <c r="DV80" s="40" t="e">
        <f t="shared" si="28"/>
        <v>#REF!</v>
      </c>
      <c r="DW80" s="40" t="e">
        <f t="shared" si="28"/>
        <v>#REF!</v>
      </c>
      <c r="DX80" s="40" t="e">
        <f t="shared" si="28"/>
        <v>#REF!</v>
      </c>
      <c r="DY80" s="39">
        <f t="shared" si="14"/>
        <v>50</v>
      </c>
    </row>
    <row r="81" spans="2:129" s="39" customFormat="1">
      <c r="B81" s="21"/>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1"/>
      <c r="BA81" s="40" t="e">
        <f t="shared" si="31"/>
        <v>#REF!</v>
      </c>
      <c r="BB81" s="40" t="e">
        <f t="shared" si="31"/>
        <v>#REF!</v>
      </c>
      <c r="BC81" s="40" t="e">
        <f t="shared" si="31"/>
        <v>#REF!</v>
      </c>
      <c r="BD81" s="40" t="e">
        <f t="shared" si="31"/>
        <v>#REF!</v>
      </c>
      <c r="BE81" s="40" t="e">
        <f t="shared" si="31"/>
        <v>#REF!</v>
      </c>
      <c r="BF81" s="40" t="e">
        <f t="shared" si="32"/>
        <v>#REF!</v>
      </c>
      <c r="BG81" s="40" t="e">
        <f t="shared" si="32"/>
        <v>#REF!</v>
      </c>
      <c r="BH81" s="40" t="e">
        <f t="shared" si="32"/>
        <v>#REF!</v>
      </c>
      <c r="BI81" s="40" t="e">
        <f t="shared" si="32"/>
        <v>#REF!</v>
      </c>
      <c r="BJ81" s="40" t="e">
        <f t="shared" si="32"/>
        <v>#REF!</v>
      </c>
      <c r="BK81" s="40" t="e">
        <f t="shared" si="32"/>
        <v>#REF!</v>
      </c>
      <c r="BL81" s="40" t="e">
        <f t="shared" si="32"/>
        <v>#REF!</v>
      </c>
      <c r="BM81" s="40" t="e">
        <f t="shared" si="32"/>
        <v>#REF!</v>
      </c>
      <c r="BN81" s="40" t="e">
        <f t="shared" si="32"/>
        <v>#REF!</v>
      </c>
      <c r="BO81" s="40" t="e">
        <f t="shared" si="32"/>
        <v>#REF!</v>
      </c>
      <c r="BP81" s="40" t="e">
        <f t="shared" si="32"/>
        <v>#REF!</v>
      </c>
      <c r="BQ81" s="40" t="e">
        <f t="shared" si="32"/>
        <v>#REF!</v>
      </c>
      <c r="BR81" s="40" t="e">
        <f t="shared" si="32"/>
        <v>#REF!</v>
      </c>
      <c r="BS81" s="40" t="e">
        <f t="shared" si="32"/>
        <v>#REF!</v>
      </c>
      <c r="BT81" s="40" t="e">
        <f t="shared" si="32"/>
        <v>#REF!</v>
      </c>
      <c r="BU81" s="40" t="e">
        <f t="shared" si="32"/>
        <v>#REF!</v>
      </c>
      <c r="BV81" s="40" t="e">
        <f t="shared" si="29"/>
        <v>#REF!</v>
      </c>
      <c r="BW81" s="40" t="e">
        <f t="shared" si="29"/>
        <v>#REF!</v>
      </c>
      <c r="BX81" s="40" t="e">
        <f t="shared" si="29"/>
        <v>#REF!</v>
      </c>
      <c r="BY81" s="40" t="e">
        <f t="shared" si="29"/>
        <v>#REF!</v>
      </c>
      <c r="BZ81" s="40" t="e">
        <f t="shared" si="29"/>
        <v>#REF!</v>
      </c>
      <c r="CA81" s="40" t="e">
        <f t="shared" si="29"/>
        <v>#REF!</v>
      </c>
      <c r="CB81" s="40" t="e">
        <f t="shared" si="29"/>
        <v>#REF!</v>
      </c>
      <c r="CC81" s="40" t="e">
        <f t="shared" si="29"/>
        <v>#REF!</v>
      </c>
      <c r="CD81" s="40" t="e">
        <f t="shared" si="29"/>
        <v>#REF!</v>
      </c>
      <c r="CE81" s="40" t="e">
        <f t="shared" si="29"/>
        <v>#REF!</v>
      </c>
      <c r="CF81" s="40" t="e">
        <f t="shared" si="29"/>
        <v>#REF!</v>
      </c>
      <c r="CG81" s="40" t="e">
        <f t="shared" si="29"/>
        <v>#REF!</v>
      </c>
      <c r="CH81" s="40" t="e">
        <f t="shared" si="29"/>
        <v>#REF!</v>
      </c>
      <c r="CI81" s="40" t="e">
        <f t="shared" si="30"/>
        <v>#REF!</v>
      </c>
      <c r="CJ81" s="40" t="e">
        <f t="shared" si="30"/>
        <v>#REF!</v>
      </c>
      <c r="CK81" s="40" t="e">
        <f t="shared" si="26"/>
        <v>#REF!</v>
      </c>
      <c r="CL81" s="40" t="e">
        <f t="shared" si="26"/>
        <v>#REF!</v>
      </c>
      <c r="CM81" s="40" t="e">
        <f t="shared" si="26"/>
        <v>#REF!</v>
      </c>
      <c r="CN81" s="40" t="e">
        <f t="shared" si="26"/>
        <v>#REF!</v>
      </c>
      <c r="CO81" s="40" t="e">
        <f t="shared" si="26"/>
        <v>#REF!</v>
      </c>
      <c r="CP81" s="40" t="e">
        <f t="shared" si="26"/>
        <v>#REF!</v>
      </c>
      <c r="CQ81" s="40" t="e">
        <f t="shared" si="26"/>
        <v>#REF!</v>
      </c>
      <c r="CR81" s="40" t="e">
        <f t="shared" si="26"/>
        <v>#REF!</v>
      </c>
      <c r="CS81" s="40" t="e">
        <f t="shared" si="26"/>
        <v>#REF!</v>
      </c>
      <c r="CT81" s="40" t="e">
        <f t="shared" si="26"/>
        <v>#REF!</v>
      </c>
      <c r="CU81" s="40" t="e">
        <f t="shared" si="26"/>
        <v>#REF!</v>
      </c>
      <c r="CV81" s="40" t="e">
        <f t="shared" si="26"/>
        <v>#REF!</v>
      </c>
      <c r="CW81" s="40" t="e">
        <f t="shared" si="26"/>
        <v>#REF!</v>
      </c>
      <c r="CX81" s="40" t="e">
        <f t="shared" si="26"/>
        <v>#REF!</v>
      </c>
      <c r="CY81" s="40" t="e">
        <f t="shared" si="26"/>
        <v>#REF!</v>
      </c>
      <c r="CZ81" s="40" t="e">
        <f t="shared" si="26"/>
        <v>#REF!</v>
      </c>
      <c r="DA81" s="40" t="e">
        <f t="shared" si="27"/>
        <v>#REF!</v>
      </c>
      <c r="DB81" s="40" t="e">
        <f t="shared" si="27"/>
        <v>#REF!</v>
      </c>
      <c r="DC81" s="40" t="e">
        <f t="shared" si="27"/>
        <v>#REF!</v>
      </c>
      <c r="DD81" s="40" t="e">
        <f t="shared" si="27"/>
        <v>#REF!</v>
      </c>
      <c r="DE81" s="40" t="e">
        <f t="shared" si="27"/>
        <v>#REF!</v>
      </c>
      <c r="DF81" s="40" t="e">
        <f t="shared" si="27"/>
        <v>#REF!</v>
      </c>
      <c r="DG81" s="40" t="e">
        <f t="shared" si="27"/>
        <v>#REF!</v>
      </c>
      <c r="DH81" s="40" t="e">
        <f t="shared" si="27"/>
        <v>#REF!</v>
      </c>
      <c r="DI81" s="40" t="e">
        <f t="shared" si="27"/>
        <v>#REF!</v>
      </c>
      <c r="DJ81" s="40" t="e">
        <f t="shared" si="27"/>
        <v>#REF!</v>
      </c>
      <c r="DK81" s="40" t="e">
        <f t="shared" si="27"/>
        <v>#REF!</v>
      </c>
      <c r="DL81" s="40" t="e">
        <f t="shared" si="27"/>
        <v>#REF!</v>
      </c>
      <c r="DM81" s="40" t="e">
        <f t="shared" si="27"/>
        <v>#REF!</v>
      </c>
      <c r="DN81" s="40" t="e">
        <f t="shared" si="27"/>
        <v>#REF!</v>
      </c>
      <c r="DO81" s="40" t="e">
        <f t="shared" si="27"/>
        <v>#REF!</v>
      </c>
      <c r="DP81" s="40" t="e">
        <f t="shared" si="27"/>
        <v>#REF!</v>
      </c>
      <c r="DQ81" s="40" t="e">
        <f t="shared" si="28"/>
        <v>#REF!</v>
      </c>
      <c r="DR81" s="40" t="e">
        <f t="shared" si="28"/>
        <v>#REF!</v>
      </c>
      <c r="DS81" s="40" t="e">
        <f t="shared" si="28"/>
        <v>#REF!</v>
      </c>
      <c r="DT81" s="40" t="e">
        <f t="shared" si="28"/>
        <v>#REF!</v>
      </c>
      <c r="DU81" s="40" t="e">
        <f t="shared" si="28"/>
        <v>#REF!</v>
      </c>
      <c r="DV81" s="40" t="e">
        <f t="shared" si="28"/>
        <v>#REF!</v>
      </c>
      <c r="DW81" s="40" t="e">
        <f t="shared" si="28"/>
        <v>#REF!</v>
      </c>
      <c r="DX81" s="40" t="e">
        <f t="shared" si="28"/>
        <v>#REF!</v>
      </c>
      <c r="DY81" s="39">
        <f t="shared" si="14"/>
        <v>51</v>
      </c>
    </row>
    <row r="82" spans="2:129" s="39" customFormat="1">
      <c r="B82" s="21"/>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1"/>
      <c r="BB82" s="40" t="e">
        <f t="shared" si="31"/>
        <v>#REF!</v>
      </c>
      <c r="BC82" s="40" t="e">
        <f t="shared" si="31"/>
        <v>#REF!</v>
      </c>
      <c r="BD82" s="40" t="e">
        <f t="shared" si="31"/>
        <v>#REF!</v>
      </c>
      <c r="BE82" s="40" t="e">
        <f t="shared" si="31"/>
        <v>#REF!</v>
      </c>
      <c r="BF82" s="40" t="e">
        <f t="shared" si="32"/>
        <v>#REF!</v>
      </c>
      <c r="BG82" s="40" t="e">
        <f t="shared" si="32"/>
        <v>#REF!</v>
      </c>
      <c r="BH82" s="40" t="e">
        <f t="shared" si="32"/>
        <v>#REF!</v>
      </c>
      <c r="BI82" s="40" t="e">
        <f t="shared" si="32"/>
        <v>#REF!</v>
      </c>
      <c r="BJ82" s="40" t="e">
        <f t="shared" si="32"/>
        <v>#REF!</v>
      </c>
      <c r="BK82" s="40" t="e">
        <f t="shared" si="32"/>
        <v>#REF!</v>
      </c>
      <c r="BL82" s="40" t="e">
        <f t="shared" si="32"/>
        <v>#REF!</v>
      </c>
      <c r="BM82" s="40" t="e">
        <f t="shared" si="32"/>
        <v>#REF!</v>
      </c>
      <c r="BN82" s="40" t="e">
        <f t="shared" si="32"/>
        <v>#REF!</v>
      </c>
      <c r="BO82" s="40" t="e">
        <f t="shared" si="32"/>
        <v>#REF!</v>
      </c>
      <c r="BP82" s="40" t="e">
        <f t="shared" si="32"/>
        <v>#REF!</v>
      </c>
      <c r="BQ82" s="40" t="e">
        <f t="shared" si="32"/>
        <v>#REF!</v>
      </c>
      <c r="BR82" s="40" t="e">
        <f t="shared" si="32"/>
        <v>#REF!</v>
      </c>
      <c r="BS82" s="40" t="e">
        <f t="shared" si="32"/>
        <v>#REF!</v>
      </c>
      <c r="BT82" s="40" t="e">
        <f t="shared" si="32"/>
        <v>#REF!</v>
      </c>
      <c r="BU82" s="40" t="e">
        <f t="shared" si="32"/>
        <v>#REF!</v>
      </c>
      <c r="BV82" s="40" t="e">
        <f t="shared" si="29"/>
        <v>#REF!</v>
      </c>
      <c r="BW82" s="40" t="e">
        <f t="shared" si="29"/>
        <v>#REF!</v>
      </c>
      <c r="BX82" s="40" t="e">
        <f t="shared" si="29"/>
        <v>#REF!</v>
      </c>
      <c r="BY82" s="40" t="e">
        <f t="shared" si="29"/>
        <v>#REF!</v>
      </c>
      <c r="BZ82" s="40" t="e">
        <f t="shared" si="29"/>
        <v>#REF!</v>
      </c>
      <c r="CA82" s="40" t="e">
        <f t="shared" si="29"/>
        <v>#REF!</v>
      </c>
      <c r="CB82" s="40" t="e">
        <f t="shared" si="29"/>
        <v>#REF!</v>
      </c>
      <c r="CC82" s="40" t="e">
        <f t="shared" si="29"/>
        <v>#REF!</v>
      </c>
      <c r="CD82" s="40" t="e">
        <f t="shared" si="29"/>
        <v>#REF!</v>
      </c>
      <c r="CE82" s="40" t="e">
        <f t="shared" si="29"/>
        <v>#REF!</v>
      </c>
      <c r="CF82" s="40" t="e">
        <f t="shared" si="29"/>
        <v>#REF!</v>
      </c>
      <c r="CG82" s="40" t="e">
        <f t="shared" si="29"/>
        <v>#REF!</v>
      </c>
      <c r="CH82" s="40" t="e">
        <f t="shared" si="29"/>
        <v>#REF!</v>
      </c>
      <c r="CI82" s="40" t="e">
        <f t="shared" si="30"/>
        <v>#REF!</v>
      </c>
      <c r="CJ82" s="40" t="e">
        <f t="shared" si="30"/>
        <v>#REF!</v>
      </c>
      <c r="CK82" s="40" t="e">
        <f t="shared" si="26"/>
        <v>#REF!</v>
      </c>
      <c r="CL82" s="40" t="e">
        <f t="shared" si="26"/>
        <v>#REF!</v>
      </c>
      <c r="CM82" s="40" t="e">
        <f t="shared" si="26"/>
        <v>#REF!</v>
      </c>
      <c r="CN82" s="40" t="e">
        <f t="shared" si="26"/>
        <v>#REF!</v>
      </c>
      <c r="CO82" s="40" t="e">
        <f t="shared" si="26"/>
        <v>#REF!</v>
      </c>
      <c r="CP82" s="40" t="e">
        <f t="shared" si="26"/>
        <v>#REF!</v>
      </c>
      <c r="CQ82" s="40" t="e">
        <f t="shared" si="26"/>
        <v>#REF!</v>
      </c>
      <c r="CR82" s="40" t="e">
        <f t="shared" si="26"/>
        <v>#REF!</v>
      </c>
      <c r="CS82" s="40" t="e">
        <f t="shared" si="26"/>
        <v>#REF!</v>
      </c>
      <c r="CT82" s="40" t="e">
        <f t="shared" si="26"/>
        <v>#REF!</v>
      </c>
      <c r="CU82" s="40" t="e">
        <f t="shared" si="26"/>
        <v>#REF!</v>
      </c>
      <c r="CV82" s="40" t="e">
        <f t="shared" si="26"/>
        <v>#REF!</v>
      </c>
      <c r="CW82" s="40" t="e">
        <f t="shared" si="26"/>
        <v>#REF!</v>
      </c>
      <c r="CX82" s="40" t="e">
        <f t="shared" si="26"/>
        <v>#REF!</v>
      </c>
      <c r="CY82" s="40" t="e">
        <f t="shared" si="26"/>
        <v>#REF!</v>
      </c>
      <c r="CZ82" s="40" t="e">
        <f t="shared" ref="CZ82:DO82" si="33">CY81*$C$23</f>
        <v>#REF!</v>
      </c>
      <c r="DA82" s="40" t="e">
        <f t="shared" si="33"/>
        <v>#REF!</v>
      </c>
      <c r="DB82" s="40" t="e">
        <f t="shared" si="33"/>
        <v>#REF!</v>
      </c>
      <c r="DC82" s="40" t="e">
        <f t="shared" si="33"/>
        <v>#REF!</v>
      </c>
      <c r="DD82" s="40" t="e">
        <f t="shared" si="33"/>
        <v>#REF!</v>
      </c>
      <c r="DE82" s="40" t="e">
        <f t="shared" si="33"/>
        <v>#REF!</v>
      </c>
      <c r="DF82" s="40" t="e">
        <f t="shared" si="33"/>
        <v>#REF!</v>
      </c>
      <c r="DG82" s="40" t="e">
        <f t="shared" si="33"/>
        <v>#REF!</v>
      </c>
      <c r="DH82" s="40" t="e">
        <f t="shared" si="33"/>
        <v>#REF!</v>
      </c>
      <c r="DI82" s="40" t="e">
        <f t="shared" si="33"/>
        <v>#REF!</v>
      </c>
      <c r="DJ82" s="40" t="e">
        <f t="shared" si="33"/>
        <v>#REF!</v>
      </c>
      <c r="DK82" s="40" t="e">
        <f t="shared" si="33"/>
        <v>#REF!</v>
      </c>
      <c r="DL82" s="40" t="e">
        <f t="shared" si="33"/>
        <v>#REF!</v>
      </c>
      <c r="DM82" s="40" t="e">
        <f t="shared" si="33"/>
        <v>#REF!</v>
      </c>
      <c r="DN82" s="40" t="e">
        <f t="shared" si="33"/>
        <v>#REF!</v>
      </c>
      <c r="DO82" s="40" t="e">
        <f t="shared" si="33"/>
        <v>#REF!</v>
      </c>
      <c r="DP82" s="40" t="e">
        <f t="shared" si="27"/>
        <v>#REF!</v>
      </c>
      <c r="DQ82" s="40" t="e">
        <f t="shared" si="28"/>
        <v>#REF!</v>
      </c>
      <c r="DR82" s="40" t="e">
        <f t="shared" si="28"/>
        <v>#REF!</v>
      </c>
      <c r="DS82" s="40" t="e">
        <f t="shared" si="28"/>
        <v>#REF!</v>
      </c>
      <c r="DT82" s="40" t="e">
        <f t="shared" si="28"/>
        <v>#REF!</v>
      </c>
      <c r="DU82" s="40" t="e">
        <f t="shared" si="28"/>
        <v>#REF!</v>
      </c>
      <c r="DV82" s="40" t="e">
        <f t="shared" si="28"/>
        <v>#REF!</v>
      </c>
      <c r="DW82" s="40" t="e">
        <f t="shared" si="28"/>
        <v>#REF!</v>
      </c>
      <c r="DX82" s="40" t="e">
        <f t="shared" si="28"/>
        <v>#REF!</v>
      </c>
      <c r="DY82" s="39">
        <f t="shared" si="14"/>
        <v>52</v>
      </c>
    </row>
    <row r="83" spans="2:129" s="39" customFormat="1">
      <c r="B83" s="21"/>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1"/>
      <c r="BC83" s="40" t="e">
        <f t="shared" si="31"/>
        <v>#REF!</v>
      </c>
      <c r="BD83" s="40" t="e">
        <f t="shared" si="31"/>
        <v>#REF!</v>
      </c>
      <c r="BE83" s="40" t="e">
        <f t="shared" si="31"/>
        <v>#REF!</v>
      </c>
      <c r="BF83" s="40" t="e">
        <f t="shared" si="32"/>
        <v>#REF!</v>
      </c>
      <c r="BG83" s="40" t="e">
        <f t="shared" si="32"/>
        <v>#REF!</v>
      </c>
      <c r="BH83" s="40" t="e">
        <f t="shared" si="32"/>
        <v>#REF!</v>
      </c>
      <c r="BI83" s="40" t="e">
        <f t="shared" si="32"/>
        <v>#REF!</v>
      </c>
      <c r="BJ83" s="40" t="e">
        <f t="shared" si="32"/>
        <v>#REF!</v>
      </c>
      <c r="BK83" s="40" t="e">
        <f t="shared" si="32"/>
        <v>#REF!</v>
      </c>
      <c r="BL83" s="40" t="e">
        <f t="shared" si="32"/>
        <v>#REF!</v>
      </c>
      <c r="BM83" s="40" t="e">
        <f t="shared" si="32"/>
        <v>#REF!</v>
      </c>
      <c r="BN83" s="40" t="e">
        <f t="shared" si="32"/>
        <v>#REF!</v>
      </c>
      <c r="BO83" s="40" t="e">
        <f t="shared" si="32"/>
        <v>#REF!</v>
      </c>
      <c r="BP83" s="40" t="e">
        <f t="shared" si="32"/>
        <v>#REF!</v>
      </c>
      <c r="BQ83" s="40" t="e">
        <f t="shared" si="32"/>
        <v>#REF!</v>
      </c>
      <c r="BR83" s="40" t="e">
        <f t="shared" si="32"/>
        <v>#REF!</v>
      </c>
      <c r="BS83" s="40" t="e">
        <f t="shared" si="32"/>
        <v>#REF!</v>
      </c>
      <c r="BT83" s="40" t="e">
        <f t="shared" si="32"/>
        <v>#REF!</v>
      </c>
      <c r="BU83" s="40" t="e">
        <f t="shared" si="32"/>
        <v>#REF!</v>
      </c>
      <c r="BV83" s="40" t="e">
        <f t="shared" si="29"/>
        <v>#REF!</v>
      </c>
      <c r="BW83" s="40" t="e">
        <f t="shared" si="29"/>
        <v>#REF!</v>
      </c>
      <c r="BX83" s="40" t="e">
        <f t="shared" si="29"/>
        <v>#REF!</v>
      </c>
      <c r="BY83" s="40" t="e">
        <f t="shared" si="29"/>
        <v>#REF!</v>
      </c>
      <c r="BZ83" s="40" t="e">
        <f t="shared" si="29"/>
        <v>#REF!</v>
      </c>
      <c r="CA83" s="40" t="e">
        <f t="shared" si="29"/>
        <v>#REF!</v>
      </c>
      <c r="CB83" s="40" t="e">
        <f t="shared" si="29"/>
        <v>#REF!</v>
      </c>
      <c r="CC83" s="40" t="e">
        <f t="shared" si="29"/>
        <v>#REF!</v>
      </c>
      <c r="CD83" s="40" t="e">
        <f t="shared" si="29"/>
        <v>#REF!</v>
      </c>
      <c r="CE83" s="40" t="e">
        <f t="shared" si="29"/>
        <v>#REF!</v>
      </c>
      <c r="CF83" s="40" t="e">
        <f t="shared" si="29"/>
        <v>#REF!</v>
      </c>
      <c r="CG83" s="40" t="e">
        <f t="shared" si="29"/>
        <v>#REF!</v>
      </c>
      <c r="CH83" s="40" t="e">
        <f t="shared" si="29"/>
        <v>#REF!</v>
      </c>
      <c r="CI83" s="40" t="e">
        <f t="shared" ref="CI83:CX98" si="34">CH82*$C$23</f>
        <v>#REF!</v>
      </c>
      <c r="CJ83" s="40" t="e">
        <f t="shared" si="34"/>
        <v>#REF!</v>
      </c>
      <c r="CK83" s="40" t="e">
        <f t="shared" si="34"/>
        <v>#REF!</v>
      </c>
      <c r="CL83" s="40" t="e">
        <f t="shared" si="34"/>
        <v>#REF!</v>
      </c>
      <c r="CM83" s="40" t="e">
        <f t="shared" si="34"/>
        <v>#REF!</v>
      </c>
      <c r="CN83" s="40" t="e">
        <f t="shared" si="34"/>
        <v>#REF!</v>
      </c>
      <c r="CO83" s="40" t="e">
        <f t="shared" si="34"/>
        <v>#REF!</v>
      </c>
      <c r="CP83" s="40" t="e">
        <f t="shared" si="34"/>
        <v>#REF!</v>
      </c>
      <c r="CQ83" s="40" t="e">
        <f t="shared" si="34"/>
        <v>#REF!</v>
      </c>
      <c r="CR83" s="40" t="e">
        <f t="shared" si="34"/>
        <v>#REF!</v>
      </c>
      <c r="CS83" s="40" t="e">
        <f t="shared" si="34"/>
        <v>#REF!</v>
      </c>
      <c r="CT83" s="40" t="e">
        <f t="shared" si="34"/>
        <v>#REF!</v>
      </c>
      <c r="CU83" s="40" t="e">
        <f t="shared" si="34"/>
        <v>#REF!</v>
      </c>
      <c r="CV83" s="40" t="e">
        <f t="shared" si="34"/>
        <v>#REF!</v>
      </c>
      <c r="CW83" s="40" t="e">
        <f t="shared" si="34"/>
        <v>#REF!</v>
      </c>
      <c r="CX83" s="40" t="e">
        <f t="shared" si="34"/>
        <v>#REF!</v>
      </c>
      <c r="CY83" s="40" t="e">
        <f t="shared" ref="CY83:DN98" si="35">CX82*$C$23</f>
        <v>#REF!</v>
      </c>
      <c r="CZ83" s="40" t="e">
        <f t="shared" si="35"/>
        <v>#REF!</v>
      </c>
      <c r="DA83" s="40" t="e">
        <f t="shared" si="35"/>
        <v>#REF!</v>
      </c>
      <c r="DB83" s="40" t="e">
        <f t="shared" si="35"/>
        <v>#REF!</v>
      </c>
      <c r="DC83" s="40" t="e">
        <f t="shared" si="35"/>
        <v>#REF!</v>
      </c>
      <c r="DD83" s="40" t="e">
        <f t="shared" si="35"/>
        <v>#REF!</v>
      </c>
      <c r="DE83" s="40" t="e">
        <f t="shared" si="35"/>
        <v>#REF!</v>
      </c>
      <c r="DF83" s="40" t="e">
        <f t="shared" si="35"/>
        <v>#REF!</v>
      </c>
      <c r="DG83" s="40" t="e">
        <f t="shared" si="35"/>
        <v>#REF!</v>
      </c>
      <c r="DH83" s="40" t="e">
        <f t="shared" si="35"/>
        <v>#REF!</v>
      </c>
      <c r="DI83" s="40" t="e">
        <f t="shared" si="35"/>
        <v>#REF!</v>
      </c>
      <c r="DJ83" s="40" t="e">
        <f t="shared" si="35"/>
        <v>#REF!</v>
      </c>
      <c r="DK83" s="40" t="e">
        <f t="shared" si="35"/>
        <v>#REF!</v>
      </c>
      <c r="DL83" s="40" t="e">
        <f t="shared" si="35"/>
        <v>#REF!</v>
      </c>
      <c r="DM83" s="40" t="e">
        <f t="shared" si="35"/>
        <v>#REF!</v>
      </c>
      <c r="DN83" s="40" t="e">
        <f t="shared" si="35"/>
        <v>#REF!</v>
      </c>
      <c r="DO83" s="40" t="e">
        <f t="shared" ref="DO83:DO97" si="36">DN82*$C$23</f>
        <v>#REF!</v>
      </c>
      <c r="DP83" s="40" t="e">
        <f t="shared" ref="DP83:DX97" si="37">DO82*$C$23</f>
        <v>#REF!</v>
      </c>
      <c r="DQ83" s="40" t="e">
        <f t="shared" si="37"/>
        <v>#REF!</v>
      </c>
      <c r="DR83" s="40" t="e">
        <f t="shared" si="37"/>
        <v>#REF!</v>
      </c>
      <c r="DS83" s="40" t="e">
        <f t="shared" si="37"/>
        <v>#REF!</v>
      </c>
      <c r="DT83" s="40" t="e">
        <f t="shared" si="37"/>
        <v>#REF!</v>
      </c>
      <c r="DU83" s="40" t="e">
        <f t="shared" si="37"/>
        <v>#REF!</v>
      </c>
      <c r="DV83" s="40" t="e">
        <f t="shared" si="37"/>
        <v>#REF!</v>
      </c>
      <c r="DW83" s="40" t="e">
        <f t="shared" si="37"/>
        <v>#REF!</v>
      </c>
      <c r="DX83" s="40" t="e">
        <f t="shared" si="37"/>
        <v>#REF!</v>
      </c>
      <c r="DY83" s="39">
        <f t="shared" si="14"/>
        <v>53</v>
      </c>
    </row>
    <row r="84" spans="2:129" s="39" customFormat="1">
      <c r="B84" s="21"/>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1"/>
      <c r="BD84" s="40" t="e">
        <f t="shared" si="31"/>
        <v>#REF!</v>
      </c>
      <c r="BE84" s="40" t="e">
        <f t="shared" si="31"/>
        <v>#REF!</v>
      </c>
      <c r="BF84" s="40" t="e">
        <f t="shared" si="32"/>
        <v>#REF!</v>
      </c>
      <c r="BG84" s="40" t="e">
        <f t="shared" si="32"/>
        <v>#REF!</v>
      </c>
      <c r="BH84" s="40" t="e">
        <f t="shared" si="32"/>
        <v>#REF!</v>
      </c>
      <c r="BI84" s="40" t="e">
        <f t="shared" si="32"/>
        <v>#REF!</v>
      </c>
      <c r="BJ84" s="40" t="e">
        <f t="shared" si="32"/>
        <v>#REF!</v>
      </c>
      <c r="BK84" s="40" t="e">
        <f t="shared" si="32"/>
        <v>#REF!</v>
      </c>
      <c r="BL84" s="40" t="e">
        <f t="shared" si="32"/>
        <v>#REF!</v>
      </c>
      <c r="BM84" s="40" t="e">
        <f t="shared" si="32"/>
        <v>#REF!</v>
      </c>
      <c r="BN84" s="40" t="e">
        <f t="shared" si="32"/>
        <v>#REF!</v>
      </c>
      <c r="BO84" s="40" t="e">
        <f t="shared" si="32"/>
        <v>#REF!</v>
      </c>
      <c r="BP84" s="40" t="e">
        <f t="shared" si="32"/>
        <v>#REF!</v>
      </c>
      <c r="BQ84" s="40" t="e">
        <f t="shared" si="32"/>
        <v>#REF!</v>
      </c>
      <c r="BR84" s="40" t="e">
        <f t="shared" si="32"/>
        <v>#REF!</v>
      </c>
      <c r="BS84" s="40" t="e">
        <f t="shared" si="32"/>
        <v>#REF!</v>
      </c>
      <c r="BT84" s="40" t="e">
        <f t="shared" si="32"/>
        <v>#REF!</v>
      </c>
      <c r="BU84" s="40" t="e">
        <f t="shared" ref="BU84:CJ99" si="38">BT83*$C$23</f>
        <v>#REF!</v>
      </c>
      <c r="BV84" s="40" t="e">
        <f t="shared" si="38"/>
        <v>#REF!</v>
      </c>
      <c r="BW84" s="40" t="e">
        <f t="shared" si="38"/>
        <v>#REF!</v>
      </c>
      <c r="BX84" s="40" t="e">
        <f t="shared" si="38"/>
        <v>#REF!</v>
      </c>
      <c r="BY84" s="40" t="e">
        <f t="shared" si="38"/>
        <v>#REF!</v>
      </c>
      <c r="BZ84" s="40" t="e">
        <f t="shared" si="38"/>
        <v>#REF!</v>
      </c>
      <c r="CA84" s="40" t="e">
        <f t="shared" si="38"/>
        <v>#REF!</v>
      </c>
      <c r="CB84" s="40" t="e">
        <f t="shared" si="38"/>
        <v>#REF!</v>
      </c>
      <c r="CC84" s="40" t="e">
        <f t="shared" si="38"/>
        <v>#REF!</v>
      </c>
      <c r="CD84" s="40" t="e">
        <f t="shared" si="38"/>
        <v>#REF!</v>
      </c>
      <c r="CE84" s="40" t="e">
        <f t="shared" si="38"/>
        <v>#REF!</v>
      </c>
      <c r="CF84" s="40" t="e">
        <f t="shared" si="38"/>
        <v>#REF!</v>
      </c>
      <c r="CG84" s="40" t="e">
        <f t="shared" si="38"/>
        <v>#REF!</v>
      </c>
      <c r="CH84" s="40" t="e">
        <f t="shared" si="38"/>
        <v>#REF!</v>
      </c>
      <c r="CI84" s="40" t="e">
        <f t="shared" si="38"/>
        <v>#REF!</v>
      </c>
      <c r="CJ84" s="40" t="e">
        <f t="shared" si="38"/>
        <v>#REF!</v>
      </c>
      <c r="CK84" s="40" t="e">
        <f t="shared" si="34"/>
        <v>#REF!</v>
      </c>
      <c r="CL84" s="40" t="e">
        <f t="shared" si="34"/>
        <v>#REF!</v>
      </c>
      <c r="CM84" s="40" t="e">
        <f t="shared" si="34"/>
        <v>#REF!</v>
      </c>
      <c r="CN84" s="40" t="e">
        <f t="shared" si="34"/>
        <v>#REF!</v>
      </c>
      <c r="CO84" s="40" t="e">
        <f t="shared" si="34"/>
        <v>#REF!</v>
      </c>
      <c r="CP84" s="40" t="e">
        <f t="shared" si="34"/>
        <v>#REF!</v>
      </c>
      <c r="CQ84" s="40" t="e">
        <f t="shared" si="34"/>
        <v>#REF!</v>
      </c>
      <c r="CR84" s="40" t="e">
        <f t="shared" si="34"/>
        <v>#REF!</v>
      </c>
      <c r="CS84" s="40" t="e">
        <f t="shared" si="34"/>
        <v>#REF!</v>
      </c>
      <c r="CT84" s="40" t="e">
        <f t="shared" si="34"/>
        <v>#REF!</v>
      </c>
      <c r="CU84" s="40" t="e">
        <f t="shared" si="34"/>
        <v>#REF!</v>
      </c>
      <c r="CV84" s="40" t="e">
        <f t="shared" si="34"/>
        <v>#REF!</v>
      </c>
      <c r="CW84" s="40" t="e">
        <f t="shared" si="34"/>
        <v>#REF!</v>
      </c>
      <c r="CX84" s="40" t="e">
        <f t="shared" si="34"/>
        <v>#REF!</v>
      </c>
      <c r="CY84" s="40" t="e">
        <f t="shared" si="35"/>
        <v>#REF!</v>
      </c>
      <c r="CZ84" s="40" t="e">
        <f t="shared" si="35"/>
        <v>#REF!</v>
      </c>
      <c r="DA84" s="40" t="e">
        <f t="shared" si="35"/>
        <v>#REF!</v>
      </c>
      <c r="DB84" s="40" t="e">
        <f t="shared" si="35"/>
        <v>#REF!</v>
      </c>
      <c r="DC84" s="40" t="e">
        <f t="shared" si="35"/>
        <v>#REF!</v>
      </c>
      <c r="DD84" s="40" t="e">
        <f t="shared" si="35"/>
        <v>#REF!</v>
      </c>
      <c r="DE84" s="40" t="e">
        <f t="shared" si="35"/>
        <v>#REF!</v>
      </c>
      <c r="DF84" s="40" t="e">
        <f t="shared" si="35"/>
        <v>#REF!</v>
      </c>
      <c r="DG84" s="40" t="e">
        <f t="shared" si="35"/>
        <v>#REF!</v>
      </c>
      <c r="DH84" s="40" t="e">
        <f t="shared" si="35"/>
        <v>#REF!</v>
      </c>
      <c r="DI84" s="40" t="e">
        <f t="shared" si="35"/>
        <v>#REF!</v>
      </c>
      <c r="DJ84" s="40" t="e">
        <f t="shared" si="35"/>
        <v>#REF!</v>
      </c>
      <c r="DK84" s="40" t="e">
        <f t="shared" si="35"/>
        <v>#REF!</v>
      </c>
      <c r="DL84" s="40" t="e">
        <f t="shared" si="35"/>
        <v>#REF!</v>
      </c>
      <c r="DM84" s="40" t="e">
        <f t="shared" si="35"/>
        <v>#REF!</v>
      </c>
      <c r="DN84" s="40" t="e">
        <f t="shared" si="35"/>
        <v>#REF!</v>
      </c>
      <c r="DO84" s="40" t="e">
        <f t="shared" si="36"/>
        <v>#REF!</v>
      </c>
      <c r="DP84" s="40" t="e">
        <f t="shared" si="37"/>
        <v>#REF!</v>
      </c>
      <c r="DQ84" s="40" t="e">
        <f t="shared" si="37"/>
        <v>#REF!</v>
      </c>
      <c r="DR84" s="40" t="e">
        <f t="shared" si="37"/>
        <v>#REF!</v>
      </c>
      <c r="DS84" s="40" t="e">
        <f t="shared" si="37"/>
        <v>#REF!</v>
      </c>
      <c r="DT84" s="40" t="e">
        <f t="shared" si="37"/>
        <v>#REF!</v>
      </c>
      <c r="DU84" s="40" t="e">
        <f t="shared" si="37"/>
        <v>#REF!</v>
      </c>
      <c r="DV84" s="40" t="e">
        <f t="shared" si="37"/>
        <v>#REF!</v>
      </c>
      <c r="DW84" s="40" t="e">
        <f t="shared" si="37"/>
        <v>#REF!</v>
      </c>
      <c r="DX84" s="40" t="e">
        <f t="shared" si="37"/>
        <v>#REF!</v>
      </c>
      <c r="DY84" s="39">
        <f t="shared" si="14"/>
        <v>54</v>
      </c>
    </row>
    <row r="85" spans="2:129" s="39" customFormat="1">
      <c r="B85" s="21"/>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1"/>
      <c r="BE85" s="40" t="e">
        <f t="shared" ref="BE85:BT100" si="39">BD84*$C$23</f>
        <v>#REF!</v>
      </c>
      <c r="BF85" s="40" t="e">
        <f t="shared" si="39"/>
        <v>#REF!</v>
      </c>
      <c r="BG85" s="40" t="e">
        <f t="shared" si="39"/>
        <v>#REF!</v>
      </c>
      <c r="BH85" s="40" t="e">
        <f t="shared" si="39"/>
        <v>#REF!</v>
      </c>
      <c r="BI85" s="40" t="e">
        <f t="shared" si="39"/>
        <v>#REF!</v>
      </c>
      <c r="BJ85" s="40" t="e">
        <f t="shared" si="39"/>
        <v>#REF!</v>
      </c>
      <c r="BK85" s="40" t="e">
        <f t="shared" si="39"/>
        <v>#REF!</v>
      </c>
      <c r="BL85" s="40" t="e">
        <f t="shared" si="39"/>
        <v>#REF!</v>
      </c>
      <c r="BM85" s="40" t="e">
        <f t="shared" si="39"/>
        <v>#REF!</v>
      </c>
      <c r="BN85" s="40" t="e">
        <f t="shared" si="39"/>
        <v>#REF!</v>
      </c>
      <c r="BO85" s="40" t="e">
        <f t="shared" si="39"/>
        <v>#REF!</v>
      </c>
      <c r="BP85" s="40" t="e">
        <f t="shared" si="39"/>
        <v>#REF!</v>
      </c>
      <c r="BQ85" s="40" t="e">
        <f t="shared" si="39"/>
        <v>#REF!</v>
      </c>
      <c r="BR85" s="40" t="e">
        <f t="shared" si="39"/>
        <v>#REF!</v>
      </c>
      <c r="BS85" s="40" t="e">
        <f t="shared" si="39"/>
        <v>#REF!</v>
      </c>
      <c r="BT85" s="40" t="e">
        <f t="shared" si="39"/>
        <v>#REF!</v>
      </c>
      <c r="BU85" s="40" t="e">
        <f t="shared" si="38"/>
        <v>#REF!</v>
      </c>
      <c r="BV85" s="40" t="e">
        <f t="shared" si="38"/>
        <v>#REF!</v>
      </c>
      <c r="BW85" s="40" t="e">
        <f t="shared" si="38"/>
        <v>#REF!</v>
      </c>
      <c r="BX85" s="40" t="e">
        <f t="shared" si="38"/>
        <v>#REF!</v>
      </c>
      <c r="BY85" s="40" t="e">
        <f t="shared" si="38"/>
        <v>#REF!</v>
      </c>
      <c r="BZ85" s="40" t="e">
        <f t="shared" si="38"/>
        <v>#REF!</v>
      </c>
      <c r="CA85" s="40" t="e">
        <f t="shared" si="38"/>
        <v>#REF!</v>
      </c>
      <c r="CB85" s="40" t="e">
        <f t="shared" si="38"/>
        <v>#REF!</v>
      </c>
      <c r="CC85" s="40" t="e">
        <f t="shared" si="38"/>
        <v>#REF!</v>
      </c>
      <c r="CD85" s="40" t="e">
        <f t="shared" si="38"/>
        <v>#REF!</v>
      </c>
      <c r="CE85" s="40" t="e">
        <f t="shared" si="38"/>
        <v>#REF!</v>
      </c>
      <c r="CF85" s="40" t="e">
        <f t="shared" si="38"/>
        <v>#REF!</v>
      </c>
      <c r="CG85" s="40" t="e">
        <f t="shared" si="38"/>
        <v>#REF!</v>
      </c>
      <c r="CH85" s="40" t="e">
        <f t="shared" si="38"/>
        <v>#REF!</v>
      </c>
      <c r="CI85" s="40" t="e">
        <f t="shared" si="38"/>
        <v>#REF!</v>
      </c>
      <c r="CJ85" s="40" t="e">
        <f t="shared" si="38"/>
        <v>#REF!</v>
      </c>
      <c r="CK85" s="40" t="e">
        <f t="shared" si="34"/>
        <v>#REF!</v>
      </c>
      <c r="CL85" s="40" t="e">
        <f t="shared" si="34"/>
        <v>#REF!</v>
      </c>
      <c r="CM85" s="40" t="e">
        <f t="shared" si="34"/>
        <v>#REF!</v>
      </c>
      <c r="CN85" s="40" t="e">
        <f t="shared" si="34"/>
        <v>#REF!</v>
      </c>
      <c r="CO85" s="40" t="e">
        <f t="shared" si="34"/>
        <v>#REF!</v>
      </c>
      <c r="CP85" s="40" t="e">
        <f t="shared" si="34"/>
        <v>#REF!</v>
      </c>
      <c r="CQ85" s="40" t="e">
        <f t="shared" si="34"/>
        <v>#REF!</v>
      </c>
      <c r="CR85" s="40" t="e">
        <f t="shared" si="34"/>
        <v>#REF!</v>
      </c>
      <c r="CS85" s="40" t="e">
        <f t="shared" si="34"/>
        <v>#REF!</v>
      </c>
      <c r="CT85" s="40" t="e">
        <f t="shared" si="34"/>
        <v>#REF!</v>
      </c>
      <c r="CU85" s="40" t="e">
        <f t="shared" si="34"/>
        <v>#REF!</v>
      </c>
      <c r="CV85" s="40" t="e">
        <f t="shared" si="34"/>
        <v>#REF!</v>
      </c>
      <c r="CW85" s="40" t="e">
        <f t="shared" si="34"/>
        <v>#REF!</v>
      </c>
      <c r="CX85" s="40" t="e">
        <f t="shared" si="34"/>
        <v>#REF!</v>
      </c>
      <c r="CY85" s="40" t="e">
        <f t="shared" si="35"/>
        <v>#REF!</v>
      </c>
      <c r="CZ85" s="40" t="e">
        <f t="shared" si="35"/>
        <v>#REF!</v>
      </c>
      <c r="DA85" s="40" t="e">
        <f t="shared" si="35"/>
        <v>#REF!</v>
      </c>
      <c r="DB85" s="40" t="e">
        <f t="shared" si="35"/>
        <v>#REF!</v>
      </c>
      <c r="DC85" s="40" t="e">
        <f t="shared" si="35"/>
        <v>#REF!</v>
      </c>
      <c r="DD85" s="40" t="e">
        <f t="shared" si="35"/>
        <v>#REF!</v>
      </c>
      <c r="DE85" s="40" t="e">
        <f t="shared" si="35"/>
        <v>#REF!</v>
      </c>
      <c r="DF85" s="40" t="e">
        <f t="shared" si="35"/>
        <v>#REF!</v>
      </c>
      <c r="DG85" s="40" t="e">
        <f t="shared" si="35"/>
        <v>#REF!</v>
      </c>
      <c r="DH85" s="40" t="e">
        <f t="shared" si="35"/>
        <v>#REF!</v>
      </c>
      <c r="DI85" s="40" t="e">
        <f t="shared" si="35"/>
        <v>#REF!</v>
      </c>
      <c r="DJ85" s="40" t="e">
        <f t="shared" si="35"/>
        <v>#REF!</v>
      </c>
      <c r="DK85" s="40" t="e">
        <f t="shared" si="35"/>
        <v>#REF!</v>
      </c>
      <c r="DL85" s="40" t="e">
        <f t="shared" si="35"/>
        <v>#REF!</v>
      </c>
      <c r="DM85" s="40" t="e">
        <f t="shared" si="35"/>
        <v>#REF!</v>
      </c>
      <c r="DN85" s="40" t="e">
        <f t="shared" si="35"/>
        <v>#REF!</v>
      </c>
      <c r="DO85" s="40" t="e">
        <f t="shared" si="36"/>
        <v>#REF!</v>
      </c>
      <c r="DP85" s="40" t="e">
        <f t="shared" si="37"/>
        <v>#REF!</v>
      </c>
      <c r="DQ85" s="40" t="e">
        <f t="shared" si="37"/>
        <v>#REF!</v>
      </c>
      <c r="DR85" s="40" t="e">
        <f t="shared" si="37"/>
        <v>#REF!</v>
      </c>
      <c r="DS85" s="40" t="e">
        <f t="shared" si="37"/>
        <v>#REF!</v>
      </c>
      <c r="DT85" s="40" t="e">
        <f t="shared" si="37"/>
        <v>#REF!</v>
      </c>
      <c r="DU85" s="40" t="e">
        <f t="shared" si="37"/>
        <v>#REF!</v>
      </c>
      <c r="DV85" s="40" t="e">
        <f t="shared" si="37"/>
        <v>#REF!</v>
      </c>
      <c r="DW85" s="40" t="e">
        <f t="shared" si="37"/>
        <v>#REF!</v>
      </c>
      <c r="DX85" s="40" t="e">
        <f t="shared" si="37"/>
        <v>#REF!</v>
      </c>
      <c r="DY85" s="39">
        <f t="shared" si="14"/>
        <v>55</v>
      </c>
    </row>
    <row r="86" spans="2:129" s="39" customFormat="1">
      <c r="B86" s="21"/>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1"/>
      <c r="BF86" s="40" t="e">
        <f t="shared" si="39"/>
        <v>#REF!</v>
      </c>
      <c r="BG86" s="40" t="e">
        <f t="shared" si="39"/>
        <v>#REF!</v>
      </c>
      <c r="BH86" s="40" t="e">
        <f t="shared" si="39"/>
        <v>#REF!</v>
      </c>
      <c r="BI86" s="40" t="e">
        <f t="shared" si="39"/>
        <v>#REF!</v>
      </c>
      <c r="BJ86" s="40" t="e">
        <f t="shared" si="39"/>
        <v>#REF!</v>
      </c>
      <c r="BK86" s="40" t="e">
        <f t="shared" si="39"/>
        <v>#REF!</v>
      </c>
      <c r="BL86" s="40" t="e">
        <f t="shared" si="39"/>
        <v>#REF!</v>
      </c>
      <c r="BM86" s="40" t="e">
        <f t="shared" si="39"/>
        <v>#REF!</v>
      </c>
      <c r="BN86" s="40" t="e">
        <f t="shared" si="39"/>
        <v>#REF!</v>
      </c>
      <c r="BO86" s="40" t="e">
        <f t="shared" si="39"/>
        <v>#REF!</v>
      </c>
      <c r="BP86" s="40" t="e">
        <f t="shared" si="39"/>
        <v>#REF!</v>
      </c>
      <c r="BQ86" s="40" t="e">
        <f t="shared" si="39"/>
        <v>#REF!</v>
      </c>
      <c r="BR86" s="40" t="e">
        <f t="shared" si="39"/>
        <v>#REF!</v>
      </c>
      <c r="BS86" s="40" t="e">
        <f t="shared" si="39"/>
        <v>#REF!</v>
      </c>
      <c r="BT86" s="40" t="e">
        <f t="shared" si="39"/>
        <v>#REF!</v>
      </c>
      <c r="BU86" s="40" t="e">
        <f t="shared" si="38"/>
        <v>#REF!</v>
      </c>
      <c r="BV86" s="40" t="e">
        <f t="shared" si="38"/>
        <v>#REF!</v>
      </c>
      <c r="BW86" s="40" t="e">
        <f t="shared" si="38"/>
        <v>#REF!</v>
      </c>
      <c r="BX86" s="40" t="e">
        <f t="shared" si="38"/>
        <v>#REF!</v>
      </c>
      <c r="BY86" s="40" t="e">
        <f t="shared" si="38"/>
        <v>#REF!</v>
      </c>
      <c r="BZ86" s="40" t="e">
        <f t="shared" si="38"/>
        <v>#REF!</v>
      </c>
      <c r="CA86" s="40" t="e">
        <f t="shared" si="38"/>
        <v>#REF!</v>
      </c>
      <c r="CB86" s="40" t="e">
        <f t="shared" si="38"/>
        <v>#REF!</v>
      </c>
      <c r="CC86" s="40" t="e">
        <f t="shared" si="38"/>
        <v>#REF!</v>
      </c>
      <c r="CD86" s="40" t="e">
        <f t="shared" si="38"/>
        <v>#REF!</v>
      </c>
      <c r="CE86" s="40" t="e">
        <f t="shared" si="38"/>
        <v>#REF!</v>
      </c>
      <c r="CF86" s="40" t="e">
        <f t="shared" si="38"/>
        <v>#REF!</v>
      </c>
      <c r="CG86" s="40" t="e">
        <f t="shared" si="38"/>
        <v>#REF!</v>
      </c>
      <c r="CH86" s="40" t="e">
        <f t="shared" si="38"/>
        <v>#REF!</v>
      </c>
      <c r="CI86" s="40" t="e">
        <f t="shared" si="38"/>
        <v>#REF!</v>
      </c>
      <c r="CJ86" s="40" t="e">
        <f t="shared" si="38"/>
        <v>#REF!</v>
      </c>
      <c r="CK86" s="40" t="e">
        <f t="shared" si="34"/>
        <v>#REF!</v>
      </c>
      <c r="CL86" s="40" t="e">
        <f t="shared" si="34"/>
        <v>#REF!</v>
      </c>
      <c r="CM86" s="40" t="e">
        <f t="shared" si="34"/>
        <v>#REF!</v>
      </c>
      <c r="CN86" s="40" t="e">
        <f t="shared" si="34"/>
        <v>#REF!</v>
      </c>
      <c r="CO86" s="40" t="e">
        <f t="shared" si="34"/>
        <v>#REF!</v>
      </c>
      <c r="CP86" s="40" t="e">
        <f t="shared" si="34"/>
        <v>#REF!</v>
      </c>
      <c r="CQ86" s="40" t="e">
        <f t="shared" si="34"/>
        <v>#REF!</v>
      </c>
      <c r="CR86" s="40" t="e">
        <f t="shared" si="34"/>
        <v>#REF!</v>
      </c>
      <c r="CS86" s="40" t="e">
        <f t="shared" si="34"/>
        <v>#REF!</v>
      </c>
      <c r="CT86" s="40" t="e">
        <f t="shared" si="34"/>
        <v>#REF!</v>
      </c>
      <c r="CU86" s="40" t="e">
        <f t="shared" si="34"/>
        <v>#REF!</v>
      </c>
      <c r="CV86" s="40" t="e">
        <f t="shared" si="34"/>
        <v>#REF!</v>
      </c>
      <c r="CW86" s="40" t="e">
        <f t="shared" si="34"/>
        <v>#REF!</v>
      </c>
      <c r="CX86" s="40" t="e">
        <f t="shared" si="34"/>
        <v>#REF!</v>
      </c>
      <c r="CY86" s="40" t="e">
        <f t="shared" si="35"/>
        <v>#REF!</v>
      </c>
      <c r="CZ86" s="40" t="e">
        <f t="shared" si="35"/>
        <v>#REF!</v>
      </c>
      <c r="DA86" s="40" t="e">
        <f t="shared" si="35"/>
        <v>#REF!</v>
      </c>
      <c r="DB86" s="40" t="e">
        <f t="shared" si="35"/>
        <v>#REF!</v>
      </c>
      <c r="DC86" s="40" t="e">
        <f t="shared" si="35"/>
        <v>#REF!</v>
      </c>
      <c r="DD86" s="40" t="e">
        <f t="shared" si="35"/>
        <v>#REF!</v>
      </c>
      <c r="DE86" s="40" t="e">
        <f t="shared" si="35"/>
        <v>#REF!</v>
      </c>
      <c r="DF86" s="40" t="e">
        <f t="shared" si="35"/>
        <v>#REF!</v>
      </c>
      <c r="DG86" s="40" t="e">
        <f t="shared" si="35"/>
        <v>#REF!</v>
      </c>
      <c r="DH86" s="40" t="e">
        <f t="shared" si="35"/>
        <v>#REF!</v>
      </c>
      <c r="DI86" s="40" t="e">
        <f t="shared" si="35"/>
        <v>#REF!</v>
      </c>
      <c r="DJ86" s="40" t="e">
        <f t="shared" si="35"/>
        <v>#REF!</v>
      </c>
      <c r="DK86" s="40" t="e">
        <f t="shared" si="35"/>
        <v>#REF!</v>
      </c>
      <c r="DL86" s="40" t="e">
        <f t="shared" si="35"/>
        <v>#REF!</v>
      </c>
      <c r="DM86" s="40" t="e">
        <f t="shared" si="35"/>
        <v>#REF!</v>
      </c>
      <c r="DN86" s="40" t="e">
        <f t="shared" si="35"/>
        <v>#REF!</v>
      </c>
      <c r="DO86" s="40" t="e">
        <f t="shared" si="36"/>
        <v>#REF!</v>
      </c>
      <c r="DP86" s="40" t="e">
        <f t="shared" si="37"/>
        <v>#REF!</v>
      </c>
      <c r="DQ86" s="40" t="e">
        <f t="shared" si="37"/>
        <v>#REF!</v>
      </c>
      <c r="DR86" s="40" t="e">
        <f t="shared" si="37"/>
        <v>#REF!</v>
      </c>
      <c r="DS86" s="40" t="e">
        <f t="shared" si="37"/>
        <v>#REF!</v>
      </c>
      <c r="DT86" s="40" t="e">
        <f t="shared" si="37"/>
        <v>#REF!</v>
      </c>
      <c r="DU86" s="40" t="e">
        <f t="shared" si="37"/>
        <v>#REF!</v>
      </c>
      <c r="DV86" s="40" t="e">
        <f t="shared" si="37"/>
        <v>#REF!</v>
      </c>
      <c r="DW86" s="40" t="e">
        <f t="shared" si="37"/>
        <v>#REF!</v>
      </c>
      <c r="DX86" s="40" t="e">
        <f t="shared" si="37"/>
        <v>#REF!</v>
      </c>
      <c r="DY86" s="39">
        <f t="shared" si="14"/>
        <v>56</v>
      </c>
    </row>
    <row r="87" spans="2:129" s="39" customFormat="1">
      <c r="B87" s="21"/>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1"/>
      <c r="BG87" s="40" t="e">
        <f t="shared" si="39"/>
        <v>#REF!</v>
      </c>
      <c r="BH87" s="40" t="e">
        <f t="shared" si="39"/>
        <v>#REF!</v>
      </c>
      <c r="BI87" s="40" t="e">
        <f t="shared" si="39"/>
        <v>#REF!</v>
      </c>
      <c r="BJ87" s="40" t="e">
        <f t="shared" si="39"/>
        <v>#REF!</v>
      </c>
      <c r="BK87" s="40" t="e">
        <f t="shared" si="39"/>
        <v>#REF!</v>
      </c>
      <c r="BL87" s="40" t="e">
        <f t="shared" si="39"/>
        <v>#REF!</v>
      </c>
      <c r="BM87" s="40" t="e">
        <f t="shared" si="39"/>
        <v>#REF!</v>
      </c>
      <c r="BN87" s="40" t="e">
        <f t="shared" si="39"/>
        <v>#REF!</v>
      </c>
      <c r="BO87" s="40" t="e">
        <f t="shared" si="39"/>
        <v>#REF!</v>
      </c>
      <c r="BP87" s="40" t="e">
        <f t="shared" si="39"/>
        <v>#REF!</v>
      </c>
      <c r="BQ87" s="40" t="e">
        <f t="shared" si="39"/>
        <v>#REF!</v>
      </c>
      <c r="BR87" s="40" t="e">
        <f t="shared" si="39"/>
        <v>#REF!</v>
      </c>
      <c r="BS87" s="40" t="e">
        <f t="shared" si="39"/>
        <v>#REF!</v>
      </c>
      <c r="BT87" s="40" t="e">
        <f t="shared" si="39"/>
        <v>#REF!</v>
      </c>
      <c r="BU87" s="40" t="e">
        <f t="shared" si="38"/>
        <v>#REF!</v>
      </c>
      <c r="BV87" s="40" t="e">
        <f t="shared" si="38"/>
        <v>#REF!</v>
      </c>
      <c r="BW87" s="40" t="e">
        <f t="shared" si="38"/>
        <v>#REF!</v>
      </c>
      <c r="BX87" s="40" t="e">
        <f t="shared" si="38"/>
        <v>#REF!</v>
      </c>
      <c r="BY87" s="40" t="e">
        <f t="shared" si="38"/>
        <v>#REF!</v>
      </c>
      <c r="BZ87" s="40" t="e">
        <f t="shared" si="38"/>
        <v>#REF!</v>
      </c>
      <c r="CA87" s="40" t="e">
        <f t="shared" si="38"/>
        <v>#REF!</v>
      </c>
      <c r="CB87" s="40" t="e">
        <f t="shared" si="38"/>
        <v>#REF!</v>
      </c>
      <c r="CC87" s="40" t="e">
        <f t="shared" si="38"/>
        <v>#REF!</v>
      </c>
      <c r="CD87" s="40" t="e">
        <f t="shared" si="38"/>
        <v>#REF!</v>
      </c>
      <c r="CE87" s="40" t="e">
        <f t="shared" si="38"/>
        <v>#REF!</v>
      </c>
      <c r="CF87" s="40" t="e">
        <f t="shared" si="38"/>
        <v>#REF!</v>
      </c>
      <c r="CG87" s="40" t="e">
        <f t="shared" si="38"/>
        <v>#REF!</v>
      </c>
      <c r="CH87" s="40" t="e">
        <f t="shared" si="38"/>
        <v>#REF!</v>
      </c>
      <c r="CI87" s="40" t="e">
        <f t="shared" si="38"/>
        <v>#REF!</v>
      </c>
      <c r="CJ87" s="40" t="e">
        <f t="shared" si="38"/>
        <v>#REF!</v>
      </c>
      <c r="CK87" s="40" t="e">
        <f t="shared" si="34"/>
        <v>#REF!</v>
      </c>
      <c r="CL87" s="40" t="e">
        <f t="shared" si="34"/>
        <v>#REF!</v>
      </c>
      <c r="CM87" s="40" t="e">
        <f t="shared" si="34"/>
        <v>#REF!</v>
      </c>
      <c r="CN87" s="40" t="e">
        <f t="shared" si="34"/>
        <v>#REF!</v>
      </c>
      <c r="CO87" s="40" t="e">
        <f t="shared" si="34"/>
        <v>#REF!</v>
      </c>
      <c r="CP87" s="40" t="e">
        <f t="shared" si="34"/>
        <v>#REF!</v>
      </c>
      <c r="CQ87" s="40" t="e">
        <f t="shared" si="34"/>
        <v>#REF!</v>
      </c>
      <c r="CR87" s="40" t="e">
        <f t="shared" si="34"/>
        <v>#REF!</v>
      </c>
      <c r="CS87" s="40" t="e">
        <f t="shared" si="34"/>
        <v>#REF!</v>
      </c>
      <c r="CT87" s="40" t="e">
        <f t="shared" si="34"/>
        <v>#REF!</v>
      </c>
      <c r="CU87" s="40" t="e">
        <f t="shared" si="34"/>
        <v>#REF!</v>
      </c>
      <c r="CV87" s="40" t="e">
        <f t="shared" si="34"/>
        <v>#REF!</v>
      </c>
      <c r="CW87" s="40" t="e">
        <f t="shared" si="34"/>
        <v>#REF!</v>
      </c>
      <c r="CX87" s="40" t="e">
        <f t="shared" si="34"/>
        <v>#REF!</v>
      </c>
      <c r="CY87" s="40" t="e">
        <f t="shared" si="35"/>
        <v>#REF!</v>
      </c>
      <c r="CZ87" s="40" t="e">
        <f t="shared" si="35"/>
        <v>#REF!</v>
      </c>
      <c r="DA87" s="40" t="e">
        <f t="shared" si="35"/>
        <v>#REF!</v>
      </c>
      <c r="DB87" s="40" t="e">
        <f t="shared" si="35"/>
        <v>#REF!</v>
      </c>
      <c r="DC87" s="40" t="e">
        <f t="shared" si="35"/>
        <v>#REF!</v>
      </c>
      <c r="DD87" s="40" t="e">
        <f t="shared" si="35"/>
        <v>#REF!</v>
      </c>
      <c r="DE87" s="40" t="e">
        <f t="shared" si="35"/>
        <v>#REF!</v>
      </c>
      <c r="DF87" s="40" t="e">
        <f t="shared" si="35"/>
        <v>#REF!</v>
      </c>
      <c r="DG87" s="40" t="e">
        <f t="shared" si="35"/>
        <v>#REF!</v>
      </c>
      <c r="DH87" s="40" t="e">
        <f t="shared" si="35"/>
        <v>#REF!</v>
      </c>
      <c r="DI87" s="40" t="e">
        <f t="shared" si="35"/>
        <v>#REF!</v>
      </c>
      <c r="DJ87" s="40" t="e">
        <f t="shared" si="35"/>
        <v>#REF!</v>
      </c>
      <c r="DK87" s="40" t="e">
        <f t="shared" si="35"/>
        <v>#REF!</v>
      </c>
      <c r="DL87" s="40" t="e">
        <f t="shared" si="35"/>
        <v>#REF!</v>
      </c>
      <c r="DM87" s="40" t="e">
        <f t="shared" si="35"/>
        <v>#REF!</v>
      </c>
      <c r="DN87" s="40" t="e">
        <f t="shared" si="35"/>
        <v>#REF!</v>
      </c>
      <c r="DO87" s="40" t="e">
        <f t="shared" si="36"/>
        <v>#REF!</v>
      </c>
      <c r="DP87" s="40" t="e">
        <f t="shared" si="37"/>
        <v>#REF!</v>
      </c>
      <c r="DQ87" s="40" t="e">
        <f t="shared" si="37"/>
        <v>#REF!</v>
      </c>
      <c r="DR87" s="40" t="e">
        <f t="shared" si="37"/>
        <v>#REF!</v>
      </c>
      <c r="DS87" s="40" t="e">
        <f t="shared" si="37"/>
        <v>#REF!</v>
      </c>
      <c r="DT87" s="40" t="e">
        <f t="shared" si="37"/>
        <v>#REF!</v>
      </c>
      <c r="DU87" s="40" t="e">
        <f t="shared" si="37"/>
        <v>#REF!</v>
      </c>
      <c r="DV87" s="40" t="e">
        <f t="shared" si="37"/>
        <v>#REF!</v>
      </c>
      <c r="DW87" s="40" t="e">
        <f t="shared" si="37"/>
        <v>#REF!</v>
      </c>
      <c r="DX87" s="40" t="e">
        <f t="shared" si="37"/>
        <v>#REF!</v>
      </c>
      <c r="DY87" s="39">
        <f t="shared" si="14"/>
        <v>57</v>
      </c>
    </row>
    <row r="88" spans="2:129" s="39" customFormat="1">
      <c r="B88" s="21"/>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1"/>
      <c r="BH88" s="40" t="e">
        <f t="shared" si="39"/>
        <v>#REF!</v>
      </c>
      <c r="BI88" s="40" t="e">
        <f t="shared" si="39"/>
        <v>#REF!</v>
      </c>
      <c r="BJ88" s="40" t="e">
        <f t="shared" si="39"/>
        <v>#REF!</v>
      </c>
      <c r="BK88" s="40" t="e">
        <f t="shared" si="39"/>
        <v>#REF!</v>
      </c>
      <c r="BL88" s="40" t="e">
        <f t="shared" si="39"/>
        <v>#REF!</v>
      </c>
      <c r="BM88" s="40" t="e">
        <f t="shared" si="39"/>
        <v>#REF!</v>
      </c>
      <c r="BN88" s="40" t="e">
        <f t="shared" si="39"/>
        <v>#REF!</v>
      </c>
      <c r="BO88" s="40" t="e">
        <f t="shared" si="39"/>
        <v>#REF!</v>
      </c>
      <c r="BP88" s="40" t="e">
        <f t="shared" si="39"/>
        <v>#REF!</v>
      </c>
      <c r="BQ88" s="40" t="e">
        <f t="shared" si="39"/>
        <v>#REF!</v>
      </c>
      <c r="BR88" s="40" t="e">
        <f t="shared" si="39"/>
        <v>#REF!</v>
      </c>
      <c r="BS88" s="40" t="e">
        <f t="shared" si="39"/>
        <v>#REF!</v>
      </c>
      <c r="BT88" s="40" t="e">
        <f t="shared" si="39"/>
        <v>#REF!</v>
      </c>
      <c r="BU88" s="40" t="e">
        <f t="shared" si="38"/>
        <v>#REF!</v>
      </c>
      <c r="BV88" s="40" t="e">
        <f t="shared" si="38"/>
        <v>#REF!</v>
      </c>
      <c r="BW88" s="40" t="e">
        <f t="shared" si="38"/>
        <v>#REF!</v>
      </c>
      <c r="BX88" s="40" t="e">
        <f t="shared" si="38"/>
        <v>#REF!</v>
      </c>
      <c r="BY88" s="40" t="e">
        <f t="shared" si="38"/>
        <v>#REF!</v>
      </c>
      <c r="BZ88" s="40" t="e">
        <f t="shared" si="38"/>
        <v>#REF!</v>
      </c>
      <c r="CA88" s="40" t="e">
        <f t="shared" si="38"/>
        <v>#REF!</v>
      </c>
      <c r="CB88" s="40" t="e">
        <f t="shared" si="38"/>
        <v>#REF!</v>
      </c>
      <c r="CC88" s="40" t="e">
        <f t="shared" si="38"/>
        <v>#REF!</v>
      </c>
      <c r="CD88" s="40" t="e">
        <f t="shared" si="38"/>
        <v>#REF!</v>
      </c>
      <c r="CE88" s="40" t="e">
        <f t="shared" si="38"/>
        <v>#REF!</v>
      </c>
      <c r="CF88" s="40" t="e">
        <f t="shared" si="38"/>
        <v>#REF!</v>
      </c>
      <c r="CG88" s="40" t="e">
        <f t="shared" si="38"/>
        <v>#REF!</v>
      </c>
      <c r="CH88" s="40" t="e">
        <f t="shared" si="38"/>
        <v>#REF!</v>
      </c>
      <c r="CI88" s="40" t="e">
        <f t="shared" si="38"/>
        <v>#REF!</v>
      </c>
      <c r="CJ88" s="40" t="e">
        <f t="shared" si="38"/>
        <v>#REF!</v>
      </c>
      <c r="CK88" s="40" t="e">
        <f t="shared" si="34"/>
        <v>#REF!</v>
      </c>
      <c r="CL88" s="40" t="e">
        <f t="shared" si="34"/>
        <v>#REF!</v>
      </c>
      <c r="CM88" s="40" t="e">
        <f t="shared" si="34"/>
        <v>#REF!</v>
      </c>
      <c r="CN88" s="40" t="e">
        <f t="shared" si="34"/>
        <v>#REF!</v>
      </c>
      <c r="CO88" s="40" t="e">
        <f t="shared" si="34"/>
        <v>#REF!</v>
      </c>
      <c r="CP88" s="40" t="e">
        <f t="shared" si="34"/>
        <v>#REF!</v>
      </c>
      <c r="CQ88" s="40" t="e">
        <f t="shared" si="34"/>
        <v>#REF!</v>
      </c>
      <c r="CR88" s="40" t="e">
        <f t="shared" si="34"/>
        <v>#REF!</v>
      </c>
      <c r="CS88" s="40" t="e">
        <f t="shared" si="34"/>
        <v>#REF!</v>
      </c>
      <c r="CT88" s="40" t="e">
        <f t="shared" si="34"/>
        <v>#REF!</v>
      </c>
      <c r="CU88" s="40" t="e">
        <f t="shared" si="34"/>
        <v>#REF!</v>
      </c>
      <c r="CV88" s="40" t="e">
        <f t="shared" si="34"/>
        <v>#REF!</v>
      </c>
      <c r="CW88" s="40" t="e">
        <f t="shared" si="34"/>
        <v>#REF!</v>
      </c>
      <c r="CX88" s="40" t="e">
        <f t="shared" si="34"/>
        <v>#REF!</v>
      </c>
      <c r="CY88" s="40" t="e">
        <f t="shared" si="35"/>
        <v>#REF!</v>
      </c>
      <c r="CZ88" s="40" t="e">
        <f t="shared" si="35"/>
        <v>#REF!</v>
      </c>
      <c r="DA88" s="40" t="e">
        <f t="shared" si="35"/>
        <v>#REF!</v>
      </c>
      <c r="DB88" s="40" t="e">
        <f t="shared" si="35"/>
        <v>#REF!</v>
      </c>
      <c r="DC88" s="40" t="e">
        <f t="shared" si="35"/>
        <v>#REF!</v>
      </c>
      <c r="DD88" s="40" t="e">
        <f t="shared" si="35"/>
        <v>#REF!</v>
      </c>
      <c r="DE88" s="40" t="e">
        <f t="shared" si="35"/>
        <v>#REF!</v>
      </c>
      <c r="DF88" s="40" t="e">
        <f t="shared" si="35"/>
        <v>#REF!</v>
      </c>
      <c r="DG88" s="40" t="e">
        <f t="shared" si="35"/>
        <v>#REF!</v>
      </c>
      <c r="DH88" s="40" t="e">
        <f t="shared" si="35"/>
        <v>#REF!</v>
      </c>
      <c r="DI88" s="40" t="e">
        <f t="shared" si="35"/>
        <v>#REF!</v>
      </c>
      <c r="DJ88" s="40" t="e">
        <f t="shared" si="35"/>
        <v>#REF!</v>
      </c>
      <c r="DK88" s="40" t="e">
        <f t="shared" si="35"/>
        <v>#REF!</v>
      </c>
      <c r="DL88" s="40" t="e">
        <f t="shared" si="35"/>
        <v>#REF!</v>
      </c>
      <c r="DM88" s="40" t="e">
        <f t="shared" si="35"/>
        <v>#REF!</v>
      </c>
      <c r="DN88" s="40" t="e">
        <f t="shared" si="35"/>
        <v>#REF!</v>
      </c>
      <c r="DO88" s="40" t="e">
        <f t="shared" si="36"/>
        <v>#REF!</v>
      </c>
      <c r="DP88" s="40" t="e">
        <f t="shared" si="37"/>
        <v>#REF!</v>
      </c>
      <c r="DQ88" s="40" t="e">
        <f t="shared" si="37"/>
        <v>#REF!</v>
      </c>
      <c r="DR88" s="40" t="e">
        <f t="shared" si="37"/>
        <v>#REF!</v>
      </c>
      <c r="DS88" s="40" t="e">
        <f t="shared" si="37"/>
        <v>#REF!</v>
      </c>
      <c r="DT88" s="40" t="e">
        <f t="shared" si="37"/>
        <v>#REF!</v>
      </c>
      <c r="DU88" s="40" t="e">
        <f t="shared" si="37"/>
        <v>#REF!</v>
      </c>
      <c r="DV88" s="40" t="e">
        <f t="shared" si="37"/>
        <v>#REF!</v>
      </c>
      <c r="DW88" s="40" t="e">
        <f t="shared" si="37"/>
        <v>#REF!</v>
      </c>
      <c r="DX88" s="40" t="e">
        <f t="shared" si="37"/>
        <v>#REF!</v>
      </c>
      <c r="DY88" s="39">
        <f t="shared" si="14"/>
        <v>58</v>
      </c>
    </row>
    <row r="89" spans="2:129" s="39" customFormat="1">
      <c r="B89" s="21"/>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1"/>
      <c r="BI89" s="40" t="e">
        <f t="shared" si="39"/>
        <v>#REF!</v>
      </c>
      <c r="BJ89" s="40" t="e">
        <f t="shared" si="39"/>
        <v>#REF!</v>
      </c>
      <c r="BK89" s="40" t="e">
        <f t="shared" si="39"/>
        <v>#REF!</v>
      </c>
      <c r="BL89" s="40" t="e">
        <f t="shared" si="39"/>
        <v>#REF!</v>
      </c>
      <c r="BM89" s="40" t="e">
        <f t="shared" si="39"/>
        <v>#REF!</v>
      </c>
      <c r="BN89" s="40" t="e">
        <f t="shared" si="39"/>
        <v>#REF!</v>
      </c>
      <c r="BO89" s="40" t="e">
        <f t="shared" si="39"/>
        <v>#REF!</v>
      </c>
      <c r="BP89" s="40" t="e">
        <f t="shared" si="39"/>
        <v>#REF!</v>
      </c>
      <c r="BQ89" s="40" t="e">
        <f t="shared" si="39"/>
        <v>#REF!</v>
      </c>
      <c r="BR89" s="40" t="e">
        <f t="shared" si="39"/>
        <v>#REF!</v>
      </c>
      <c r="BS89" s="40" t="e">
        <f t="shared" si="39"/>
        <v>#REF!</v>
      </c>
      <c r="BT89" s="40" t="e">
        <f t="shared" si="39"/>
        <v>#REF!</v>
      </c>
      <c r="BU89" s="40" t="e">
        <f t="shared" si="38"/>
        <v>#REF!</v>
      </c>
      <c r="BV89" s="40" t="e">
        <f t="shared" si="38"/>
        <v>#REF!</v>
      </c>
      <c r="BW89" s="40" t="e">
        <f t="shared" si="38"/>
        <v>#REF!</v>
      </c>
      <c r="BX89" s="40" t="e">
        <f t="shared" si="38"/>
        <v>#REF!</v>
      </c>
      <c r="BY89" s="40" t="e">
        <f t="shared" si="38"/>
        <v>#REF!</v>
      </c>
      <c r="BZ89" s="40" t="e">
        <f t="shared" si="38"/>
        <v>#REF!</v>
      </c>
      <c r="CA89" s="40" t="e">
        <f t="shared" si="38"/>
        <v>#REF!</v>
      </c>
      <c r="CB89" s="40" t="e">
        <f t="shared" si="38"/>
        <v>#REF!</v>
      </c>
      <c r="CC89" s="40" t="e">
        <f t="shared" si="38"/>
        <v>#REF!</v>
      </c>
      <c r="CD89" s="40" t="e">
        <f t="shared" si="38"/>
        <v>#REF!</v>
      </c>
      <c r="CE89" s="40" t="e">
        <f t="shared" si="38"/>
        <v>#REF!</v>
      </c>
      <c r="CF89" s="40" t="e">
        <f t="shared" si="38"/>
        <v>#REF!</v>
      </c>
      <c r="CG89" s="40" t="e">
        <f t="shared" si="38"/>
        <v>#REF!</v>
      </c>
      <c r="CH89" s="40" t="e">
        <f t="shared" si="38"/>
        <v>#REF!</v>
      </c>
      <c r="CI89" s="40" t="e">
        <f t="shared" si="38"/>
        <v>#REF!</v>
      </c>
      <c r="CJ89" s="40" t="e">
        <f t="shared" si="38"/>
        <v>#REF!</v>
      </c>
      <c r="CK89" s="40" t="e">
        <f t="shared" si="34"/>
        <v>#REF!</v>
      </c>
      <c r="CL89" s="40" t="e">
        <f t="shared" si="34"/>
        <v>#REF!</v>
      </c>
      <c r="CM89" s="40" t="e">
        <f t="shared" si="34"/>
        <v>#REF!</v>
      </c>
      <c r="CN89" s="40" t="e">
        <f t="shared" si="34"/>
        <v>#REF!</v>
      </c>
      <c r="CO89" s="40" t="e">
        <f t="shared" si="34"/>
        <v>#REF!</v>
      </c>
      <c r="CP89" s="40" t="e">
        <f t="shared" si="34"/>
        <v>#REF!</v>
      </c>
      <c r="CQ89" s="40" t="e">
        <f t="shared" si="34"/>
        <v>#REF!</v>
      </c>
      <c r="CR89" s="40" t="e">
        <f t="shared" si="34"/>
        <v>#REF!</v>
      </c>
      <c r="CS89" s="40" t="e">
        <f t="shared" si="34"/>
        <v>#REF!</v>
      </c>
      <c r="CT89" s="40" t="e">
        <f t="shared" si="34"/>
        <v>#REF!</v>
      </c>
      <c r="CU89" s="40" t="e">
        <f t="shared" si="34"/>
        <v>#REF!</v>
      </c>
      <c r="CV89" s="40" t="e">
        <f t="shared" si="34"/>
        <v>#REF!</v>
      </c>
      <c r="CW89" s="40" t="e">
        <f t="shared" si="34"/>
        <v>#REF!</v>
      </c>
      <c r="CX89" s="40" t="e">
        <f t="shared" si="34"/>
        <v>#REF!</v>
      </c>
      <c r="CY89" s="40" t="e">
        <f t="shared" si="35"/>
        <v>#REF!</v>
      </c>
      <c r="CZ89" s="40" t="e">
        <f t="shared" si="35"/>
        <v>#REF!</v>
      </c>
      <c r="DA89" s="40" t="e">
        <f t="shared" si="35"/>
        <v>#REF!</v>
      </c>
      <c r="DB89" s="40" t="e">
        <f t="shared" si="35"/>
        <v>#REF!</v>
      </c>
      <c r="DC89" s="40" t="e">
        <f t="shared" si="35"/>
        <v>#REF!</v>
      </c>
      <c r="DD89" s="40" t="e">
        <f t="shared" si="35"/>
        <v>#REF!</v>
      </c>
      <c r="DE89" s="40" t="e">
        <f t="shared" si="35"/>
        <v>#REF!</v>
      </c>
      <c r="DF89" s="40" t="e">
        <f t="shared" si="35"/>
        <v>#REF!</v>
      </c>
      <c r="DG89" s="40" t="e">
        <f t="shared" si="35"/>
        <v>#REF!</v>
      </c>
      <c r="DH89" s="40" t="e">
        <f t="shared" si="35"/>
        <v>#REF!</v>
      </c>
      <c r="DI89" s="40" t="e">
        <f t="shared" si="35"/>
        <v>#REF!</v>
      </c>
      <c r="DJ89" s="40" t="e">
        <f t="shared" si="35"/>
        <v>#REF!</v>
      </c>
      <c r="DK89" s="40" t="e">
        <f t="shared" si="35"/>
        <v>#REF!</v>
      </c>
      <c r="DL89" s="40" t="e">
        <f t="shared" si="35"/>
        <v>#REF!</v>
      </c>
      <c r="DM89" s="40" t="e">
        <f t="shared" si="35"/>
        <v>#REF!</v>
      </c>
      <c r="DN89" s="40" t="e">
        <f t="shared" si="35"/>
        <v>#REF!</v>
      </c>
      <c r="DO89" s="40" t="e">
        <f t="shared" si="36"/>
        <v>#REF!</v>
      </c>
      <c r="DP89" s="40" t="e">
        <f t="shared" si="37"/>
        <v>#REF!</v>
      </c>
      <c r="DQ89" s="40" t="e">
        <f t="shared" si="37"/>
        <v>#REF!</v>
      </c>
      <c r="DR89" s="40" t="e">
        <f t="shared" si="37"/>
        <v>#REF!</v>
      </c>
      <c r="DS89" s="40" t="e">
        <f t="shared" si="37"/>
        <v>#REF!</v>
      </c>
      <c r="DT89" s="40" t="e">
        <f t="shared" si="37"/>
        <v>#REF!</v>
      </c>
      <c r="DU89" s="40" t="e">
        <f t="shared" si="37"/>
        <v>#REF!</v>
      </c>
      <c r="DV89" s="40" t="e">
        <f t="shared" si="37"/>
        <v>#REF!</v>
      </c>
      <c r="DW89" s="40" t="e">
        <f t="shared" si="37"/>
        <v>#REF!</v>
      </c>
      <c r="DX89" s="40" t="e">
        <f t="shared" si="37"/>
        <v>#REF!</v>
      </c>
      <c r="DY89" s="39">
        <f t="shared" si="14"/>
        <v>59</v>
      </c>
    </row>
    <row r="90" spans="2:129" s="39" customFormat="1">
      <c r="B90" s="21"/>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c r="BG90" s="40"/>
      <c r="BH90" s="40"/>
      <c r="BI90" s="41"/>
      <c r="BJ90" s="40" t="e">
        <f t="shared" si="39"/>
        <v>#REF!</v>
      </c>
      <c r="BK90" s="40" t="e">
        <f t="shared" si="39"/>
        <v>#REF!</v>
      </c>
      <c r="BL90" s="40" t="e">
        <f t="shared" si="39"/>
        <v>#REF!</v>
      </c>
      <c r="BM90" s="40" t="e">
        <f t="shared" si="39"/>
        <v>#REF!</v>
      </c>
      <c r="BN90" s="40" t="e">
        <f t="shared" si="39"/>
        <v>#REF!</v>
      </c>
      <c r="BO90" s="40" t="e">
        <f t="shared" si="39"/>
        <v>#REF!</v>
      </c>
      <c r="BP90" s="40" t="e">
        <f t="shared" si="39"/>
        <v>#REF!</v>
      </c>
      <c r="BQ90" s="40" t="e">
        <f t="shared" si="39"/>
        <v>#REF!</v>
      </c>
      <c r="BR90" s="40" t="e">
        <f t="shared" si="39"/>
        <v>#REF!</v>
      </c>
      <c r="BS90" s="40" t="e">
        <f t="shared" si="39"/>
        <v>#REF!</v>
      </c>
      <c r="BT90" s="40" t="e">
        <f t="shared" si="39"/>
        <v>#REF!</v>
      </c>
      <c r="BU90" s="40" t="e">
        <f t="shared" si="38"/>
        <v>#REF!</v>
      </c>
      <c r="BV90" s="40" t="e">
        <f t="shared" si="38"/>
        <v>#REF!</v>
      </c>
      <c r="BW90" s="40" t="e">
        <f t="shared" si="38"/>
        <v>#REF!</v>
      </c>
      <c r="BX90" s="40" t="e">
        <f t="shared" si="38"/>
        <v>#REF!</v>
      </c>
      <c r="BY90" s="40" t="e">
        <f t="shared" si="38"/>
        <v>#REF!</v>
      </c>
      <c r="BZ90" s="40" t="e">
        <f t="shared" si="38"/>
        <v>#REF!</v>
      </c>
      <c r="CA90" s="40" t="e">
        <f t="shared" si="38"/>
        <v>#REF!</v>
      </c>
      <c r="CB90" s="40" t="e">
        <f t="shared" si="38"/>
        <v>#REF!</v>
      </c>
      <c r="CC90" s="40" t="e">
        <f t="shared" si="38"/>
        <v>#REF!</v>
      </c>
      <c r="CD90" s="40" t="e">
        <f t="shared" si="38"/>
        <v>#REF!</v>
      </c>
      <c r="CE90" s="40" t="e">
        <f t="shared" si="38"/>
        <v>#REF!</v>
      </c>
      <c r="CF90" s="40" t="e">
        <f t="shared" si="38"/>
        <v>#REF!</v>
      </c>
      <c r="CG90" s="40" t="e">
        <f t="shared" si="38"/>
        <v>#REF!</v>
      </c>
      <c r="CH90" s="40" t="e">
        <f t="shared" si="38"/>
        <v>#REF!</v>
      </c>
      <c r="CI90" s="40" t="e">
        <f t="shared" si="38"/>
        <v>#REF!</v>
      </c>
      <c r="CJ90" s="40" t="e">
        <f t="shared" si="38"/>
        <v>#REF!</v>
      </c>
      <c r="CK90" s="40" t="e">
        <f t="shared" si="34"/>
        <v>#REF!</v>
      </c>
      <c r="CL90" s="40" t="e">
        <f t="shared" si="34"/>
        <v>#REF!</v>
      </c>
      <c r="CM90" s="40" t="e">
        <f t="shared" si="34"/>
        <v>#REF!</v>
      </c>
      <c r="CN90" s="40" t="e">
        <f t="shared" si="34"/>
        <v>#REF!</v>
      </c>
      <c r="CO90" s="40" t="e">
        <f t="shared" si="34"/>
        <v>#REF!</v>
      </c>
      <c r="CP90" s="40" t="e">
        <f t="shared" si="34"/>
        <v>#REF!</v>
      </c>
      <c r="CQ90" s="40" t="e">
        <f t="shared" si="34"/>
        <v>#REF!</v>
      </c>
      <c r="CR90" s="40" t="e">
        <f t="shared" si="34"/>
        <v>#REF!</v>
      </c>
      <c r="CS90" s="40" t="e">
        <f t="shared" si="34"/>
        <v>#REF!</v>
      </c>
      <c r="CT90" s="40" t="e">
        <f t="shared" si="34"/>
        <v>#REF!</v>
      </c>
      <c r="CU90" s="40" t="e">
        <f t="shared" si="34"/>
        <v>#REF!</v>
      </c>
      <c r="CV90" s="40" t="e">
        <f t="shared" si="34"/>
        <v>#REF!</v>
      </c>
      <c r="CW90" s="40" t="e">
        <f t="shared" si="34"/>
        <v>#REF!</v>
      </c>
      <c r="CX90" s="40" t="e">
        <f t="shared" si="34"/>
        <v>#REF!</v>
      </c>
      <c r="CY90" s="40" t="e">
        <f t="shared" si="35"/>
        <v>#REF!</v>
      </c>
      <c r="CZ90" s="40" t="e">
        <f t="shared" si="35"/>
        <v>#REF!</v>
      </c>
      <c r="DA90" s="40" t="e">
        <f t="shared" si="35"/>
        <v>#REF!</v>
      </c>
      <c r="DB90" s="40" t="e">
        <f t="shared" si="35"/>
        <v>#REF!</v>
      </c>
      <c r="DC90" s="40" t="e">
        <f t="shared" si="35"/>
        <v>#REF!</v>
      </c>
      <c r="DD90" s="40" t="e">
        <f t="shared" si="35"/>
        <v>#REF!</v>
      </c>
      <c r="DE90" s="40" t="e">
        <f t="shared" si="35"/>
        <v>#REF!</v>
      </c>
      <c r="DF90" s="40" t="e">
        <f t="shared" si="35"/>
        <v>#REF!</v>
      </c>
      <c r="DG90" s="40" t="e">
        <f t="shared" si="35"/>
        <v>#REF!</v>
      </c>
      <c r="DH90" s="40" t="e">
        <f t="shared" si="35"/>
        <v>#REF!</v>
      </c>
      <c r="DI90" s="40" t="e">
        <f t="shared" si="35"/>
        <v>#REF!</v>
      </c>
      <c r="DJ90" s="40" t="e">
        <f t="shared" si="35"/>
        <v>#REF!</v>
      </c>
      <c r="DK90" s="40" t="e">
        <f t="shared" si="35"/>
        <v>#REF!</v>
      </c>
      <c r="DL90" s="40" t="e">
        <f t="shared" si="35"/>
        <v>#REF!</v>
      </c>
      <c r="DM90" s="40" t="e">
        <f t="shared" si="35"/>
        <v>#REF!</v>
      </c>
      <c r="DN90" s="40" t="e">
        <f t="shared" si="35"/>
        <v>#REF!</v>
      </c>
      <c r="DO90" s="40" t="e">
        <f t="shared" si="36"/>
        <v>#REF!</v>
      </c>
      <c r="DP90" s="40" t="e">
        <f t="shared" si="37"/>
        <v>#REF!</v>
      </c>
      <c r="DQ90" s="40" t="e">
        <f t="shared" si="37"/>
        <v>#REF!</v>
      </c>
      <c r="DR90" s="40" t="e">
        <f t="shared" si="37"/>
        <v>#REF!</v>
      </c>
      <c r="DS90" s="40" t="e">
        <f t="shared" si="37"/>
        <v>#REF!</v>
      </c>
      <c r="DT90" s="40" t="e">
        <f t="shared" si="37"/>
        <v>#REF!</v>
      </c>
      <c r="DU90" s="40" t="e">
        <f t="shared" si="37"/>
        <v>#REF!</v>
      </c>
      <c r="DV90" s="40" t="e">
        <f t="shared" si="37"/>
        <v>#REF!</v>
      </c>
      <c r="DW90" s="40" t="e">
        <f t="shared" si="37"/>
        <v>#REF!</v>
      </c>
      <c r="DX90" s="40" t="e">
        <f t="shared" si="37"/>
        <v>#REF!</v>
      </c>
      <c r="DY90" s="39">
        <f t="shared" si="14"/>
        <v>60</v>
      </c>
    </row>
    <row r="91" spans="2:129" s="39" customFormat="1">
      <c r="B91" s="21"/>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c r="BG91" s="40"/>
      <c r="BH91" s="40"/>
      <c r="BI91" s="40"/>
      <c r="BJ91" s="41"/>
      <c r="BK91" s="40" t="e">
        <f t="shared" si="39"/>
        <v>#REF!</v>
      </c>
      <c r="BL91" s="40" t="e">
        <f t="shared" si="39"/>
        <v>#REF!</v>
      </c>
      <c r="BM91" s="40" t="e">
        <f t="shared" si="39"/>
        <v>#REF!</v>
      </c>
      <c r="BN91" s="40" t="e">
        <f t="shared" si="39"/>
        <v>#REF!</v>
      </c>
      <c r="BO91" s="40" t="e">
        <f t="shared" si="39"/>
        <v>#REF!</v>
      </c>
      <c r="BP91" s="40" t="e">
        <f t="shared" si="39"/>
        <v>#REF!</v>
      </c>
      <c r="BQ91" s="40" t="e">
        <f t="shared" si="39"/>
        <v>#REF!</v>
      </c>
      <c r="BR91" s="40" t="e">
        <f t="shared" si="39"/>
        <v>#REF!</v>
      </c>
      <c r="BS91" s="40" t="e">
        <f t="shared" si="39"/>
        <v>#REF!</v>
      </c>
      <c r="BT91" s="40" t="e">
        <f t="shared" si="39"/>
        <v>#REF!</v>
      </c>
      <c r="BU91" s="40" t="e">
        <f t="shared" si="38"/>
        <v>#REF!</v>
      </c>
      <c r="BV91" s="40" t="e">
        <f t="shared" si="38"/>
        <v>#REF!</v>
      </c>
      <c r="BW91" s="40" t="e">
        <f t="shared" si="38"/>
        <v>#REF!</v>
      </c>
      <c r="BX91" s="40" t="e">
        <f t="shared" si="38"/>
        <v>#REF!</v>
      </c>
      <c r="BY91" s="40" t="e">
        <f t="shared" si="38"/>
        <v>#REF!</v>
      </c>
      <c r="BZ91" s="40" t="e">
        <f t="shared" si="38"/>
        <v>#REF!</v>
      </c>
      <c r="CA91" s="40" t="e">
        <f t="shared" si="38"/>
        <v>#REF!</v>
      </c>
      <c r="CB91" s="40" t="e">
        <f t="shared" si="38"/>
        <v>#REF!</v>
      </c>
      <c r="CC91" s="40" t="e">
        <f t="shared" si="38"/>
        <v>#REF!</v>
      </c>
      <c r="CD91" s="40" t="e">
        <f t="shared" si="38"/>
        <v>#REF!</v>
      </c>
      <c r="CE91" s="40" t="e">
        <f t="shared" si="38"/>
        <v>#REF!</v>
      </c>
      <c r="CF91" s="40" t="e">
        <f t="shared" si="38"/>
        <v>#REF!</v>
      </c>
      <c r="CG91" s="40" t="e">
        <f t="shared" si="38"/>
        <v>#REF!</v>
      </c>
      <c r="CH91" s="40" t="e">
        <f t="shared" si="38"/>
        <v>#REF!</v>
      </c>
      <c r="CI91" s="40" t="e">
        <f t="shared" si="38"/>
        <v>#REF!</v>
      </c>
      <c r="CJ91" s="40" t="e">
        <f t="shared" si="38"/>
        <v>#REF!</v>
      </c>
      <c r="CK91" s="40" t="e">
        <f t="shared" si="34"/>
        <v>#REF!</v>
      </c>
      <c r="CL91" s="40" t="e">
        <f t="shared" si="34"/>
        <v>#REF!</v>
      </c>
      <c r="CM91" s="40" t="e">
        <f t="shared" si="34"/>
        <v>#REF!</v>
      </c>
      <c r="CN91" s="40" t="e">
        <f t="shared" si="34"/>
        <v>#REF!</v>
      </c>
      <c r="CO91" s="40" t="e">
        <f t="shared" si="34"/>
        <v>#REF!</v>
      </c>
      <c r="CP91" s="40" t="e">
        <f t="shared" si="34"/>
        <v>#REF!</v>
      </c>
      <c r="CQ91" s="40" t="e">
        <f t="shared" si="34"/>
        <v>#REF!</v>
      </c>
      <c r="CR91" s="40" t="e">
        <f t="shared" si="34"/>
        <v>#REF!</v>
      </c>
      <c r="CS91" s="40" t="e">
        <f t="shared" si="34"/>
        <v>#REF!</v>
      </c>
      <c r="CT91" s="40" t="e">
        <f t="shared" si="34"/>
        <v>#REF!</v>
      </c>
      <c r="CU91" s="40" t="e">
        <f t="shared" si="34"/>
        <v>#REF!</v>
      </c>
      <c r="CV91" s="40" t="e">
        <f t="shared" si="34"/>
        <v>#REF!</v>
      </c>
      <c r="CW91" s="40" t="e">
        <f t="shared" si="34"/>
        <v>#REF!</v>
      </c>
      <c r="CX91" s="40" t="e">
        <f t="shared" si="34"/>
        <v>#REF!</v>
      </c>
      <c r="CY91" s="40" t="e">
        <f t="shared" si="35"/>
        <v>#REF!</v>
      </c>
      <c r="CZ91" s="40" t="e">
        <f t="shared" si="35"/>
        <v>#REF!</v>
      </c>
      <c r="DA91" s="40" t="e">
        <f t="shared" si="35"/>
        <v>#REF!</v>
      </c>
      <c r="DB91" s="40" t="e">
        <f t="shared" si="35"/>
        <v>#REF!</v>
      </c>
      <c r="DC91" s="40" t="e">
        <f t="shared" si="35"/>
        <v>#REF!</v>
      </c>
      <c r="DD91" s="40" t="e">
        <f t="shared" si="35"/>
        <v>#REF!</v>
      </c>
      <c r="DE91" s="40" t="e">
        <f t="shared" si="35"/>
        <v>#REF!</v>
      </c>
      <c r="DF91" s="40" t="e">
        <f t="shared" si="35"/>
        <v>#REF!</v>
      </c>
      <c r="DG91" s="40" t="e">
        <f t="shared" si="35"/>
        <v>#REF!</v>
      </c>
      <c r="DH91" s="40" t="e">
        <f t="shared" si="35"/>
        <v>#REF!</v>
      </c>
      <c r="DI91" s="40" t="e">
        <f t="shared" si="35"/>
        <v>#REF!</v>
      </c>
      <c r="DJ91" s="40" t="e">
        <f t="shared" si="35"/>
        <v>#REF!</v>
      </c>
      <c r="DK91" s="40" t="e">
        <f t="shared" si="35"/>
        <v>#REF!</v>
      </c>
      <c r="DL91" s="40" t="e">
        <f t="shared" si="35"/>
        <v>#REF!</v>
      </c>
      <c r="DM91" s="40" t="e">
        <f t="shared" si="35"/>
        <v>#REF!</v>
      </c>
      <c r="DN91" s="40" t="e">
        <f t="shared" si="35"/>
        <v>#REF!</v>
      </c>
      <c r="DO91" s="40" t="e">
        <f t="shared" si="36"/>
        <v>#REF!</v>
      </c>
      <c r="DP91" s="40" t="e">
        <f t="shared" si="37"/>
        <v>#REF!</v>
      </c>
      <c r="DQ91" s="40" t="e">
        <f t="shared" si="37"/>
        <v>#REF!</v>
      </c>
      <c r="DR91" s="40" t="e">
        <f t="shared" si="37"/>
        <v>#REF!</v>
      </c>
      <c r="DS91" s="40" t="e">
        <f t="shared" si="37"/>
        <v>#REF!</v>
      </c>
      <c r="DT91" s="40" t="e">
        <f t="shared" si="37"/>
        <v>#REF!</v>
      </c>
      <c r="DU91" s="40" t="e">
        <f t="shared" si="37"/>
        <v>#REF!</v>
      </c>
      <c r="DV91" s="40" t="e">
        <f t="shared" si="37"/>
        <v>#REF!</v>
      </c>
      <c r="DW91" s="40" t="e">
        <f t="shared" si="37"/>
        <v>#REF!</v>
      </c>
      <c r="DX91" s="40" t="e">
        <f t="shared" si="37"/>
        <v>#REF!</v>
      </c>
      <c r="DY91" s="39">
        <f t="shared" si="14"/>
        <v>61</v>
      </c>
    </row>
    <row r="92" spans="2:129" s="39" customFormat="1">
      <c r="B92" s="21"/>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c r="BG92" s="40"/>
      <c r="BH92" s="40"/>
      <c r="BI92" s="40"/>
      <c r="BJ92" s="40"/>
      <c r="BK92" s="41"/>
      <c r="BL92" s="40" t="e">
        <f t="shared" si="39"/>
        <v>#REF!</v>
      </c>
      <c r="BM92" s="40" t="e">
        <f t="shared" si="39"/>
        <v>#REF!</v>
      </c>
      <c r="BN92" s="40" t="e">
        <f t="shared" si="39"/>
        <v>#REF!</v>
      </c>
      <c r="BO92" s="40" t="e">
        <f t="shared" si="39"/>
        <v>#REF!</v>
      </c>
      <c r="BP92" s="40" t="e">
        <f t="shared" si="39"/>
        <v>#REF!</v>
      </c>
      <c r="BQ92" s="40" t="e">
        <f t="shared" si="39"/>
        <v>#REF!</v>
      </c>
      <c r="BR92" s="40" t="e">
        <f t="shared" si="39"/>
        <v>#REF!</v>
      </c>
      <c r="BS92" s="40" t="e">
        <f t="shared" si="39"/>
        <v>#REF!</v>
      </c>
      <c r="BT92" s="40" t="e">
        <f t="shared" si="39"/>
        <v>#REF!</v>
      </c>
      <c r="BU92" s="40" t="e">
        <f t="shared" si="38"/>
        <v>#REF!</v>
      </c>
      <c r="BV92" s="40" t="e">
        <f t="shared" si="38"/>
        <v>#REF!</v>
      </c>
      <c r="BW92" s="40" t="e">
        <f t="shared" si="38"/>
        <v>#REF!</v>
      </c>
      <c r="BX92" s="40" t="e">
        <f t="shared" si="38"/>
        <v>#REF!</v>
      </c>
      <c r="BY92" s="40" t="e">
        <f t="shared" si="38"/>
        <v>#REF!</v>
      </c>
      <c r="BZ92" s="40" t="e">
        <f t="shared" si="38"/>
        <v>#REF!</v>
      </c>
      <c r="CA92" s="40" t="e">
        <f t="shared" si="38"/>
        <v>#REF!</v>
      </c>
      <c r="CB92" s="40" t="e">
        <f t="shared" si="38"/>
        <v>#REF!</v>
      </c>
      <c r="CC92" s="40" t="e">
        <f t="shared" si="38"/>
        <v>#REF!</v>
      </c>
      <c r="CD92" s="40" t="e">
        <f t="shared" si="38"/>
        <v>#REF!</v>
      </c>
      <c r="CE92" s="40" t="e">
        <f t="shared" si="38"/>
        <v>#REF!</v>
      </c>
      <c r="CF92" s="40" t="e">
        <f t="shared" si="38"/>
        <v>#REF!</v>
      </c>
      <c r="CG92" s="40" t="e">
        <f t="shared" si="38"/>
        <v>#REF!</v>
      </c>
      <c r="CH92" s="40" t="e">
        <f t="shared" si="38"/>
        <v>#REF!</v>
      </c>
      <c r="CI92" s="40" t="e">
        <f t="shared" si="38"/>
        <v>#REF!</v>
      </c>
      <c r="CJ92" s="40" t="e">
        <f t="shared" si="38"/>
        <v>#REF!</v>
      </c>
      <c r="CK92" s="40" t="e">
        <f t="shared" si="34"/>
        <v>#REF!</v>
      </c>
      <c r="CL92" s="40" t="e">
        <f t="shared" si="34"/>
        <v>#REF!</v>
      </c>
      <c r="CM92" s="40" t="e">
        <f t="shared" si="34"/>
        <v>#REF!</v>
      </c>
      <c r="CN92" s="40" t="e">
        <f t="shared" si="34"/>
        <v>#REF!</v>
      </c>
      <c r="CO92" s="40" t="e">
        <f t="shared" si="34"/>
        <v>#REF!</v>
      </c>
      <c r="CP92" s="40" t="e">
        <f t="shared" si="34"/>
        <v>#REF!</v>
      </c>
      <c r="CQ92" s="40" t="e">
        <f t="shared" si="34"/>
        <v>#REF!</v>
      </c>
      <c r="CR92" s="40" t="e">
        <f t="shared" si="34"/>
        <v>#REF!</v>
      </c>
      <c r="CS92" s="40" t="e">
        <f t="shared" si="34"/>
        <v>#REF!</v>
      </c>
      <c r="CT92" s="40" t="e">
        <f t="shared" si="34"/>
        <v>#REF!</v>
      </c>
      <c r="CU92" s="40" t="e">
        <f t="shared" si="34"/>
        <v>#REF!</v>
      </c>
      <c r="CV92" s="40" t="e">
        <f t="shared" si="34"/>
        <v>#REF!</v>
      </c>
      <c r="CW92" s="40" t="e">
        <f t="shared" si="34"/>
        <v>#REF!</v>
      </c>
      <c r="CX92" s="40" t="e">
        <f t="shared" si="34"/>
        <v>#REF!</v>
      </c>
      <c r="CY92" s="40" t="e">
        <f t="shared" si="35"/>
        <v>#REF!</v>
      </c>
      <c r="CZ92" s="40" t="e">
        <f t="shared" si="35"/>
        <v>#REF!</v>
      </c>
      <c r="DA92" s="40" t="e">
        <f t="shared" si="35"/>
        <v>#REF!</v>
      </c>
      <c r="DB92" s="40" t="e">
        <f t="shared" si="35"/>
        <v>#REF!</v>
      </c>
      <c r="DC92" s="40" t="e">
        <f t="shared" si="35"/>
        <v>#REF!</v>
      </c>
      <c r="DD92" s="40" t="e">
        <f t="shared" si="35"/>
        <v>#REF!</v>
      </c>
      <c r="DE92" s="40" t="e">
        <f t="shared" si="35"/>
        <v>#REF!</v>
      </c>
      <c r="DF92" s="40" t="e">
        <f t="shared" si="35"/>
        <v>#REF!</v>
      </c>
      <c r="DG92" s="40" t="e">
        <f t="shared" si="35"/>
        <v>#REF!</v>
      </c>
      <c r="DH92" s="40" t="e">
        <f t="shared" si="35"/>
        <v>#REF!</v>
      </c>
      <c r="DI92" s="40" t="e">
        <f t="shared" si="35"/>
        <v>#REF!</v>
      </c>
      <c r="DJ92" s="40" t="e">
        <f t="shared" si="35"/>
        <v>#REF!</v>
      </c>
      <c r="DK92" s="40" t="e">
        <f t="shared" si="35"/>
        <v>#REF!</v>
      </c>
      <c r="DL92" s="40" t="e">
        <f t="shared" si="35"/>
        <v>#REF!</v>
      </c>
      <c r="DM92" s="40" t="e">
        <f t="shared" si="35"/>
        <v>#REF!</v>
      </c>
      <c r="DN92" s="40" t="e">
        <f t="shared" si="35"/>
        <v>#REF!</v>
      </c>
      <c r="DO92" s="40" t="e">
        <f t="shared" si="36"/>
        <v>#REF!</v>
      </c>
      <c r="DP92" s="40" t="e">
        <f t="shared" si="37"/>
        <v>#REF!</v>
      </c>
      <c r="DQ92" s="40" t="e">
        <f t="shared" si="37"/>
        <v>#REF!</v>
      </c>
      <c r="DR92" s="40" t="e">
        <f t="shared" si="37"/>
        <v>#REF!</v>
      </c>
      <c r="DS92" s="40" t="e">
        <f t="shared" si="37"/>
        <v>#REF!</v>
      </c>
      <c r="DT92" s="40" t="e">
        <f t="shared" si="37"/>
        <v>#REF!</v>
      </c>
      <c r="DU92" s="40" t="e">
        <f t="shared" si="37"/>
        <v>#REF!</v>
      </c>
      <c r="DV92" s="40" t="e">
        <f t="shared" si="37"/>
        <v>#REF!</v>
      </c>
      <c r="DW92" s="40" t="e">
        <f t="shared" si="37"/>
        <v>#REF!</v>
      </c>
      <c r="DX92" s="40" t="e">
        <f t="shared" si="37"/>
        <v>#REF!</v>
      </c>
      <c r="DY92" s="39">
        <f t="shared" si="14"/>
        <v>62</v>
      </c>
    </row>
    <row r="93" spans="2:129" s="39" customFormat="1">
      <c r="B93" s="21"/>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1"/>
      <c r="BM93" s="40" t="e">
        <f t="shared" si="39"/>
        <v>#REF!</v>
      </c>
      <c r="BN93" s="40" t="e">
        <f t="shared" si="39"/>
        <v>#REF!</v>
      </c>
      <c r="BO93" s="40" t="e">
        <f t="shared" si="39"/>
        <v>#REF!</v>
      </c>
      <c r="BP93" s="40" t="e">
        <f t="shared" si="39"/>
        <v>#REF!</v>
      </c>
      <c r="BQ93" s="40" t="e">
        <f t="shared" si="39"/>
        <v>#REF!</v>
      </c>
      <c r="BR93" s="40" t="e">
        <f t="shared" si="39"/>
        <v>#REF!</v>
      </c>
      <c r="BS93" s="40" t="e">
        <f t="shared" si="39"/>
        <v>#REF!</v>
      </c>
      <c r="BT93" s="40" t="e">
        <f t="shared" si="39"/>
        <v>#REF!</v>
      </c>
      <c r="BU93" s="40" t="e">
        <f t="shared" si="38"/>
        <v>#REF!</v>
      </c>
      <c r="BV93" s="40" t="e">
        <f t="shared" si="38"/>
        <v>#REF!</v>
      </c>
      <c r="BW93" s="40" t="e">
        <f t="shared" si="38"/>
        <v>#REF!</v>
      </c>
      <c r="BX93" s="40" t="e">
        <f t="shared" si="38"/>
        <v>#REF!</v>
      </c>
      <c r="BY93" s="40" t="e">
        <f t="shared" si="38"/>
        <v>#REF!</v>
      </c>
      <c r="BZ93" s="40" t="e">
        <f t="shared" si="38"/>
        <v>#REF!</v>
      </c>
      <c r="CA93" s="40" t="e">
        <f t="shared" si="38"/>
        <v>#REF!</v>
      </c>
      <c r="CB93" s="40" t="e">
        <f t="shared" si="38"/>
        <v>#REF!</v>
      </c>
      <c r="CC93" s="40" t="e">
        <f t="shared" si="38"/>
        <v>#REF!</v>
      </c>
      <c r="CD93" s="40" t="e">
        <f t="shared" si="38"/>
        <v>#REF!</v>
      </c>
      <c r="CE93" s="40" t="e">
        <f t="shared" si="38"/>
        <v>#REF!</v>
      </c>
      <c r="CF93" s="40" t="e">
        <f t="shared" si="38"/>
        <v>#REF!</v>
      </c>
      <c r="CG93" s="40" t="e">
        <f t="shared" si="38"/>
        <v>#REF!</v>
      </c>
      <c r="CH93" s="40" t="e">
        <f t="shared" si="38"/>
        <v>#REF!</v>
      </c>
      <c r="CI93" s="40" t="e">
        <f t="shared" si="38"/>
        <v>#REF!</v>
      </c>
      <c r="CJ93" s="40" t="e">
        <f t="shared" si="38"/>
        <v>#REF!</v>
      </c>
      <c r="CK93" s="40" t="e">
        <f t="shared" si="34"/>
        <v>#REF!</v>
      </c>
      <c r="CL93" s="40" t="e">
        <f t="shared" si="34"/>
        <v>#REF!</v>
      </c>
      <c r="CM93" s="40" t="e">
        <f t="shared" si="34"/>
        <v>#REF!</v>
      </c>
      <c r="CN93" s="40" t="e">
        <f t="shared" si="34"/>
        <v>#REF!</v>
      </c>
      <c r="CO93" s="40" t="e">
        <f t="shared" si="34"/>
        <v>#REF!</v>
      </c>
      <c r="CP93" s="40" t="e">
        <f t="shared" si="34"/>
        <v>#REF!</v>
      </c>
      <c r="CQ93" s="40" t="e">
        <f t="shared" si="34"/>
        <v>#REF!</v>
      </c>
      <c r="CR93" s="40" t="e">
        <f t="shared" si="34"/>
        <v>#REF!</v>
      </c>
      <c r="CS93" s="40" t="e">
        <f t="shared" si="34"/>
        <v>#REF!</v>
      </c>
      <c r="CT93" s="40" t="e">
        <f t="shared" si="34"/>
        <v>#REF!</v>
      </c>
      <c r="CU93" s="40" t="e">
        <f t="shared" si="34"/>
        <v>#REF!</v>
      </c>
      <c r="CV93" s="40" t="e">
        <f t="shared" si="34"/>
        <v>#REF!</v>
      </c>
      <c r="CW93" s="40" t="e">
        <f t="shared" si="34"/>
        <v>#REF!</v>
      </c>
      <c r="CX93" s="40" t="e">
        <f t="shared" si="34"/>
        <v>#REF!</v>
      </c>
      <c r="CY93" s="40" t="e">
        <f t="shared" si="35"/>
        <v>#REF!</v>
      </c>
      <c r="CZ93" s="40" t="e">
        <f t="shared" si="35"/>
        <v>#REF!</v>
      </c>
      <c r="DA93" s="40" t="e">
        <f t="shared" si="35"/>
        <v>#REF!</v>
      </c>
      <c r="DB93" s="40" t="e">
        <f t="shared" si="35"/>
        <v>#REF!</v>
      </c>
      <c r="DC93" s="40" t="e">
        <f t="shared" si="35"/>
        <v>#REF!</v>
      </c>
      <c r="DD93" s="40" t="e">
        <f t="shared" si="35"/>
        <v>#REF!</v>
      </c>
      <c r="DE93" s="40" t="e">
        <f t="shared" si="35"/>
        <v>#REF!</v>
      </c>
      <c r="DF93" s="40" t="e">
        <f t="shared" si="35"/>
        <v>#REF!</v>
      </c>
      <c r="DG93" s="40" t="e">
        <f t="shared" si="35"/>
        <v>#REF!</v>
      </c>
      <c r="DH93" s="40" t="e">
        <f t="shared" si="35"/>
        <v>#REF!</v>
      </c>
      <c r="DI93" s="40" t="e">
        <f t="shared" si="35"/>
        <v>#REF!</v>
      </c>
      <c r="DJ93" s="40" t="e">
        <f t="shared" si="35"/>
        <v>#REF!</v>
      </c>
      <c r="DK93" s="40" t="e">
        <f t="shared" si="35"/>
        <v>#REF!</v>
      </c>
      <c r="DL93" s="40" t="e">
        <f t="shared" si="35"/>
        <v>#REF!</v>
      </c>
      <c r="DM93" s="40" t="e">
        <f t="shared" si="35"/>
        <v>#REF!</v>
      </c>
      <c r="DN93" s="40" t="e">
        <f t="shared" si="35"/>
        <v>#REF!</v>
      </c>
      <c r="DO93" s="40" t="e">
        <f t="shared" si="36"/>
        <v>#REF!</v>
      </c>
      <c r="DP93" s="40" t="e">
        <f t="shared" si="37"/>
        <v>#REF!</v>
      </c>
      <c r="DQ93" s="40" t="e">
        <f t="shared" si="37"/>
        <v>#REF!</v>
      </c>
      <c r="DR93" s="40" t="e">
        <f t="shared" si="37"/>
        <v>#REF!</v>
      </c>
      <c r="DS93" s="40" t="e">
        <f t="shared" si="37"/>
        <v>#REF!</v>
      </c>
      <c r="DT93" s="40" t="e">
        <f t="shared" si="37"/>
        <v>#REF!</v>
      </c>
      <c r="DU93" s="40" t="e">
        <f t="shared" si="37"/>
        <v>#REF!</v>
      </c>
      <c r="DV93" s="40" t="e">
        <f t="shared" si="37"/>
        <v>#REF!</v>
      </c>
      <c r="DW93" s="40" t="e">
        <f t="shared" si="37"/>
        <v>#REF!</v>
      </c>
      <c r="DX93" s="40" t="e">
        <f t="shared" si="37"/>
        <v>#REF!</v>
      </c>
      <c r="DY93" s="39">
        <f t="shared" si="14"/>
        <v>63</v>
      </c>
    </row>
    <row r="94" spans="2:129" s="39" customFormat="1">
      <c r="B94" s="21"/>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c r="BG94" s="40"/>
      <c r="BH94" s="40"/>
      <c r="BI94" s="40"/>
      <c r="BJ94" s="40"/>
      <c r="BK94" s="40"/>
      <c r="BL94" s="40"/>
      <c r="BM94" s="41"/>
      <c r="BN94" s="40" t="e">
        <f t="shared" si="39"/>
        <v>#REF!</v>
      </c>
      <c r="BO94" s="40" t="e">
        <f t="shared" si="39"/>
        <v>#REF!</v>
      </c>
      <c r="BP94" s="40" t="e">
        <f t="shared" si="39"/>
        <v>#REF!</v>
      </c>
      <c r="BQ94" s="40" t="e">
        <f t="shared" si="39"/>
        <v>#REF!</v>
      </c>
      <c r="BR94" s="40" t="e">
        <f t="shared" si="39"/>
        <v>#REF!</v>
      </c>
      <c r="BS94" s="40" t="e">
        <f t="shared" si="39"/>
        <v>#REF!</v>
      </c>
      <c r="BT94" s="40" t="e">
        <f t="shared" si="39"/>
        <v>#REF!</v>
      </c>
      <c r="BU94" s="40" t="e">
        <f t="shared" si="38"/>
        <v>#REF!</v>
      </c>
      <c r="BV94" s="40" t="e">
        <f t="shared" si="38"/>
        <v>#REF!</v>
      </c>
      <c r="BW94" s="40" t="e">
        <f t="shared" si="38"/>
        <v>#REF!</v>
      </c>
      <c r="BX94" s="40" t="e">
        <f t="shared" si="38"/>
        <v>#REF!</v>
      </c>
      <c r="BY94" s="40" t="e">
        <f t="shared" si="38"/>
        <v>#REF!</v>
      </c>
      <c r="BZ94" s="40" t="e">
        <f t="shared" si="38"/>
        <v>#REF!</v>
      </c>
      <c r="CA94" s="40" t="e">
        <f t="shared" si="38"/>
        <v>#REF!</v>
      </c>
      <c r="CB94" s="40" t="e">
        <f t="shared" si="38"/>
        <v>#REF!</v>
      </c>
      <c r="CC94" s="40" t="e">
        <f t="shared" si="38"/>
        <v>#REF!</v>
      </c>
      <c r="CD94" s="40" t="e">
        <f t="shared" si="38"/>
        <v>#REF!</v>
      </c>
      <c r="CE94" s="40" t="e">
        <f t="shared" si="38"/>
        <v>#REF!</v>
      </c>
      <c r="CF94" s="40" t="e">
        <f t="shared" si="38"/>
        <v>#REF!</v>
      </c>
      <c r="CG94" s="40" t="e">
        <f t="shared" si="38"/>
        <v>#REF!</v>
      </c>
      <c r="CH94" s="40" t="e">
        <f t="shared" si="38"/>
        <v>#REF!</v>
      </c>
      <c r="CI94" s="40" t="e">
        <f t="shared" si="38"/>
        <v>#REF!</v>
      </c>
      <c r="CJ94" s="40" t="e">
        <f t="shared" si="38"/>
        <v>#REF!</v>
      </c>
      <c r="CK94" s="40" t="e">
        <f t="shared" si="34"/>
        <v>#REF!</v>
      </c>
      <c r="CL94" s="40" t="e">
        <f t="shared" si="34"/>
        <v>#REF!</v>
      </c>
      <c r="CM94" s="40" t="e">
        <f t="shared" si="34"/>
        <v>#REF!</v>
      </c>
      <c r="CN94" s="40" t="e">
        <f t="shared" si="34"/>
        <v>#REF!</v>
      </c>
      <c r="CO94" s="40" t="e">
        <f t="shared" si="34"/>
        <v>#REF!</v>
      </c>
      <c r="CP94" s="40" t="e">
        <f t="shared" si="34"/>
        <v>#REF!</v>
      </c>
      <c r="CQ94" s="40" t="e">
        <f t="shared" si="34"/>
        <v>#REF!</v>
      </c>
      <c r="CR94" s="40" t="e">
        <f t="shared" si="34"/>
        <v>#REF!</v>
      </c>
      <c r="CS94" s="40" t="e">
        <f t="shared" si="34"/>
        <v>#REF!</v>
      </c>
      <c r="CT94" s="40" t="e">
        <f t="shared" si="34"/>
        <v>#REF!</v>
      </c>
      <c r="CU94" s="40" t="e">
        <f t="shared" si="34"/>
        <v>#REF!</v>
      </c>
      <c r="CV94" s="40" t="e">
        <f t="shared" si="34"/>
        <v>#REF!</v>
      </c>
      <c r="CW94" s="40" t="e">
        <f t="shared" si="34"/>
        <v>#REF!</v>
      </c>
      <c r="CX94" s="40" t="e">
        <f t="shared" si="34"/>
        <v>#REF!</v>
      </c>
      <c r="CY94" s="40" t="e">
        <f t="shared" si="35"/>
        <v>#REF!</v>
      </c>
      <c r="CZ94" s="40" t="e">
        <f t="shared" si="35"/>
        <v>#REF!</v>
      </c>
      <c r="DA94" s="40" t="e">
        <f t="shared" si="35"/>
        <v>#REF!</v>
      </c>
      <c r="DB94" s="40" t="e">
        <f t="shared" si="35"/>
        <v>#REF!</v>
      </c>
      <c r="DC94" s="40" t="e">
        <f t="shared" si="35"/>
        <v>#REF!</v>
      </c>
      <c r="DD94" s="40" t="e">
        <f t="shared" si="35"/>
        <v>#REF!</v>
      </c>
      <c r="DE94" s="40" t="e">
        <f t="shared" si="35"/>
        <v>#REF!</v>
      </c>
      <c r="DF94" s="40" t="e">
        <f t="shared" si="35"/>
        <v>#REF!</v>
      </c>
      <c r="DG94" s="40" t="e">
        <f t="shared" si="35"/>
        <v>#REF!</v>
      </c>
      <c r="DH94" s="40" t="e">
        <f t="shared" si="35"/>
        <v>#REF!</v>
      </c>
      <c r="DI94" s="40" t="e">
        <f t="shared" si="35"/>
        <v>#REF!</v>
      </c>
      <c r="DJ94" s="40" t="e">
        <f t="shared" si="35"/>
        <v>#REF!</v>
      </c>
      <c r="DK94" s="40" t="e">
        <f t="shared" si="35"/>
        <v>#REF!</v>
      </c>
      <c r="DL94" s="40" t="e">
        <f t="shared" si="35"/>
        <v>#REF!</v>
      </c>
      <c r="DM94" s="40" t="e">
        <f t="shared" si="35"/>
        <v>#REF!</v>
      </c>
      <c r="DN94" s="40" t="e">
        <f t="shared" si="35"/>
        <v>#REF!</v>
      </c>
      <c r="DO94" s="40" t="e">
        <f t="shared" si="36"/>
        <v>#REF!</v>
      </c>
      <c r="DP94" s="40" t="e">
        <f t="shared" si="37"/>
        <v>#REF!</v>
      </c>
      <c r="DQ94" s="40" t="e">
        <f t="shared" si="37"/>
        <v>#REF!</v>
      </c>
      <c r="DR94" s="40" t="e">
        <f t="shared" si="37"/>
        <v>#REF!</v>
      </c>
      <c r="DS94" s="40" t="e">
        <f t="shared" si="37"/>
        <v>#REF!</v>
      </c>
      <c r="DT94" s="40" t="e">
        <f t="shared" si="37"/>
        <v>#REF!</v>
      </c>
      <c r="DU94" s="40" t="e">
        <f t="shared" si="37"/>
        <v>#REF!</v>
      </c>
      <c r="DV94" s="40" t="e">
        <f t="shared" si="37"/>
        <v>#REF!</v>
      </c>
      <c r="DW94" s="40" t="e">
        <f t="shared" si="37"/>
        <v>#REF!</v>
      </c>
      <c r="DX94" s="40" t="e">
        <f t="shared" si="37"/>
        <v>#REF!</v>
      </c>
      <c r="DY94" s="39">
        <f t="shared" si="14"/>
        <v>64</v>
      </c>
    </row>
    <row r="95" spans="2:129" s="39" customFormat="1">
      <c r="B95" s="21"/>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1"/>
      <c r="BO95" s="40" t="e">
        <f t="shared" si="39"/>
        <v>#REF!</v>
      </c>
      <c r="BP95" s="40" t="e">
        <f t="shared" si="39"/>
        <v>#REF!</v>
      </c>
      <c r="BQ95" s="40" t="e">
        <f t="shared" si="39"/>
        <v>#REF!</v>
      </c>
      <c r="BR95" s="40" t="e">
        <f t="shared" si="39"/>
        <v>#REF!</v>
      </c>
      <c r="BS95" s="40" t="e">
        <f t="shared" si="39"/>
        <v>#REF!</v>
      </c>
      <c r="BT95" s="40" t="e">
        <f t="shared" si="39"/>
        <v>#REF!</v>
      </c>
      <c r="BU95" s="40" t="e">
        <f t="shared" si="38"/>
        <v>#REF!</v>
      </c>
      <c r="BV95" s="40" t="e">
        <f t="shared" si="38"/>
        <v>#REF!</v>
      </c>
      <c r="BW95" s="40" t="e">
        <f t="shared" si="38"/>
        <v>#REF!</v>
      </c>
      <c r="BX95" s="40" t="e">
        <f t="shared" si="38"/>
        <v>#REF!</v>
      </c>
      <c r="BY95" s="40" t="e">
        <f t="shared" si="38"/>
        <v>#REF!</v>
      </c>
      <c r="BZ95" s="40" t="e">
        <f t="shared" si="38"/>
        <v>#REF!</v>
      </c>
      <c r="CA95" s="40" t="e">
        <f t="shared" si="38"/>
        <v>#REF!</v>
      </c>
      <c r="CB95" s="40" t="e">
        <f t="shared" si="38"/>
        <v>#REF!</v>
      </c>
      <c r="CC95" s="40" t="e">
        <f t="shared" si="38"/>
        <v>#REF!</v>
      </c>
      <c r="CD95" s="40" t="e">
        <f t="shared" si="38"/>
        <v>#REF!</v>
      </c>
      <c r="CE95" s="40" t="e">
        <f t="shared" si="38"/>
        <v>#REF!</v>
      </c>
      <c r="CF95" s="40" t="e">
        <f t="shared" si="38"/>
        <v>#REF!</v>
      </c>
      <c r="CG95" s="40" t="e">
        <f t="shared" si="38"/>
        <v>#REF!</v>
      </c>
      <c r="CH95" s="40" t="e">
        <f t="shared" si="38"/>
        <v>#REF!</v>
      </c>
      <c r="CI95" s="40" t="e">
        <f t="shared" si="38"/>
        <v>#REF!</v>
      </c>
      <c r="CJ95" s="40" t="e">
        <f t="shared" si="38"/>
        <v>#REF!</v>
      </c>
      <c r="CK95" s="40" t="e">
        <f t="shared" si="34"/>
        <v>#REF!</v>
      </c>
      <c r="CL95" s="40" t="e">
        <f t="shared" si="34"/>
        <v>#REF!</v>
      </c>
      <c r="CM95" s="40" t="e">
        <f t="shared" si="34"/>
        <v>#REF!</v>
      </c>
      <c r="CN95" s="40" t="e">
        <f t="shared" si="34"/>
        <v>#REF!</v>
      </c>
      <c r="CO95" s="40" t="e">
        <f t="shared" si="34"/>
        <v>#REF!</v>
      </c>
      <c r="CP95" s="40" t="e">
        <f t="shared" si="34"/>
        <v>#REF!</v>
      </c>
      <c r="CQ95" s="40" t="e">
        <f t="shared" si="34"/>
        <v>#REF!</v>
      </c>
      <c r="CR95" s="40" t="e">
        <f t="shared" si="34"/>
        <v>#REF!</v>
      </c>
      <c r="CS95" s="40" t="e">
        <f t="shared" si="34"/>
        <v>#REF!</v>
      </c>
      <c r="CT95" s="40" t="e">
        <f t="shared" si="34"/>
        <v>#REF!</v>
      </c>
      <c r="CU95" s="40" t="e">
        <f t="shared" si="34"/>
        <v>#REF!</v>
      </c>
      <c r="CV95" s="40" t="e">
        <f t="shared" si="34"/>
        <v>#REF!</v>
      </c>
      <c r="CW95" s="40" t="e">
        <f t="shared" si="34"/>
        <v>#REF!</v>
      </c>
      <c r="CX95" s="40" t="e">
        <f t="shared" si="34"/>
        <v>#REF!</v>
      </c>
      <c r="CY95" s="40" t="e">
        <f t="shared" si="35"/>
        <v>#REF!</v>
      </c>
      <c r="CZ95" s="40" t="e">
        <f t="shared" si="35"/>
        <v>#REF!</v>
      </c>
      <c r="DA95" s="40" t="e">
        <f t="shared" si="35"/>
        <v>#REF!</v>
      </c>
      <c r="DB95" s="40" t="e">
        <f t="shared" si="35"/>
        <v>#REF!</v>
      </c>
      <c r="DC95" s="40" t="e">
        <f t="shared" si="35"/>
        <v>#REF!</v>
      </c>
      <c r="DD95" s="40" t="e">
        <f t="shared" si="35"/>
        <v>#REF!</v>
      </c>
      <c r="DE95" s="40" t="e">
        <f t="shared" si="35"/>
        <v>#REF!</v>
      </c>
      <c r="DF95" s="40" t="e">
        <f t="shared" si="35"/>
        <v>#REF!</v>
      </c>
      <c r="DG95" s="40" t="e">
        <f t="shared" si="35"/>
        <v>#REF!</v>
      </c>
      <c r="DH95" s="40" t="e">
        <f t="shared" si="35"/>
        <v>#REF!</v>
      </c>
      <c r="DI95" s="40" t="e">
        <f t="shared" si="35"/>
        <v>#REF!</v>
      </c>
      <c r="DJ95" s="40" t="e">
        <f t="shared" si="35"/>
        <v>#REF!</v>
      </c>
      <c r="DK95" s="40" t="e">
        <f t="shared" si="35"/>
        <v>#REF!</v>
      </c>
      <c r="DL95" s="40" t="e">
        <f t="shared" si="35"/>
        <v>#REF!</v>
      </c>
      <c r="DM95" s="40" t="e">
        <f t="shared" si="35"/>
        <v>#REF!</v>
      </c>
      <c r="DN95" s="40" t="e">
        <f t="shared" si="35"/>
        <v>#REF!</v>
      </c>
      <c r="DO95" s="40" t="e">
        <f t="shared" si="36"/>
        <v>#REF!</v>
      </c>
      <c r="DP95" s="40" t="e">
        <f t="shared" si="37"/>
        <v>#REF!</v>
      </c>
      <c r="DQ95" s="40" t="e">
        <f t="shared" si="37"/>
        <v>#REF!</v>
      </c>
      <c r="DR95" s="40" t="e">
        <f t="shared" si="37"/>
        <v>#REF!</v>
      </c>
      <c r="DS95" s="40" t="e">
        <f t="shared" si="37"/>
        <v>#REF!</v>
      </c>
      <c r="DT95" s="40" t="e">
        <f t="shared" si="37"/>
        <v>#REF!</v>
      </c>
      <c r="DU95" s="40" t="e">
        <f t="shared" si="37"/>
        <v>#REF!</v>
      </c>
      <c r="DV95" s="40" t="e">
        <f t="shared" si="37"/>
        <v>#REF!</v>
      </c>
      <c r="DW95" s="40" t="e">
        <f t="shared" si="37"/>
        <v>#REF!</v>
      </c>
      <c r="DX95" s="40" t="e">
        <f t="shared" si="37"/>
        <v>#REF!</v>
      </c>
      <c r="DY95" s="39">
        <f t="shared" si="14"/>
        <v>65</v>
      </c>
    </row>
    <row r="96" spans="2:129" s="39" customFormat="1">
      <c r="B96" s="21"/>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c r="BG96" s="40"/>
      <c r="BH96" s="40"/>
      <c r="BI96" s="40"/>
      <c r="BJ96" s="40"/>
      <c r="BK96" s="40"/>
      <c r="BL96" s="40"/>
      <c r="BM96" s="40"/>
      <c r="BN96" s="40"/>
      <c r="BO96" s="41"/>
      <c r="BP96" s="40" t="e">
        <f t="shared" si="39"/>
        <v>#REF!</v>
      </c>
      <c r="BQ96" s="40" t="e">
        <f t="shared" si="39"/>
        <v>#REF!</v>
      </c>
      <c r="BR96" s="40" t="e">
        <f t="shared" si="39"/>
        <v>#REF!</v>
      </c>
      <c r="BS96" s="40" t="e">
        <f t="shared" si="39"/>
        <v>#REF!</v>
      </c>
      <c r="BT96" s="40" t="e">
        <f t="shared" si="39"/>
        <v>#REF!</v>
      </c>
      <c r="BU96" s="40" t="e">
        <f t="shared" si="38"/>
        <v>#REF!</v>
      </c>
      <c r="BV96" s="40" t="e">
        <f t="shared" si="38"/>
        <v>#REF!</v>
      </c>
      <c r="BW96" s="40" t="e">
        <f t="shared" si="38"/>
        <v>#REF!</v>
      </c>
      <c r="BX96" s="40" t="e">
        <f t="shared" si="38"/>
        <v>#REF!</v>
      </c>
      <c r="BY96" s="40" t="e">
        <f t="shared" si="38"/>
        <v>#REF!</v>
      </c>
      <c r="BZ96" s="40" t="e">
        <f t="shared" si="38"/>
        <v>#REF!</v>
      </c>
      <c r="CA96" s="40" t="e">
        <f t="shared" si="38"/>
        <v>#REF!</v>
      </c>
      <c r="CB96" s="40" t="e">
        <f t="shared" si="38"/>
        <v>#REF!</v>
      </c>
      <c r="CC96" s="40" t="e">
        <f t="shared" si="38"/>
        <v>#REF!</v>
      </c>
      <c r="CD96" s="40" t="e">
        <f t="shared" si="38"/>
        <v>#REF!</v>
      </c>
      <c r="CE96" s="40" t="e">
        <f t="shared" si="38"/>
        <v>#REF!</v>
      </c>
      <c r="CF96" s="40" t="e">
        <f t="shared" si="38"/>
        <v>#REF!</v>
      </c>
      <c r="CG96" s="40" t="e">
        <f t="shared" si="38"/>
        <v>#REF!</v>
      </c>
      <c r="CH96" s="40" t="e">
        <f t="shared" si="38"/>
        <v>#REF!</v>
      </c>
      <c r="CI96" s="40" t="e">
        <f t="shared" si="38"/>
        <v>#REF!</v>
      </c>
      <c r="CJ96" s="40" t="e">
        <f t="shared" si="38"/>
        <v>#REF!</v>
      </c>
      <c r="CK96" s="40" t="e">
        <f t="shared" si="34"/>
        <v>#REF!</v>
      </c>
      <c r="CL96" s="40" t="e">
        <f t="shared" si="34"/>
        <v>#REF!</v>
      </c>
      <c r="CM96" s="40" t="e">
        <f t="shared" si="34"/>
        <v>#REF!</v>
      </c>
      <c r="CN96" s="40" t="e">
        <f t="shared" si="34"/>
        <v>#REF!</v>
      </c>
      <c r="CO96" s="40" t="e">
        <f t="shared" si="34"/>
        <v>#REF!</v>
      </c>
      <c r="CP96" s="40" t="e">
        <f t="shared" si="34"/>
        <v>#REF!</v>
      </c>
      <c r="CQ96" s="40" t="e">
        <f t="shared" si="34"/>
        <v>#REF!</v>
      </c>
      <c r="CR96" s="40" t="e">
        <f t="shared" si="34"/>
        <v>#REF!</v>
      </c>
      <c r="CS96" s="40" t="e">
        <f t="shared" si="34"/>
        <v>#REF!</v>
      </c>
      <c r="CT96" s="40" t="e">
        <f t="shared" si="34"/>
        <v>#REF!</v>
      </c>
      <c r="CU96" s="40" t="e">
        <f t="shared" si="34"/>
        <v>#REF!</v>
      </c>
      <c r="CV96" s="40" t="e">
        <f t="shared" si="34"/>
        <v>#REF!</v>
      </c>
      <c r="CW96" s="40" t="e">
        <f t="shared" si="34"/>
        <v>#REF!</v>
      </c>
      <c r="CX96" s="40" t="e">
        <f t="shared" si="34"/>
        <v>#REF!</v>
      </c>
      <c r="CY96" s="40" t="e">
        <f t="shared" si="35"/>
        <v>#REF!</v>
      </c>
      <c r="CZ96" s="40" t="e">
        <f t="shared" si="35"/>
        <v>#REF!</v>
      </c>
      <c r="DA96" s="40" t="e">
        <f t="shared" si="35"/>
        <v>#REF!</v>
      </c>
      <c r="DB96" s="40" t="e">
        <f t="shared" si="35"/>
        <v>#REF!</v>
      </c>
      <c r="DC96" s="40" t="e">
        <f t="shared" si="35"/>
        <v>#REF!</v>
      </c>
      <c r="DD96" s="40" t="e">
        <f t="shared" si="35"/>
        <v>#REF!</v>
      </c>
      <c r="DE96" s="40" t="e">
        <f t="shared" si="35"/>
        <v>#REF!</v>
      </c>
      <c r="DF96" s="40" t="e">
        <f t="shared" si="35"/>
        <v>#REF!</v>
      </c>
      <c r="DG96" s="40" t="e">
        <f t="shared" si="35"/>
        <v>#REF!</v>
      </c>
      <c r="DH96" s="40" t="e">
        <f t="shared" si="35"/>
        <v>#REF!</v>
      </c>
      <c r="DI96" s="40" t="e">
        <f t="shared" si="35"/>
        <v>#REF!</v>
      </c>
      <c r="DJ96" s="40" t="e">
        <f t="shared" si="35"/>
        <v>#REF!</v>
      </c>
      <c r="DK96" s="40" t="e">
        <f t="shared" si="35"/>
        <v>#REF!</v>
      </c>
      <c r="DL96" s="40" t="e">
        <f t="shared" si="35"/>
        <v>#REF!</v>
      </c>
      <c r="DM96" s="40" t="e">
        <f t="shared" si="35"/>
        <v>#REF!</v>
      </c>
      <c r="DN96" s="40" t="e">
        <f t="shared" si="35"/>
        <v>#REF!</v>
      </c>
      <c r="DO96" s="40" t="e">
        <f t="shared" si="36"/>
        <v>#REF!</v>
      </c>
      <c r="DP96" s="40" t="e">
        <f t="shared" si="37"/>
        <v>#REF!</v>
      </c>
      <c r="DQ96" s="40" t="e">
        <f t="shared" si="37"/>
        <v>#REF!</v>
      </c>
      <c r="DR96" s="40" t="e">
        <f t="shared" si="37"/>
        <v>#REF!</v>
      </c>
      <c r="DS96" s="40" t="e">
        <f t="shared" si="37"/>
        <v>#REF!</v>
      </c>
      <c r="DT96" s="40" t="e">
        <f t="shared" si="37"/>
        <v>#REF!</v>
      </c>
      <c r="DU96" s="40" t="e">
        <f t="shared" si="37"/>
        <v>#REF!</v>
      </c>
      <c r="DV96" s="40" t="e">
        <f t="shared" si="37"/>
        <v>#REF!</v>
      </c>
      <c r="DW96" s="40" t="e">
        <f t="shared" si="37"/>
        <v>#REF!</v>
      </c>
      <c r="DX96" s="40" t="e">
        <f t="shared" si="37"/>
        <v>#REF!</v>
      </c>
      <c r="DY96" s="39">
        <f t="shared" si="14"/>
        <v>66</v>
      </c>
    </row>
    <row r="97" spans="2:129" s="39" customFormat="1">
      <c r="B97" s="21"/>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c r="BG97" s="40"/>
      <c r="BH97" s="40"/>
      <c r="BI97" s="40"/>
      <c r="BJ97" s="40"/>
      <c r="BK97" s="40"/>
      <c r="BL97" s="40"/>
      <c r="BM97" s="40"/>
      <c r="BN97" s="40"/>
      <c r="BO97" s="40"/>
      <c r="BP97" s="41"/>
      <c r="BQ97" s="40" t="e">
        <f t="shared" si="39"/>
        <v>#REF!</v>
      </c>
      <c r="BR97" s="40" t="e">
        <f t="shared" si="39"/>
        <v>#REF!</v>
      </c>
      <c r="BS97" s="40" t="e">
        <f t="shared" si="39"/>
        <v>#REF!</v>
      </c>
      <c r="BT97" s="40" t="e">
        <f t="shared" si="39"/>
        <v>#REF!</v>
      </c>
      <c r="BU97" s="40" t="e">
        <f t="shared" si="38"/>
        <v>#REF!</v>
      </c>
      <c r="BV97" s="40" t="e">
        <f t="shared" si="38"/>
        <v>#REF!</v>
      </c>
      <c r="BW97" s="40" t="e">
        <f t="shared" si="38"/>
        <v>#REF!</v>
      </c>
      <c r="BX97" s="40" t="e">
        <f t="shared" si="38"/>
        <v>#REF!</v>
      </c>
      <c r="BY97" s="40" t="e">
        <f t="shared" si="38"/>
        <v>#REF!</v>
      </c>
      <c r="BZ97" s="40" t="e">
        <f t="shared" si="38"/>
        <v>#REF!</v>
      </c>
      <c r="CA97" s="40" t="e">
        <f t="shared" si="38"/>
        <v>#REF!</v>
      </c>
      <c r="CB97" s="40" t="e">
        <f t="shared" si="38"/>
        <v>#REF!</v>
      </c>
      <c r="CC97" s="40" t="e">
        <f t="shared" si="38"/>
        <v>#REF!</v>
      </c>
      <c r="CD97" s="40" t="e">
        <f t="shared" si="38"/>
        <v>#REF!</v>
      </c>
      <c r="CE97" s="40" t="e">
        <f t="shared" si="38"/>
        <v>#REF!</v>
      </c>
      <c r="CF97" s="40" t="e">
        <f t="shared" si="38"/>
        <v>#REF!</v>
      </c>
      <c r="CG97" s="40" t="e">
        <f t="shared" si="38"/>
        <v>#REF!</v>
      </c>
      <c r="CH97" s="40" t="e">
        <f t="shared" si="38"/>
        <v>#REF!</v>
      </c>
      <c r="CI97" s="40" t="e">
        <f t="shared" si="38"/>
        <v>#REF!</v>
      </c>
      <c r="CJ97" s="40" t="e">
        <f t="shared" si="38"/>
        <v>#REF!</v>
      </c>
      <c r="CK97" s="40" t="e">
        <f t="shared" si="34"/>
        <v>#REF!</v>
      </c>
      <c r="CL97" s="40" t="e">
        <f t="shared" si="34"/>
        <v>#REF!</v>
      </c>
      <c r="CM97" s="40" t="e">
        <f t="shared" si="34"/>
        <v>#REF!</v>
      </c>
      <c r="CN97" s="40" t="e">
        <f t="shared" si="34"/>
        <v>#REF!</v>
      </c>
      <c r="CO97" s="40" t="e">
        <f t="shared" si="34"/>
        <v>#REF!</v>
      </c>
      <c r="CP97" s="40" t="e">
        <f t="shared" si="34"/>
        <v>#REF!</v>
      </c>
      <c r="CQ97" s="40" t="e">
        <f t="shared" si="34"/>
        <v>#REF!</v>
      </c>
      <c r="CR97" s="40" t="e">
        <f t="shared" si="34"/>
        <v>#REF!</v>
      </c>
      <c r="CS97" s="40" t="e">
        <f t="shared" si="34"/>
        <v>#REF!</v>
      </c>
      <c r="CT97" s="40" t="e">
        <f t="shared" si="34"/>
        <v>#REF!</v>
      </c>
      <c r="CU97" s="40" t="e">
        <f t="shared" si="34"/>
        <v>#REF!</v>
      </c>
      <c r="CV97" s="40" t="e">
        <f t="shared" si="34"/>
        <v>#REF!</v>
      </c>
      <c r="CW97" s="40" t="e">
        <f t="shared" si="34"/>
        <v>#REF!</v>
      </c>
      <c r="CX97" s="40" t="e">
        <f t="shared" si="34"/>
        <v>#REF!</v>
      </c>
      <c r="CY97" s="40" t="e">
        <f t="shared" si="35"/>
        <v>#REF!</v>
      </c>
      <c r="CZ97" s="40" t="e">
        <f t="shared" si="35"/>
        <v>#REF!</v>
      </c>
      <c r="DA97" s="40" t="e">
        <f t="shared" si="35"/>
        <v>#REF!</v>
      </c>
      <c r="DB97" s="40" t="e">
        <f t="shared" si="35"/>
        <v>#REF!</v>
      </c>
      <c r="DC97" s="40" t="e">
        <f t="shared" si="35"/>
        <v>#REF!</v>
      </c>
      <c r="DD97" s="40" t="e">
        <f t="shared" si="35"/>
        <v>#REF!</v>
      </c>
      <c r="DE97" s="40" t="e">
        <f t="shared" si="35"/>
        <v>#REF!</v>
      </c>
      <c r="DF97" s="40" t="e">
        <f t="shared" si="35"/>
        <v>#REF!</v>
      </c>
      <c r="DG97" s="40" t="e">
        <f t="shared" si="35"/>
        <v>#REF!</v>
      </c>
      <c r="DH97" s="40" t="e">
        <f t="shared" si="35"/>
        <v>#REF!</v>
      </c>
      <c r="DI97" s="40" t="e">
        <f t="shared" si="35"/>
        <v>#REF!</v>
      </c>
      <c r="DJ97" s="40" t="e">
        <f t="shared" si="35"/>
        <v>#REF!</v>
      </c>
      <c r="DK97" s="40" t="e">
        <f t="shared" si="35"/>
        <v>#REF!</v>
      </c>
      <c r="DL97" s="40" t="e">
        <f t="shared" si="35"/>
        <v>#REF!</v>
      </c>
      <c r="DM97" s="40" t="e">
        <f t="shared" si="35"/>
        <v>#REF!</v>
      </c>
      <c r="DN97" s="40" t="e">
        <f t="shared" si="35"/>
        <v>#REF!</v>
      </c>
      <c r="DO97" s="40" t="e">
        <f t="shared" si="36"/>
        <v>#REF!</v>
      </c>
      <c r="DP97" s="40" t="e">
        <f t="shared" si="37"/>
        <v>#REF!</v>
      </c>
      <c r="DQ97" s="40" t="e">
        <f t="shared" si="37"/>
        <v>#REF!</v>
      </c>
      <c r="DR97" s="40" t="e">
        <f t="shared" si="37"/>
        <v>#REF!</v>
      </c>
      <c r="DS97" s="40" t="e">
        <f t="shared" si="37"/>
        <v>#REF!</v>
      </c>
      <c r="DT97" s="40" t="e">
        <f t="shared" si="37"/>
        <v>#REF!</v>
      </c>
      <c r="DU97" s="40" t="e">
        <f t="shared" si="37"/>
        <v>#REF!</v>
      </c>
      <c r="DV97" s="40" t="e">
        <f t="shared" si="37"/>
        <v>#REF!</v>
      </c>
      <c r="DW97" s="40" t="e">
        <f t="shared" si="37"/>
        <v>#REF!</v>
      </c>
      <c r="DX97" s="40" t="e">
        <f t="shared" si="37"/>
        <v>#REF!</v>
      </c>
      <c r="DY97" s="39">
        <f t="shared" ref="DY97:DY156" si="40">DY96+1</f>
        <v>67</v>
      </c>
    </row>
    <row r="98" spans="2:129" s="39" customFormat="1">
      <c r="B98" s="21"/>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1"/>
      <c r="BR98" s="40" t="e">
        <f t="shared" si="39"/>
        <v>#REF!</v>
      </c>
      <c r="BS98" s="40" t="e">
        <f t="shared" si="39"/>
        <v>#REF!</v>
      </c>
      <c r="BT98" s="40" t="e">
        <f t="shared" si="39"/>
        <v>#REF!</v>
      </c>
      <c r="BU98" s="40" t="e">
        <f t="shared" si="38"/>
        <v>#REF!</v>
      </c>
      <c r="BV98" s="40" t="e">
        <f t="shared" si="38"/>
        <v>#REF!</v>
      </c>
      <c r="BW98" s="40" t="e">
        <f t="shared" si="38"/>
        <v>#REF!</v>
      </c>
      <c r="BX98" s="40" t="e">
        <f t="shared" si="38"/>
        <v>#REF!</v>
      </c>
      <c r="BY98" s="40" t="e">
        <f t="shared" si="38"/>
        <v>#REF!</v>
      </c>
      <c r="BZ98" s="40" t="e">
        <f t="shared" si="38"/>
        <v>#REF!</v>
      </c>
      <c r="CA98" s="40" t="e">
        <f t="shared" si="38"/>
        <v>#REF!</v>
      </c>
      <c r="CB98" s="40" t="e">
        <f t="shared" si="38"/>
        <v>#REF!</v>
      </c>
      <c r="CC98" s="40" t="e">
        <f t="shared" si="38"/>
        <v>#REF!</v>
      </c>
      <c r="CD98" s="40" t="e">
        <f t="shared" si="38"/>
        <v>#REF!</v>
      </c>
      <c r="CE98" s="40" t="e">
        <f t="shared" si="38"/>
        <v>#REF!</v>
      </c>
      <c r="CF98" s="40" t="e">
        <f t="shared" si="38"/>
        <v>#REF!</v>
      </c>
      <c r="CG98" s="40" t="e">
        <f t="shared" si="38"/>
        <v>#REF!</v>
      </c>
      <c r="CH98" s="40" t="e">
        <f t="shared" si="38"/>
        <v>#REF!</v>
      </c>
      <c r="CI98" s="40" t="e">
        <f t="shared" si="38"/>
        <v>#REF!</v>
      </c>
      <c r="CJ98" s="40" t="e">
        <f t="shared" si="38"/>
        <v>#REF!</v>
      </c>
      <c r="CK98" s="40" t="e">
        <f t="shared" si="34"/>
        <v>#REF!</v>
      </c>
      <c r="CL98" s="40" t="e">
        <f t="shared" si="34"/>
        <v>#REF!</v>
      </c>
      <c r="CM98" s="40" t="e">
        <f t="shared" si="34"/>
        <v>#REF!</v>
      </c>
      <c r="CN98" s="40" t="e">
        <f t="shared" si="34"/>
        <v>#REF!</v>
      </c>
      <c r="CO98" s="40" t="e">
        <f t="shared" si="34"/>
        <v>#REF!</v>
      </c>
      <c r="CP98" s="40" t="e">
        <f t="shared" si="34"/>
        <v>#REF!</v>
      </c>
      <c r="CQ98" s="40" t="e">
        <f t="shared" si="34"/>
        <v>#REF!</v>
      </c>
      <c r="CR98" s="40" t="e">
        <f t="shared" si="34"/>
        <v>#REF!</v>
      </c>
      <c r="CS98" s="40" t="e">
        <f t="shared" si="34"/>
        <v>#REF!</v>
      </c>
      <c r="CT98" s="40" t="e">
        <f t="shared" si="34"/>
        <v>#REF!</v>
      </c>
      <c r="CU98" s="40" t="e">
        <f t="shared" si="34"/>
        <v>#REF!</v>
      </c>
      <c r="CV98" s="40" t="e">
        <f t="shared" si="34"/>
        <v>#REF!</v>
      </c>
      <c r="CW98" s="40" t="e">
        <f t="shared" si="34"/>
        <v>#REF!</v>
      </c>
      <c r="CX98" s="40" t="e">
        <f t="shared" si="34"/>
        <v>#REF!</v>
      </c>
      <c r="CY98" s="40" t="e">
        <f t="shared" si="35"/>
        <v>#REF!</v>
      </c>
      <c r="CZ98" s="40" t="e">
        <f t="shared" si="35"/>
        <v>#REF!</v>
      </c>
      <c r="DA98" s="40" t="e">
        <f t="shared" si="35"/>
        <v>#REF!</v>
      </c>
      <c r="DB98" s="40" t="e">
        <f t="shared" si="35"/>
        <v>#REF!</v>
      </c>
      <c r="DC98" s="40" t="e">
        <f t="shared" si="35"/>
        <v>#REF!</v>
      </c>
      <c r="DD98" s="40" t="e">
        <f t="shared" si="35"/>
        <v>#REF!</v>
      </c>
      <c r="DE98" s="40" t="e">
        <f t="shared" si="35"/>
        <v>#REF!</v>
      </c>
      <c r="DF98" s="40" t="e">
        <f t="shared" si="35"/>
        <v>#REF!</v>
      </c>
      <c r="DG98" s="40" t="e">
        <f t="shared" si="35"/>
        <v>#REF!</v>
      </c>
      <c r="DH98" s="40" t="e">
        <f t="shared" si="35"/>
        <v>#REF!</v>
      </c>
      <c r="DI98" s="40" t="e">
        <f t="shared" si="35"/>
        <v>#REF!</v>
      </c>
      <c r="DJ98" s="40" t="e">
        <f t="shared" si="35"/>
        <v>#REF!</v>
      </c>
      <c r="DK98" s="40" t="e">
        <f t="shared" si="35"/>
        <v>#REF!</v>
      </c>
      <c r="DL98" s="40" t="e">
        <f t="shared" si="35"/>
        <v>#REF!</v>
      </c>
      <c r="DM98" s="40" t="e">
        <f t="shared" si="35"/>
        <v>#REF!</v>
      </c>
      <c r="DN98" s="40" t="e">
        <f t="shared" ref="DN98:DX113" si="41">DM97*$C$23</f>
        <v>#REF!</v>
      </c>
      <c r="DO98" s="40" t="e">
        <f t="shared" si="41"/>
        <v>#REF!</v>
      </c>
      <c r="DP98" s="40" t="e">
        <f t="shared" si="41"/>
        <v>#REF!</v>
      </c>
      <c r="DQ98" s="40" t="e">
        <f t="shared" si="41"/>
        <v>#REF!</v>
      </c>
      <c r="DR98" s="40" t="e">
        <f t="shared" si="41"/>
        <v>#REF!</v>
      </c>
      <c r="DS98" s="40" t="e">
        <f t="shared" si="41"/>
        <v>#REF!</v>
      </c>
      <c r="DT98" s="40" t="e">
        <f t="shared" si="41"/>
        <v>#REF!</v>
      </c>
      <c r="DU98" s="40" t="e">
        <f t="shared" si="41"/>
        <v>#REF!</v>
      </c>
      <c r="DV98" s="40" t="e">
        <f t="shared" si="41"/>
        <v>#REF!</v>
      </c>
      <c r="DW98" s="40" t="e">
        <f t="shared" si="41"/>
        <v>#REF!</v>
      </c>
      <c r="DX98" s="40" t="e">
        <f t="shared" si="41"/>
        <v>#REF!</v>
      </c>
      <c r="DY98" s="39">
        <f t="shared" si="40"/>
        <v>68</v>
      </c>
    </row>
    <row r="99" spans="2:129" s="39" customFormat="1">
      <c r="B99" s="21"/>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1"/>
      <c r="BS99" s="40" t="e">
        <f t="shared" si="39"/>
        <v>#REF!</v>
      </c>
      <c r="BT99" s="40" t="e">
        <f t="shared" si="39"/>
        <v>#REF!</v>
      </c>
      <c r="BU99" s="40" t="e">
        <f t="shared" si="38"/>
        <v>#REF!</v>
      </c>
      <c r="BV99" s="40" t="e">
        <f t="shared" si="38"/>
        <v>#REF!</v>
      </c>
      <c r="BW99" s="40" t="e">
        <f t="shared" si="38"/>
        <v>#REF!</v>
      </c>
      <c r="BX99" s="40" t="e">
        <f t="shared" si="38"/>
        <v>#REF!</v>
      </c>
      <c r="BY99" s="40" t="e">
        <f t="shared" si="38"/>
        <v>#REF!</v>
      </c>
      <c r="BZ99" s="40" t="e">
        <f t="shared" si="38"/>
        <v>#REF!</v>
      </c>
      <c r="CA99" s="40" t="e">
        <f t="shared" si="38"/>
        <v>#REF!</v>
      </c>
      <c r="CB99" s="40" t="e">
        <f t="shared" si="38"/>
        <v>#REF!</v>
      </c>
      <c r="CC99" s="40" t="e">
        <f t="shared" si="38"/>
        <v>#REF!</v>
      </c>
      <c r="CD99" s="40" t="e">
        <f t="shared" si="38"/>
        <v>#REF!</v>
      </c>
      <c r="CE99" s="40" t="e">
        <f t="shared" si="38"/>
        <v>#REF!</v>
      </c>
      <c r="CF99" s="40" t="e">
        <f t="shared" si="38"/>
        <v>#REF!</v>
      </c>
      <c r="CG99" s="40" t="e">
        <f t="shared" si="38"/>
        <v>#REF!</v>
      </c>
      <c r="CH99" s="40" t="e">
        <f t="shared" si="38"/>
        <v>#REF!</v>
      </c>
      <c r="CI99" s="40" t="e">
        <f t="shared" si="38"/>
        <v>#REF!</v>
      </c>
      <c r="CJ99" s="40" t="e">
        <f t="shared" ref="CJ99:CY114" si="42">CI98*$C$23</f>
        <v>#REF!</v>
      </c>
      <c r="CK99" s="40" t="e">
        <f t="shared" si="42"/>
        <v>#REF!</v>
      </c>
      <c r="CL99" s="40" t="e">
        <f t="shared" si="42"/>
        <v>#REF!</v>
      </c>
      <c r="CM99" s="40" t="e">
        <f t="shared" si="42"/>
        <v>#REF!</v>
      </c>
      <c r="CN99" s="40" t="e">
        <f t="shared" si="42"/>
        <v>#REF!</v>
      </c>
      <c r="CO99" s="40" t="e">
        <f t="shared" si="42"/>
        <v>#REF!</v>
      </c>
      <c r="CP99" s="40" t="e">
        <f t="shared" si="42"/>
        <v>#REF!</v>
      </c>
      <c r="CQ99" s="40" t="e">
        <f t="shared" si="42"/>
        <v>#REF!</v>
      </c>
      <c r="CR99" s="40" t="e">
        <f t="shared" si="42"/>
        <v>#REF!</v>
      </c>
      <c r="CS99" s="40" t="e">
        <f t="shared" si="42"/>
        <v>#REF!</v>
      </c>
      <c r="CT99" s="40" t="e">
        <f t="shared" si="42"/>
        <v>#REF!</v>
      </c>
      <c r="CU99" s="40" t="e">
        <f t="shared" si="42"/>
        <v>#REF!</v>
      </c>
      <c r="CV99" s="40" t="e">
        <f t="shared" si="42"/>
        <v>#REF!</v>
      </c>
      <c r="CW99" s="40" t="e">
        <f t="shared" si="42"/>
        <v>#REF!</v>
      </c>
      <c r="CX99" s="40" t="e">
        <f t="shared" si="42"/>
        <v>#REF!</v>
      </c>
      <c r="CY99" s="40" t="e">
        <f t="shared" si="42"/>
        <v>#REF!</v>
      </c>
      <c r="CZ99" s="40" t="e">
        <f t="shared" ref="CZ99:DO114" si="43">CY98*$C$23</f>
        <v>#REF!</v>
      </c>
      <c r="DA99" s="40" t="e">
        <f t="shared" si="43"/>
        <v>#REF!</v>
      </c>
      <c r="DB99" s="40" t="e">
        <f t="shared" si="43"/>
        <v>#REF!</v>
      </c>
      <c r="DC99" s="40" t="e">
        <f t="shared" si="43"/>
        <v>#REF!</v>
      </c>
      <c r="DD99" s="40" t="e">
        <f t="shared" si="43"/>
        <v>#REF!</v>
      </c>
      <c r="DE99" s="40" t="e">
        <f t="shared" si="43"/>
        <v>#REF!</v>
      </c>
      <c r="DF99" s="40" t="e">
        <f t="shared" si="43"/>
        <v>#REF!</v>
      </c>
      <c r="DG99" s="40" t="e">
        <f t="shared" si="43"/>
        <v>#REF!</v>
      </c>
      <c r="DH99" s="40" t="e">
        <f t="shared" si="43"/>
        <v>#REF!</v>
      </c>
      <c r="DI99" s="40" t="e">
        <f t="shared" si="43"/>
        <v>#REF!</v>
      </c>
      <c r="DJ99" s="40" t="e">
        <f t="shared" si="43"/>
        <v>#REF!</v>
      </c>
      <c r="DK99" s="40" t="e">
        <f t="shared" si="43"/>
        <v>#REF!</v>
      </c>
      <c r="DL99" s="40" t="e">
        <f t="shared" si="43"/>
        <v>#REF!</v>
      </c>
      <c r="DM99" s="40" t="e">
        <f t="shared" si="43"/>
        <v>#REF!</v>
      </c>
      <c r="DN99" s="40" t="e">
        <f t="shared" si="43"/>
        <v>#REF!</v>
      </c>
      <c r="DO99" s="40" t="e">
        <f t="shared" si="43"/>
        <v>#REF!</v>
      </c>
      <c r="DP99" s="40" t="e">
        <f t="shared" si="41"/>
        <v>#REF!</v>
      </c>
      <c r="DQ99" s="40" t="e">
        <f t="shared" si="41"/>
        <v>#REF!</v>
      </c>
      <c r="DR99" s="40" t="e">
        <f t="shared" si="41"/>
        <v>#REF!</v>
      </c>
      <c r="DS99" s="40" t="e">
        <f t="shared" si="41"/>
        <v>#REF!</v>
      </c>
      <c r="DT99" s="40" t="e">
        <f t="shared" si="41"/>
        <v>#REF!</v>
      </c>
      <c r="DU99" s="40" t="e">
        <f t="shared" si="41"/>
        <v>#REF!</v>
      </c>
      <c r="DV99" s="40" t="e">
        <f t="shared" si="41"/>
        <v>#REF!</v>
      </c>
      <c r="DW99" s="40" t="e">
        <f t="shared" si="41"/>
        <v>#REF!</v>
      </c>
      <c r="DX99" s="40" t="e">
        <f t="shared" si="41"/>
        <v>#REF!</v>
      </c>
      <c r="DY99" s="39">
        <f t="shared" si="40"/>
        <v>69</v>
      </c>
    </row>
    <row r="100" spans="2:129" s="39" customFormat="1">
      <c r="B100" s="21"/>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40"/>
      <c r="BH100" s="40"/>
      <c r="BI100" s="40"/>
      <c r="BJ100" s="40"/>
      <c r="BK100" s="40"/>
      <c r="BL100" s="40"/>
      <c r="BM100" s="40"/>
      <c r="BN100" s="40"/>
      <c r="BO100" s="40"/>
      <c r="BP100" s="40"/>
      <c r="BQ100" s="40"/>
      <c r="BR100" s="40"/>
      <c r="BS100" s="41"/>
      <c r="BT100" s="40" t="e">
        <f t="shared" si="39"/>
        <v>#REF!</v>
      </c>
      <c r="BU100" s="40" t="e">
        <f t="shared" ref="BU100:CJ115" si="44">BT99*$C$23</f>
        <v>#REF!</v>
      </c>
      <c r="BV100" s="40" t="e">
        <f t="shared" si="44"/>
        <v>#REF!</v>
      </c>
      <c r="BW100" s="40" t="e">
        <f t="shared" si="44"/>
        <v>#REF!</v>
      </c>
      <c r="BX100" s="40" t="e">
        <f t="shared" si="44"/>
        <v>#REF!</v>
      </c>
      <c r="BY100" s="40" t="e">
        <f t="shared" si="44"/>
        <v>#REF!</v>
      </c>
      <c r="BZ100" s="40" t="e">
        <f t="shared" si="44"/>
        <v>#REF!</v>
      </c>
      <c r="CA100" s="40" t="e">
        <f t="shared" si="44"/>
        <v>#REF!</v>
      </c>
      <c r="CB100" s="40" t="e">
        <f t="shared" si="44"/>
        <v>#REF!</v>
      </c>
      <c r="CC100" s="40" t="e">
        <f t="shared" si="44"/>
        <v>#REF!</v>
      </c>
      <c r="CD100" s="40" t="e">
        <f t="shared" si="44"/>
        <v>#REF!</v>
      </c>
      <c r="CE100" s="40" t="e">
        <f t="shared" si="44"/>
        <v>#REF!</v>
      </c>
      <c r="CF100" s="40" t="e">
        <f t="shared" si="44"/>
        <v>#REF!</v>
      </c>
      <c r="CG100" s="40" t="e">
        <f t="shared" si="44"/>
        <v>#REF!</v>
      </c>
      <c r="CH100" s="40" t="e">
        <f t="shared" si="44"/>
        <v>#REF!</v>
      </c>
      <c r="CI100" s="40" t="e">
        <f t="shared" si="44"/>
        <v>#REF!</v>
      </c>
      <c r="CJ100" s="40" t="e">
        <f t="shared" si="44"/>
        <v>#REF!</v>
      </c>
      <c r="CK100" s="40" t="e">
        <f t="shared" si="42"/>
        <v>#REF!</v>
      </c>
      <c r="CL100" s="40" t="e">
        <f t="shared" si="42"/>
        <v>#REF!</v>
      </c>
      <c r="CM100" s="40" t="e">
        <f t="shared" si="42"/>
        <v>#REF!</v>
      </c>
      <c r="CN100" s="40" t="e">
        <f t="shared" si="42"/>
        <v>#REF!</v>
      </c>
      <c r="CO100" s="40" t="e">
        <f t="shared" si="42"/>
        <v>#REF!</v>
      </c>
      <c r="CP100" s="40" t="e">
        <f t="shared" si="42"/>
        <v>#REF!</v>
      </c>
      <c r="CQ100" s="40" t="e">
        <f t="shared" si="42"/>
        <v>#REF!</v>
      </c>
      <c r="CR100" s="40" t="e">
        <f t="shared" si="42"/>
        <v>#REF!</v>
      </c>
      <c r="CS100" s="40" t="e">
        <f t="shared" si="42"/>
        <v>#REF!</v>
      </c>
      <c r="CT100" s="40" t="e">
        <f t="shared" si="42"/>
        <v>#REF!</v>
      </c>
      <c r="CU100" s="40" t="e">
        <f t="shared" si="42"/>
        <v>#REF!</v>
      </c>
      <c r="CV100" s="40" t="e">
        <f t="shared" si="42"/>
        <v>#REF!</v>
      </c>
      <c r="CW100" s="40" t="e">
        <f t="shared" si="42"/>
        <v>#REF!</v>
      </c>
      <c r="CX100" s="40" t="e">
        <f t="shared" si="42"/>
        <v>#REF!</v>
      </c>
      <c r="CY100" s="40" t="e">
        <f t="shared" si="42"/>
        <v>#REF!</v>
      </c>
      <c r="CZ100" s="40" t="e">
        <f t="shared" si="43"/>
        <v>#REF!</v>
      </c>
      <c r="DA100" s="40" t="e">
        <f t="shared" si="43"/>
        <v>#REF!</v>
      </c>
      <c r="DB100" s="40" t="e">
        <f t="shared" si="43"/>
        <v>#REF!</v>
      </c>
      <c r="DC100" s="40" t="e">
        <f t="shared" si="43"/>
        <v>#REF!</v>
      </c>
      <c r="DD100" s="40" t="e">
        <f t="shared" si="43"/>
        <v>#REF!</v>
      </c>
      <c r="DE100" s="40" t="e">
        <f t="shared" si="43"/>
        <v>#REF!</v>
      </c>
      <c r="DF100" s="40" t="e">
        <f t="shared" si="43"/>
        <v>#REF!</v>
      </c>
      <c r="DG100" s="40" t="e">
        <f t="shared" si="43"/>
        <v>#REF!</v>
      </c>
      <c r="DH100" s="40" t="e">
        <f t="shared" si="43"/>
        <v>#REF!</v>
      </c>
      <c r="DI100" s="40" t="e">
        <f t="shared" si="43"/>
        <v>#REF!</v>
      </c>
      <c r="DJ100" s="40" t="e">
        <f t="shared" si="43"/>
        <v>#REF!</v>
      </c>
      <c r="DK100" s="40" t="e">
        <f t="shared" si="43"/>
        <v>#REF!</v>
      </c>
      <c r="DL100" s="40" t="e">
        <f t="shared" si="43"/>
        <v>#REF!</v>
      </c>
      <c r="DM100" s="40" t="e">
        <f t="shared" si="43"/>
        <v>#REF!</v>
      </c>
      <c r="DN100" s="40" t="e">
        <f t="shared" si="43"/>
        <v>#REF!</v>
      </c>
      <c r="DO100" s="40" t="e">
        <f t="shared" si="43"/>
        <v>#REF!</v>
      </c>
      <c r="DP100" s="40" t="e">
        <f t="shared" si="41"/>
        <v>#REF!</v>
      </c>
      <c r="DQ100" s="40" t="e">
        <f t="shared" si="41"/>
        <v>#REF!</v>
      </c>
      <c r="DR100" s="40" t="e">
        <f t="shared" si="41"/>
        <v>#REF!</v>
      </c>
      <c r="DS100" s="40" t="e">
        <f t="shared" si="41"/>
        <v>#REF!</v>
      </c>
      <c r="DT100" s="40" t="e">
        <f t="shared" si="41"/>
        <v>#REF!</v>
      </c>
      <c r="DU100" s="40" t="e">
        <f t="shared" si="41"/>
        <v>#REF!</v>
      </c>
      <c r="DV100" s="40" t="e">
        <f t="shared" si="41"/>
        <v>#REF!</v>
      </c>
      <c r="DW100" s="40" t="e">
        <f t="shared" si="41"/>
        <v>#REF!</v>
      </c>
      <c r="DX100" s="40" t="e">
        <f t="shared" si="41"/>
        <v>#REF!</v>
      </c>
      <c r="DY100" s="39">
        <f t="shared" si="40"/>
        <v>70</v>
      </c>
    </row>
    <row r="101" spans="2:129" s="39" customFormat="1">
      <c r="B101" s="21"/>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1"/>
      <c r="BU101" s="40" t="e">
        <f t="shared" si="44"/>
        <v>#REF!</v>
      </c>
      <c r="BV101" s="40" t="e">
        <f t="shared" si="44"/>
        <v>#REF!</v>
      </c>
      <c r="BW101" s="40" t="e">
        <f t="shared" si="44"/>
        <v>#REF!</v>
      </c>
      <c r="BX101" s="40" t="e">
        <f t="shared" si="44"/>
        <v>#REF!</v>
      </c>
      <c r="BY101" s="40" t="e">
        <f t="shared" si="44"/>
        <v>#REF!</v>
      </c>
      <c r="BZ101" s="40" t="e">
        <f t="shared" si="44"/>
        <v>#REF!</v>
      </c>
      <c r="CA101" s="40" t="e">
        <f t="shared" si="44"/>
        <v>#REF!</v>
      </c>
      <c r="CB101" s="40" t="e">
        <f t="shared" si="44"/>
        <v>#REF!</v>
      </c>
      <c r="CC101" s="40" t="e">
        <f t="shared" si="44"/>
        <v>#REF!</v>
      </c>
      <c r="CD101" s="40" t="e">
        <f t="shared" si="44"/>
        <v>#REF!</v>
      </c>
      <c r="CE101" s="40" t="e">
        <f t="shared" si="44"/>
        <v>#REF!</v>
      </c>
      <c r="CF101" s="40" t="e">
        <f t="shared" si="44"/>
        <v>#REF!</v>
      </c>
      <c r="CG101" s="40" t="e">
        <f t="shared" si="44"/>
        <v>#REF!</v>
      </c>
      <c r="CH101" s="40" t="e">
        <f t="shared" si="44"/>
        <v>#REF!</v>
      </c>
      <c r="CI101" s="40" t="e">
        <f t="shared" si="44"/>
        <v>#REF!</v>
      </c>
      <c r="CJ101" s="40" t="e">
        <f t="shared" si="44"/>
        <v>#REF!</v>
      </c>
      <c r="CK101" s="40" t="e">
        <f t="shared" si="42"/>
        <v>#REF!</v>
      </c>
      <c r="CL101" s="40" t="e">
        <f t="shared" si="42"/>
        <v>#REF!</v>
      </c>
      <c r="CM101" s="40" t="e">
        <f t="shared" si="42"/>
        <v>#REF!</v>
      </c>
      <c r="CN101" s="40" t="e">
        <f t="shared" si="42"/>
        <v>#REF!</v>
      </c>
      <c r="CO101" s="40" t="e">
        <f t="shared" si="42"/>
        <v>#REF!</v>
      </c>
      <c r="CP101" s="40" t="e">
        <f t="shared" si="42"/>
        <v>#REF!</v>
      </c>
      <c r="CQ101" s="40" t="e">
        <f t="shared" si="42"/>
        <v>#REF!</v>
      </c>
      <c r="CR101" s="40" t="e">
        <f t="shared" si="42"/>
        <v>#REF!</v>
      </c>
      <c r="CS101" s="40" t="e">
        <f t="shared" si="42"/>
        <v>#REF!</v>
      </c>
      <c r="CT101" s="40" t="e">
        <f t="shared" si="42"/>
        <v>#REF!</v>
      </c>
      <c r="CU101" s="40" t="e">
        <f t="shared" si="42"/>
        <v>#REF!</v>
      </c>
      <c r="CV101" s="40" t="e">
        <f t="shared" si="42"/>
        <v>#REF!</v>
      </c>
      <c r="CW101" s="40" t="e">
        <f t="shared" si="42"/>
        <v>#REF!</v>
      </c>
      <c r="CX101" s="40" t="e">
        <f t="shared" si="42"/>
        <v>#REF!</v>
      </c>
      <c r="CY101" s="40" t="e">
        <f t="shared" si="42"/>
        <v>#REF!</v>
      </c>
      <c r="CZ101" s="40" t="e">
        <f t="shared" si="43"/>
        <v>#REF!</v>
      </c>
      <c r="DA101" s="40" t="e">
        <f t="shared" si="43"/>
        <v>#REF!</v>
      </c>
      <c r="DB101" s="40" t="e">
        <f t="shared" si="43"/>
        <v>#REF!</v>
      </c>
      <c r="DC101" s="40" t="e">
        <f t="shared" si="43"/>
        <v>#REF!</v>
      </c>
      <c r="DD101" s="40" t="e">
        <f t="shared" si="43"/>
        <v>#REF!</v>
      </c>
      <c r="DE101" s="40" t="e">
        <f t="shared" si="43"/>
        <v>#REF!</v>
      </c>
      <c r="DF101" s="40" t="e">
        <f t="shared" si="43"/>
        <v>#REF!</v>
      </c>
      <c r="DG101" s="40" t="e">
        <f t="shared" si="43"/>
        <v>#REF!</v>
      </c>
      <c r="DH101" s="40" t="e">
        <f t="shared" si="43"/>
        <v>#REF!</v>
      </c>
      <c r="DI101" s="40" t="e">
        <f t="shared" si="43"/>
        <v>#REF!</v>
      </c>
      <c r="DJ101" s="40" t="e">
        <f t="shared" si="43"/>
        <v>#REF!</v>
      </c>
      <c r="DK101" s="40" t="e">
        <f t="shared" si="43"/>
        <v>#REF!</v>
      </c>
      <c r="DL101" s="40" t="e">
        <f t="shared" si="43"/>
        <v>#REF!</v>
      </c>
      <c r="DM101" s="40" t="e">
        <f t="shared" si="43"/>
        <v>#REF!</v>
      </c>
      <c r="DN101" s="40" t="e">
        <f t="shared" si="43"/>
        <v>#REF!</v>
      </c>
      <c r="DO101" s="40" t="e">
        <f t="shared" si="43"/>
        <v>#REF!</v>
      </c>
      <c r="DP101" s="40" t="e">
        <f t="shared" si="41"/>
        <v>#REF!</v>
      </c>
      <c r="DQ101" s="40" t="e">
        <f t="shared" si="41"/>
        <v>#REF!</v>
      </c>
      <c r="DR101" s="40" t="e">
        <f t="shared" si="41"/>
        <v>#REF!</v>
      </c>
      <c r="DS101" s="40" t="e">
        <f t="shared" si="41"/>
        <v>#REF!</v>
      </c>
      <c r="DT101" s="40" t="e">
        <f t="shared" si="41"/>
        <v>#REF!</v>
      </c>
      <c r="DU101" s="40" t="e">
        <f t="shared" si="41"/>
        <v>#REF!</v>
      </c>
      <c r="DV101" s="40" t="e">
        <f t="shared" si="41"/>
        <v>#REF!</v>
      </c>
      <c r="DW101" s="40" t="e">
        <f t="shared" si="41"/>
        <v>#REF!</v>
      </c>
      <c r="DX101" s="40" t="e">
        <f t="shared" si="41"/>
        <v>#REF!</v>
      </c>
      <c r="DY101" s="39">
        <f t="shared" si="40"/>
        <v>71</v>
      </c>
    </row>
    <row r="102" spans="2:129" s="39" customFormat="1">
      <c r="B102" s="21"/>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c r="BP102" s="40"/>
      <c r="BQ102" s="40"/>
      <c r="BR102" s="40"/>
      <c r="BS102" s="40"/>
      <c r="BT102" s="40"/>
      <c r="BU102" s="41"/>
      <c r="BV102" s="40" t="e">
        <f t="shared" si="44"/>
        <v>#REF!</v>
      </c>
      <c r="BW102" s="40" t="e">
        <f t="shared" si="44"/>
        <v>#REF!</v>
      </c>
      <c r="BX102" s="40" t="e">
        <f t="shared" si="44"/>
        <v>#REF!</v>
      </c>
      <c r="BY102" s="40" t="e">
        <f t="shared" si="44"/>
        <v>#REF!</v>
      </c>
      <c r="BZ102" s="40" t="e">
        <f t="shared" si="44"/>
        <v>#REF!</v>
      </c>
      <c r="CA102" s="40" t="e">
        <f t="shared" si="44"/>
        <v>#REF!</v>
      </c>
      <c r="CB102" s="40" t="e">
        <f t="shared" si="44"/>
        <v>#REF!</v>
      </c>
      <c r="CC102" s="40" t="e">
        <f t="shared" si="44"/>
        <v>#REF!</v>
      </c>
      <c r="CD102" s="40" t="e">
        <f t="shared" si="44"/>
        <v>#REF!</v>
      </c>
      <c r="CE102" s="40" t="e">
        <f t="shared" si="44"/>
        <v>#REF!</v>
      </c>
      <c r="CF102" s="40" t="e">
        <f t="shared" si="44"/>
        <v>#REF!</v>
      </c>
      <c r="CG102" s="40" t="e">
        <f t="shared" si="44"/>
        <v>#REF!</v>
      </c>
      <c r="CH102" s="40" t="e">
        <f t="shared" si="44"/>
        <v>#REF!</v>
      </c>
      <c r="CI102" s="40" t="e">
        <f t="shared" si="44"/>
        <v>#REF!</v>
      </c>
      <c r="CJ102" s="40" t="e">
        <f t="shared" si="44"/>
        <v>#REF!</v>
      </c>
      <c r="CK102" s="40" t="e">
        <f t="shared" si="42"/>
        <v>#REF!</v>
      </c>
      <c r="CL102" s="40" t="e">
        <f t="shared" si="42"/>
        <v>#REF!</v>
      </c>
      <c r="CM102" s="40" t="e">
        <f t="shared" si="42"/>
        <v>#REF!</v>
      </c>
      <c r="CN102" s="40" t="e">
        <f t="shared" si="42"/>
        <v>#REF!</v>
      </c>
      <c r="CO102" s="40" t="e">
        <f t="shared" si="42"/>
        <v>#REF!</v>
      </c>
      <c r="CP102" s="40" t="e">
        <f t="shared" si="42"/>
        <v>#REF!</v>
      </c>
      <c r="CQ102" s="40" t="e">
        <f t="shared" si="42"/>
        <v>#REF!</v>
      </c>
      <c r="CR102" s="40" t="e">
        <f t="shared" si="42"/>
        <v>#REF!</v>
      </c>
      <c r="CS102" s="40" t="e">
        <f t="shared" si="42"/>
        <v>#REF!</v>
      </c>
      <c r="CT102" s="40" t="e">
        <f t="shared" si="42"/>
        <v>#REF!</v>
      </c>
      <c r="CU102" s="40" t="e">
        <f t="shared" si="42"/>
        <v>#REF!</v>
      </c>
      <c r="CV102" s="40" t="e">
        <f t="shared" si="42"/>
        <v>#REF!</v>
      </c>
      <c r="CW102" s="40" t="e">
        <f t="shared" si="42"/>
        <v>#REF!</v>
      </c>
      <c r="CX102" s="40" t="e">
        <f t="shared" si="42"/>
        <v>#REF!</v>
      </c>
      <c r="CY102" s="40" t="e">
        <f t="shared" si="42"/>
        <v>#REF!</v>
      </c>
      <c r="CZ102" s="40" t="e">
        <f t="shared" si="43"/>
        <v>#REF!</v>
      </c>
      <c r="DA102" s="40" t="e">
        <f t="shared" si="43"/>
        <v>#REF!</v>
      </c>
      <c r="DB102" s="40" t="e">
        <f t="shared" si="43"/>
        <v>#REF!</v>
      </c>
      <c r="DC102" s="40" t="e">
        <f t="shared" si="43"/>
        <v>#REF!</v>
      </c>
      <c r="DD102" s="40" t="e">
        <f t="shared" si="43"/>
        <v>#REF!</v>
      </c>
      <c r="DE102" s="40" t="e">
        <f t="shared" si="43"/>
        <v>#REF!</v>
      </c>
      <c r="DF102" s="40" t="e">
        <f t="shared" si="43"/>
        <v>#REF!</v>
      </c>
      <c r="DG102" s="40" t="e">
        <f t="shared" si="43"/>
        <v>#REF!</v>
      </c>
      <c r="DH102" s="40" t="e">
        <f t="shared" si="43"/>
        <v>#REF!</v>
      </c>
      <c r="DI102" s="40" t="e">
        <f t="shared" si="43"/>
        <v>#REF!</v>
      </c>
      <c r="DJ102" s="40" t="e">
        <f t="shared" si="43"/>
        <v>#REF!</v>
      </c>
      <c r="DK102" s="40" t="e">
        <f t="shared" si="43"/>
        <v>#REF!</v>
      </c>
      <c r="DL102" s="40" t="e">
        <f t="shared" si="43"/>
        <v>#REF!</v>
      </c>
      <c r="DM102" s="40" t="e">
        <f t="shared" si="43"/>
        <v>#REF!</v>
      </c>
      <c r="DN102" s="40" t="e">
        <f t="shared" si="43"/>
        <v>#REF!</v>
      </c>
      <c r="DO102" s="40" t="e">
        <f t="shared" si="43"/>
        <v>#REF!</v>
      </c>
      <c r="DP102" s="40" t="e">
        <f t="shared" si="41"/>
        <v>#REF!</v>
      </c>
      <c r="DQ102" s="40" t="e">
        <f t="shared" si="41"/>
        <v>#REF!</v>
      </c>
      <c r="DR102" s="40" t="e">
        <f t="shared" si="41"/>
        <v>#REF!</v>
      </c>
      <c r="DS102" s="40" t="e">
        <f t="shared" si="41"/>
        <v>#REF!</v>
      </c>
      <c r="DT102" s="40" t="e">
        <f t="shared" si="41"/>
        <v>#REF!</v>
      </c>
      <c r="DU102" s="40" t="e">
        <f t="shared" si="41"/>
        <v>#REF!</v>
      </c>
      <c r="DV102" s="40" t="e">
        <f t="shared" si="41"/>
        <v>#REF!</v>
      </c>
      <c r="DW102" s="40" t="e">
        <f t="shared" si="41"/>
        <v>#REF!</v>
      </c>
      <c r="DX102" s="40" t="e">
        <f t="shared" si="41"/>
        <v>#REF!</v>
      </c>
      <c r="DY102" s="39">
        <f t="shared" si="40"/>
        <v>72</v>
      </c>
    </row>
    <row r="103" spans="2:129" s="39" customFormat="1">
      <c r="B103" s="21"/>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c r="BP103" s="40"/>
      <c r="BQ103" s="40"/>
      <c r="BR103" s="40"/>
      <c r="BS103" s="40"/>
      <c r="BT103" s="40"/>
      <c r="BU103" s="40"/>
      <c r="BV103" s="41"/>
      <c r="BW103" s="40" t="e">
        <f t="shared" si="44"/>
        <v>#REF!</v>
      </c>
      <c r="BX103" s="40" t="e">
        <f t="shared" si="44"/>
        <v>#REF!</v>
      </c>
      <c r="BY103" s="40" t="e">
        <f t="shared" si="44"/>
        <v>#REF!</v>
      </c>
      <c r="BZ103" s="40" t="e">
        <f t="shared" si="44"/>
        <v>#REF!</v>
      </c>
      <c r="CA103" s="40" t="e">
        <f t="shared" si="44"/>
        <v>#REF!</v>
      </c>
      <c r="CB103" s="40" t="e">
        <f t="shared" si="44"/>
        <v>#REF!</v>
      </c>
      <c r="CC103" s="40" t="e">
        <f t="shared" si="44"/>
        <v>#REF!</v>
      </c>
      <c r="CD103" s="40" t="e">
        <f t="shared" si="44"/>
        <v>#REF!</v>
      </c>
      <c r="CE103" s="40" t="e">
        <f t="shared" si="44"/>
        <v>#REF!</v>
      </c>
      <c r="CF103" s="40" t="e">
        <f t="shared" si="44"/>
        <v>#REF!</v>
      </c>
      <c r="CG103" s="40" t="e">
        <f t="shared" si="44"/>
        <v>#REF!</v>
      </c>
      <c r="CH103" s="40" t="e">
        <f t="shared" si="44"/>
        <v>#REF!</v>
      </c>
      <c r="CI103" s="40" t="e">
        <f t="shared" si="44"/>
        <v>#REF!</v>
      </c>
      <c r="CJ103" s="40" t="e">
        <f t="shared" si="44"/>
        <v>#REF!</v>
      </c>
      <c r="CK103" s="40" t="e">
        <f t="shared" si="42"/>
        <v>#REF!</v>
      </c>
      <c r="CL103" s="40" t="e">
        <f t="shared" si="42"/>
        <v>#REF!</v>
      </c>
      <c r="CM103" s="40" t="e">
        <f t="shared" si="42"/>
        <v>#REF!</v>
      </c>
      <c r="CN103" s="40" t="e">
        <f t="shared" si="42"/>
        <v>#REF!</v>
      </c>
      <c r="CO103" s="40" t="e">
        <f t="shared" si="42"/>
        <v>#REF!</v>
      </c>
      <c r="CP103" s="40" t="e">
        <f t="shared" si="42"/>
        <v>#REF!</v>
      </c>
      <c r="CQ103" s="40" t="e">
        <f t="shared" si="42"/>
        <v>#REF!</v>
      </c>
      <c r="CR103" s="40" t="e">
        <f t="shared" si="42"/>
        <v>#REF!</v>
      </c>
      <c r="CS103" s="40" t="e">
        <f t="shared" si="42"/>
        <v>#REF!</v>
      </c>
      <c r="CT103" s="40" t="e">
        <f t="shared" si="42"/>
        <v>#REF!</v>
      </c>
      <c r="CU103" s="40" t="e">
        <f t="shared" si="42"/>
        <v>#REF!</v>
      </c>
      <c r="CV103" s="40" t="e">
        <f t="shared" si="42"/>
        <v>#REF!</v>
      </c>
      <c r="CW103" s="40" t="e">
        <f t="shared" si="42"/>
        <v>#REF!</v>
      </c>
      <c r="CX103" s="40" t="e">
        <f t="shared" si="42"/>
        <v>#REF!</v>
      </c>
      <c r="CY103" s="40" t="e">
        <f t="shared" si="42"/>
        <v>#REF!</v>
      </c>
      <c r="CZ103" s="40" t="e">
        <f t="shared" si="43"/>
        <v>#REF!</v>
      </c>
      <c r="DA103" s="40" t="e">
        <f t="shared" si="43"/>
        <v>#REF!</v>
      </c>
      <c r="DB103" s="40" t="e">
        <f t="shared" si="43"/>
        <v>#REF!</v>
      </c>
      <c r="DC103" s="40" t="e">
        <f t="shared" si="43"/>
        <v>#REF!</v>
      </c>
      <c r="DD103" s="40" t="e">
        <f t="shared" si="43"/>
        <v>#REF!</v>
      </c>
      <c r="DE103" s="40" t="e">
        <f t="shared" si="43"/>
        <v>#REF!</v>
      </c>
      <c r="DF103" s="40" t="e">
        <f t="shared" si="43"/>
        <v>#REF!</v>
      </c>
      <c r="DG103" s="40" t="e">
        <f t="shared" si="43"/>
        <v>#REF!</v>
      </c>
      <c r="DH103" s="40" t="e">
        <f t="shared" si="43"/>
        <v>#REF!</v>
      </c>
      <c r="DI103" s="40" t="e">
        <f t="shared" si="43"/>
        <v>#REF!</v>
      </c>
      <c r="DJ103" s="40" t="e">
        <f t="shared" si="43"/>
        <v>#REF!</v>
      </c>
      <c r="DK103" s="40" t="e">
        <f t="shared" si="43"/>
        <v>#REF!</v>
      </c>
      <c r="DL103" s="40" t="e">
        <f t="shared" si="43"/>
        <v>#REF!</v>
      </c>
      <c r="DM103" s="40" t="e">
        <f t="shared" si="43"/>
        <v>#REF!</v>
      </c>
      <c r="DN103" s="40" t="e">
        <f t="shared" si="43"/>
        <v>#REF!</v>
      </c>
      <c r="DO103" s="40" t="e">
        <f t="shared" si="43"/>
        <v>#REF!</v>
      </c>
      <c r="DP103" s="40" t="e">
        <f t="shared" si="41"/>
        <v>#REF!</v>
      </c>
      <c r="DQ103" s="40" t="e">
        <f t="shared" si="41"/>
        <v>#REF!</v>
      </c>
      <c r="DR103" s="40" t="e">
        <f t="shared" si="41"/>
        <v>#REF!</v>
      </c>
      <c r="DS103" s="40" t="e">
        <f t="shared" si="41"/>
        <v>#REF!</v>
      </c>
      <c r="DT103" s="40" t="e">
        <f t="shared" si="41"/>
        <v>#REF!</v>
      </c>
      <c r="DU103" s="40" t="e">
        <f t="shared" si="41"/>
        <v>#REF!</v>
      </c>
      <c r="DV103" s="40" t="e">
        <f t="shared" si="41"/>
        <v>#REF!</v>
      </c>
      <c r="DW103" s="40" t="e">
        <f t="shared" si="41"/>
        <v>#REF!</v>
      </c>
      <c r="DX103" s="40" t="e">
        <f t="shared" si="41"/>
        <v>#REF!</v>
      </c>
      <c r="DY103" s="39">
        <f t="shared" si="40"/>
        <v>73</v>
      </c>
    </row>
    <row r="104" spans="2:129" s="39" customFormat="1">
      <c r="B104" s="21"/>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1"/>
      <c r="BX104" s="40" t="e">
        <f t="shared" si="44"/>
        <v>#REF!</v>
      </c>
      <c r="BY104" s="40" t="e">
        <f t="shared" si="44"/>
        <v>#REF!</v>
      </c>
      <c r="BZ104" s="40" t="e">
        <f t="shared" si="44"/>
        <v>#REF!</v>
      </c>
      <c r="CA104" s="40" t="e">
        <f t="shared" si="44"/>
        <v>#REF!</v>
      </c>
      <c r="CB104" s="40" t="e">
        <f t="shared" si="44"/>
        <v>#REF!</v>
      </c>
      <c r="CC104" s="40" t="e">
        <f t="shared" si="44"/>
        <v>#REF!</v>
      </c>
      <c r="CD104" s="40" t="e">
        <f t="shared" si="44"/>
        <v>#REF!</v>
      </c>
      <c r="CE104" s="40" t="e">
        <f t="shared" si="44"/>
        <v>#REF!</v>
      </c>
      <c r="CF104" s="40" t="e">
        <f t="shared" si="44"/>
        <v>#REF!</v>
      </c>
      <c r="CG104" s="40" t="e">
        <f t="shared" si="44"/>
        <v>#REF!</v>
      </c>
      <c r="CH104" s="40" t="e">
        <f t="shared" si="44"/>
        <v>#REF!</v>
      </c>
      <c r="CI104" s="40" t="e">
        <f t="shared" si="44"/>
        <v>#REF!</v>
      </c>
      <c r="CJ104" s="40" t="e">
        <f t="shared" si="44"/>
        <v>#REF!</v>
      </c>
      <c r="CK104" s="40" t="e">
        <f t="shared" si="42"/>
        <v>#REF!</v>
      </c>
      <c r="CL104" s="40" t="e">
        <f t="shared" si="42"/>
        <v>#REF!</v>
      </c>
      <c r="CM104" s="40" t="e">
        <f t="shared" si="42"/>
        <v>#REF!</v>
      </c>
      <c r="CN104" s="40" t="e">
        <f t="shared" si="42"/>
        <v>#REF!</v>
      </c>
      <c r="CO104" s="40" t="e">
        <f t="shared" si="42"/>
        <v>#REF!</v>
      </c>
      <c r="CP104" s="40" t="e">
        <f t="shared" si="42"/>
        <v>#REF!</v>
      </c>
      <c r="CQ104" s="40" t="e">
        <f t="shared" si="42"/>
        <v>#REF!</v>
      </c>
      <c r="CR104" s="40" t="e">
        <f t="shared" si="42"/>
        <v>#REF!</v>
      </c>
      <c r="CS104" s="40" t="e">
        <f t="shared" si="42"/>
        <v>#REF!</v>
      </c>
      <c r="CT104" s="40" t="e">
        <f t="shared" si="42"/>
        <v>#REF!</v>
      </c>
      <c r="CU104" s="40" t="e">
        <f t="shared" si="42"/>
        <v>#REF!</v>
      </c>
      <c r="CV104" s="40" t="e">
        <f t="shared" si="42"/>
        <v>#REF!</v>
      </c>
      <c r="CW104" s="40" t="e">
        <f t="shared" si="42"/>
        <v>#REF!</v>
      </c>
      <c r="CX104" s="40" t="e">
        <f t="shared" si="42"/>
        <v>#REF!</v>
      </c>
      <c r="CY104" s="40" t="e">
        <f t="shared" si="42"/>
        <v>#REF!</v>
      </c>
      <c r="CZ104" s="40" t="e">
        <f t="shared" si="43"/>
        <v>#REF!</v>
      </c>
      <c r="DA104" s="40" t="e">
        <f t="shared" si="43"/>
        <v>#REF!</v>
      </c>
      <c r="DB104" s="40" t="e">
        <f t="shared" si="43"/>
        <v>#REF!</v>
      </c>
      <c r="DC104" s="40" t="e">
        <f t="shared" si="43"/>
        <v>#REF!</v>
      </c>
      <c r="DD104" s="40" t="e">
        <f t="shared" si="43"/>
        <v>#REF!</v>
      </c>
      <c r="DE104" s="40" t="e">
        <f t="shared" si="43"/>
        <v>#REF!</v>
      </c>
      <c r="DF104" s="40" t="e">
        <f t="shared" si="43"/>
        <v>#REF!</v>
      </c>
      <c r="DG104" s="40" t="e">
        <f t="shared" si="43"/>
        <v>#REF!</v>
      </c>
      <c r="DH104" s="40" t="e">
        <f t="shared" si="43"/>
        <v>#REF!</v>
      </c>
      <c r="DI104" s="40" t="e">
        <f t="shared" si="43"/>
        <v>#REF!</v>
      </c>
      <c r="DJ104" s="40" t="e">
        <f t="shared" si="43"/>
        <v>#REF!</v>
      </c>
      <c r="DK104" s="40" t="e">
        <f t="shared" si="43"/>
        <v>#REF!</v>
      </c>
      <c r="DL104" s="40" t="e">
        <f t="shared" si="43"/>
        <v>#REF!</v>
      </c>
      <c r="DM104" s="40" t="e">
        <f t="shared" si="43"/>
        <v>#REF!</v>
      </c>
      <c r="DN104" s="40" t="e">
        <f t="shared" si="43"/>
        <v>#REF!</v>
      </c>
      <c r="DO104" s="40" t="e">
        <f t="shared" si="43"/>
        <v>#REF!</v>
      </c>
      <c r="DP104" s="40" t="e">
        <f t="shared" si="41"/>
        <v>#REF!</v>
      </c>
      <c r="DQ104" s="40" t="e">
        <f t="shared" si="41"/>
        <v>#REF!</v>
      </c>
      <c r="DR104" s="40" t="e">
        <f t="shared" si="41"/>
        <v>#REF!</v>
      </c>
      <c r="DS104" s="40" t="e">
        <f t="shared" si="41"/>
        <v>#REF!</v>
      </c>
      <c r="DT104" s="40" t="e">
        <f t="shared" si="41"/>
        <v>#REF!</v>
      </c>
      <c r="DU104" s="40" t="e">
        <f t="shared" si="41"/>
        <v>#REF!</v>
      </c>
      <c r="DV104" s="40" t="e">
        <f t="shared" si="41"/>
        <v>#REF!</v>
      </c>
      <c r="DW104" s="40" t="e">
        <f t="shared" si="41"/>
        <v>#REF!</v>
      </c>
      <c r="DX104" s="40" t="e">
        <f t="shared" si="41"/>
        <v>#REF!</v>
      </c>
      <c r="DY104" s="39">
        <f t="shared" si="40"/>
        <v>74</v>
      </c>
    </row>
    <row r="105" spans="2:129" s="39" customFormat="1">
      <c r="B105" s="21"/>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c r="BP105" s="40"/>
      <c r="BQ105" s="40"/>
      <c r="BR105" s="40"/>
      <c r="BS105" s="40"/>
      <c r="BT105" s="40"/>
      <c r="BU105" s="40"/>
      <c r="BV105" s="40"/>
      <c r="BW105" s="40"/>
      <c r="BX105" s="41"/>
      <c r="BY105" s="40" t="e">
        <f t="shared" si="44"/>
        <v>#REF!</v>
      </c>
      <c r="BZ105" s="40" t="e">
        <f t="shared" si="44"/>
        <v>#REF!</v>
      </c>
      <c r="CA105" s="40" t="e">
        <f t="shared" si="44"/>
        <v>#REF!</v>
      </c>
      <c r="CB105" s="40" t="e">
        <f t="shared" si="44"/>
        <v>#REF!</v>
      </c>
      <c r="CC105" s="40" t="e">
        <f t="shared" si="44"/>
        <v>#REF!</v>
      </c>
      <c r="CD105" s="40" t="e">
        <f t="shared" si="44"/>
        <v>#REF!</v>
      </c>
      <c r="CE105" s="40" t="e">
        <f t="shared" si="44"/>
        <v>#REF!</v>
      </c>
      <c r="CF105" s="40" t="e">
        <f t="shared" si="44"/>
        <v>#REF!</v>
      </c>
      <c r="CG105" s="40" t="e">
        <f t="shared" si="44"/>
        <v>#REF!</v>
      </c>
      <c r="CH105" s="40" t="e">
        <f t="shared" si="44"/>
        <v>#REF!</v>
      </c>
      <c r="CI105" s="40" t="e">
        <f t="shared" si="44"/>
        <v>#REF!</v>
      </c>
      <c r="CJ105" s="40" t="e">
        <f t="shared" si="44"/>
        <v>#REF!</v>
      </c>
      <c r="CK105" s="40" t="e">
        <f t="shared" si="42"/>
        <v>#REF!</v>
      </c>
      <c r="CL105" s="40" t="e">
        <f t="shared" si="42"/>
        <v>#REF!</v>
      </c>
      <c r="CM105" s="40" t="e">
        <f t="shared" si="42"/>
        <v>#REF!</v>
      </c>
      <c r="CN105" s="40" t="e">
        <f t="shared" si="42"/>
        <v>#REF!</v>
      </c>
      <c r="CO105" s="40" t="e">
        <f t="shared" si="42"/>
        <v>#REF!</v>
      </c>
      <c r="CP105" s="40" t="e">
        <f t="shared" si="42"/>
        <v>#REF!</v>
      </c>
      <c r="CQ105" s="40" t="e">
        <f t="shared" si="42"/>
        <v>#REF!</v>
      </c>
      <c r="CR105" s="40" t="e">
        <f t="shared" si="42"/>
        <v>#REF!</v>
      </c>
      <c r="CS105" s="40" t="e">
        <f t="shared" si="42"/>
        <v>#REF!</v>
      </c>
      <c r="CT105" s="40" t="e">
        <f t="shared" si="42"/>
        <v>#REF!</v>
      </c>
      <c r="CU105" s="40" t="e">
        <f t="shared" si="42"/>
        <v>#REF!</v>
      </c>
      <c r="CV105" s="40" t="e">
        <f t="shared" si="42"/>
        <v>#REF!</v>
      </c>
      <c r="CW105" s="40" t="e">
        <f t="shared" si="42"/>
        <v>#REF!</v>
      </c>
      <c r="CX105" s="40" t="e">
        <f t="shared" si="42"/>
        <v>#REF!</v>
      </c>
      <c r="CY105" s="40" t="e">
        <f t="shared" si="42"/>
        <v>#REF!</v>
      </c>
      <c r="CZ105" s="40" t="e">
        <f t="shared" si="43"/>
        <v>#REF!</v>
      </c>
      <c r="DA105" s="40" t="e">
        <f t="shared" si="43"/>
        <v>#REF!</v>
      </c>
      <c r="DB105" s="40" t="e">
        <f t="shared" si="43"/>
        <v>#REF!</v>
      </c>
      <c r="DC105" s="40" t="e">
        <f t="shared" si="43"/>
        <v>#REF!</v>
      </c>
      <c r="DD105" s="40" t="e">
        <f t="shared" si="43"/>
        <v>#REF!</v>
      </c>
      <c r="DE105" s="40" t="e">
        <f t="shared" si="43"/>
        <v>#REF!</v>
      </c>
      <c r="DF105" s="40" t="e">
        <f t="shared" si="43"/>
        <v>#REF!</v>
      </c>
      <c r="DG105" s="40" t="e">
        <f t="shared" si="43"/>
        <v>#REF!</v>
      </c>
      <c r="DH105" s="40" t="e">
        <f t="shared" si="43"/>
        <v>#REF!</v>
      </c>
      <c r="DI105" s="40" t="e">
        <f t="shared" si="43"/>
        <v>#REF!</v>
      </c>
      <c r="DJ105" s="40" t="e">
        <f t="shared" si="43"/>
        <v>#REF!</v>
      </c>
      <c r="DK105" s="40" t="e">
        <f t="shared" si="43"/>
        <v>#REF!</v>
      </c>
      <c r="DL105" s="40" t="e">
        <f t="shared" si="43"/>
        <v>#REF!</v>
      </c>
      <c r="DM105" s="40" t="e">
        <f t="shared" si="43"/>
        <v>#REF!</v>
      </c>
      <c r="DN105" s="40" t="e">
        <f t="shared" si="43"/>
        <v>#REF!</v>
      </c>
      <c r="DO105" s="40" t="e">
        <f t="shared" si="43"/>
        <v>#REF!</v>
      </c>
      <c r="DP105" s="40" t="e">
        <f t="shared" si="41"/>
        <v>#REF!</v>
      </c>
      <c r="DQ105" s="40" t="e">
        <f t="shared" si="41"/>
        <v>#REF!</v>
      </c>
      <c r="DR105" s="40" t="e">
        <f t="shared" si="41"/>
        <v>#REF!</v>
      </c>
      <c r="DS105" s="40" t="e">
        <f t="shared" si="41"/>
        <v>#REF!</v>
      </c>
      <c r="DT105" s="40" t="e">
        <f t="shared" si="41"/>
        <v>#REF!</v>
      </c>
      <c r="DU105" s="40" t="e">
        <f t="shared" si="41"/>
        <v>#REF!</v>
      </c>
      <c r="DV105" s="40" t="e">
        <f t="shared" si="41"/>
        <v>#REF!</v>
      </c>
      <c r="DW105" s="40" t="e">
        <f t="shared" si="41"/>
        <v>#REF!</v>
      </c>
      <c r="DX105" s="40" t="e">
        <f t="shared" si="41"/>
        <v>#REF!</v>
      </c>
      <c r="DY105" s="39">
        <f t="shared" si="40"/>
        <v>75</v>
      </c>
    </row>
    <row r="106" spans="2:129" s="39" customFormat="1">
      <c r="B106" s="21"/>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c r="BP106" s="40"/>
      <c r="BQ106" s="40"/>
      <c r="BR106" s="40"/>
      <c r="BS106" s="40"/>
      <c r="BT106" s="40"/>
      <c r="BU106" s="40"/>
      <c r="BV106" s="40"/>
      <c r="BW106" s="40"/>
      <c r="BX106" s="40"/>
      <c r="BY106" s="41"/>
      <c r="BZ106" s="40" t="e">
        <f t="shared" si="44"/>
        <v>#REF!</v>
      </c>
      <c r="CA106" s="40" t="e">
        <f t="shared" si="44"/>
        <v>#REF!</v>
      </c>
      <c r="CB106" s="40" t="e">
        <f t="shared" si="44"/>
        <v>#REF!</v>
      </c>
      <c r="CC106" s="40" t="e">
        <f t="shared" si="44"/>
        <v>#REF!</v>
      </c>
      <c r="CD106" s="40" t="e">
        <f t="shared" si="44"/>
        <v>#REF!</v>
      </c>
      <c r="CE106" s="40" t="e">
        <f t="shared" si="44"/>
        <v>#REF!</v>
      </c>
      <c r="CF106" s="40" t="e">
        <f t="shared" si="44"/>
        <v>#REF!</v>
      </c>
      <c r="CG106" s="40" t="e">
        <f t="shared" si="44"/>
        <v>#REF!</v>
      </c>
      <c r="CH106" s="40" t="e">
        <f t="shared" si="44"/>
        <v>#REF!</v>
      </c>
      <c r="CI106" s="40" t="e">
        <f t="shared" si="44"/>
        <v>#REF!</v>
      </c>
      <c r="CJ106" s="40" t="e">
        <f t="shared" si="44"/>
        <v>#REF!</v>
      </c>
      <c r="CK106" s="40" t="e">
        <f t="shared" si="42"/>
        <v>#REF!</v>
      </c>
      <c r="CL106" s="40" t="e">
        <f t="shared" si="42"/>
        <v>#REF!</v>
      </c>
      <c r="CM106" s="40" t="e">
        <f t="shared" si="42"/>
        <v>#REF!</v>
      </c>
      <c r="CN106" s="40" t="e">
        <f t="shared" si="42"/>
        <v>#REF!</v>
      </c>
      <c r="CO106" s="40" t="e">
        <f t="shared" si="42"/>
        <v>#REF!</v>
      </c>
      <c r="CP106" s="40" t="e">
        <f t="shared" si="42"/>
        <v>#REF!</v>
      </c>
      <c r="CQ106" s="40" t="e">
        <f t="shared" si="42"/>
        <v>#REF!</v>
      </c>
      <c r="CR106" s="40" t="e">
        <f t="shared" si="42"/>
        <v>#REF!</v>
      </c>
      <c r="CS106" s="40" t="e">
        <f t="shared" si="42"/>
        <v>#REF!</v>
      </c>
      <c r="CT106" s="40" t="e">
        <f t="shared" si="42"/>
        <v>#REF!</v>
      </c>
      <c r="CU106" s="40" t="e">
        <f t="shared" si="42"/>
        <v>#REF!</v>
      </c>
      <c r="CV106" s="40" t="e">
        <f t="shared" si="42"/>
        <v>#REF!</v>
      </c>
      <c r="CW106" s="40" t="e">
        <f t="shared" si="42"/>
        <v>#REF!</v>
      </c>
      <c r="CX106" s="40" t="e">
        <f t="shared" si="42"/>
        <v>#REF!</v>
      </c>
      <c r="CY106" s="40" t="e">
        <f t="shared" si="42"/>
        <v>#REF!</v>
      </c>
      <c r="CZ106" s="40" t="e">
        <f t="shared" si="43"/>
        <v>#REF!</v>
      </c>
      <c r="DA106" s="40" t="e">
        <f t="shared" si="43"/>
        <v>#REF!</v>
      </c>
      <c r="DB106" s="40" t="e">
        <f t="shared" si="43"/>
        <v>#REF!</v>
      </c>
      <c r="DC106" s="40" t="e">
        <f t="shared" si="43"/>
        <v>#REF!</v>
      </c>
      <c r="DD106" s="40" t="e">
        <f t="shared" si="43"/>
        <v>#REF!</v>
      </c>
      <c r="DE106" s="40" t="e">
        <f t="shared" si="43"/>
        <v>#REF!</v>
      </c>
      <c r="DF106" s="40" t="e">
        <f t="shared" si="43"/>
        <v>#REF!</v>
      </c>
      <c r="DG106" s="40" t="e">
        <f t="shared" si="43"/>
        <v>#REF!</v>
      </c>
      <c r="DH106" s="40" t="e">
        <f t="shared" si="43"/>
        <v>#REF!</v>
      </c>
      <c r="DI106" s="40" t="e">
        <f t="shared" si="43"/>
        <v>#REF!</v>
      </c>
      <c r="DJ106" s="40" t="e">
        <f t="shared" si="43"/>
        <v>#REF!</v>
      </c>
      <c r="DK106" s="40" t="e">
        <f t="shared" si="43"/>
        <v>#REF!</v>
      </c>
      <c r="DL106" s="40" t="e">
        <f t="shared" si="43"/>
        <v>#REF!</v>
      </c>
      <c r="DM106" s="40" t="e">
        <f t="shared" si="43"/>
        <v>#REF!</v>
      </c>
      <c r="DN106" s="40" t="e">
        <f t="shared" si="43"/>
        <v>#REF!</v>
      </c>
      <c r="DO106" s="40" t="e">
        <f t="shared" si="43"/>
        <v>#REF!</v>
      </c>
      <c r="DP106" s="40" t="e">
        <f t="shared" si="41"/>
        <v>#REF!</v>
      </c>
      <c r="DQ106" s="40" t="e">
        <f t="shared" si="41"/>
        <v>#REF!</v>
      </c>
      <c r="DR106" s="40" t="e">
        <f t="shared" si="41"/>
        <v>#REF!</v>
      </c>
      <c r="DS106" s="40" t="e">
        <f t="shared" si="41"/>
        <v>#REF!</v>
      </c>
      <c r="DT106" s="40" t="e">
        <f t="shared" si="41"/>
        <v>#REF!</v>
      </c>
      <c r="DU106" s="40" t="e">
        <f t="shared" si="41"/>
        <v>#REF!</v>
      </c>
      <c r="DV106" s="40" t="e">
        <f t="shared" si="41"/>
        <v>#REF!</v>
      </c>
      <c r="DW106" s="40" t="e">
        <f t="shared" si="41"/>
        <v>#REF!</v>
      </c>
      <c r="DX106" s="40" t="e">
        <f t="shared" si="41"/>
        <v>#REF!</v>
      </c>
      <c r="DY106" s="39">
        <f t="shared" si="40"/>
        <v>76</v>
      </c>
    </row>
    <row r="107" spans="2:129" s="39" customFormat="1">
      <c r="B107" s="21"/>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c r="BP107" s="40"/>
      <c r="BQ107" s="40"/>
      <c r="BR107" s="40"/>
      <c r="BS107" s="40"/>
      <c r="BT107" s="40"/>
      <c r="BU107" s="40"/>
      <c r="BV107" s="40"/>
      <c r="BW107" s="40"/>
      <c r="BX107" s="40"/>
      <c r="BY107" s="40"/>
      <c r="BZ107" s="41"/>
      <c r="CA107" s="40" t="e">
        <f t="shared" si="44"/>
        <v>#REF!</v>
      </c>
      <c r="CB107" s="40" t="e">
        <f t="shared" si="44"/>
        <v>#REF!</v>
      </c>
      <c r="CC107" s="40" t="e">
        <f t="shared" si="44"/>
        <v>#REF!</v>
      </c>
      <c r="CD107" s="40" t="e">
        <f t="shared" si="44"/>
        <v>#REF!</v>
      </c>
      <c r="CE107" s="40" t="e">
        <f t="shared" si="44"/>
        <v>#REF!</v>
      </c>
      <c r="CF107" s="40" t="e">
        <f t="shared" si="44"/>
        <v>#REF!</v>
      </c>
      <c r="CG107" s="40" t="e">
        <f t="shared" si="44"/>
        <v>#REF!</v>
      </c>
      <c r="CH107" s="40" t="e">
        <f t="shared" si="44"/>
        <v>#REF!</v>
      </c>
      <c r="CI107" s="40" t="e">
        <f t="shared" si="44"/>
        <v>#REF!</v>
      </c>
      <c r="CJ107" s="40" t="e">
        <f t="shared" si="44"/>
        <v>#REF!</v>
      </c>
      <c r="CK107" s="40" t="e">
        <f t="shared" si="42"/>
        <v>#REF!</v>
      </c>
      <c r="CL107" s="40" t="e">
        <f t="shared" si="42"/>
        <v>#REF!</v>
      </c>
      <c r="CM107" s="40" t="e">
        <f t="shared" si="42"/>
        <v>#REF!</v>
      </c>
      <c r="CN107" s="40" t="e">
        <f t="shared" si="42"/>
        <v>#REF!</v>
      </c>
      <c r="CO107" s="40" t="e">
        <f t="shared" si="42"/>
        <v>#REF!</v>
      </c>
      <c r="CP107" s="40" t="e">
        <f t="shared" si="42"/>
        <v>#REF!</v>
      </c>
      <c r="CQ107" s="40" t="e">
        <f t="shared" si="42"/>
        <v>#REF!</v>
      </c>
      <c r="CR107" s="40" t="e">
        <f t="shared" si="42"/>
        <v>#REF!</v>
      </c>
      <c r="CS107" s="40" t="e">
        <f t="shared" si="42"/>
        <v>#REF!</v>
      </c>
      <c r="CT107" s="40" t="e">
        <f t="shared" si="42"/>
        <v>#REF!</v>
      </c>
      <c r="CU107" s="40" t="e">
        <f t="shared" si="42"/>
        <v>#REF!</v>
      </c>
      <c r="CV107" s="40" t="e">
        <f t="shared" si="42"/>
        <v>#REF!</v>
      </c>
      <c r="CW107" s="40" t="e">
        <f t="shared" si="42"/>
        <v>#REF!</v>
      </c>
      <c r="CX107" s="40" t="e">
        <f t="shared" si="42"/>
        <v>#REF!</v>
      </c>
      <c r="CY107" s="40" t="e">
        <f t="shared" si="42"/>
        <v>#REF!</v>
      </c>
      <c r="CZ107" s="40" t="e">
        <f t="shared" si="43"/>
        <v>#REF!</v>
      </c>
      <c r="DA107" s="40" t="e">
        <f t="shared" si="43"/>
        <v>#REF!</v>
      </c>
      <c r="DB107" s="40" t="e">
        <f t="shared" si="43"/>
        <v>#REF!</v>
      </c>
      <c r="DC107" s="40" t="e">
        <f t="shared" si="43"/>
        <v>#REF!</v>
      </c>
      <c r="DD107" s="40" t="e">
        <f t="shared" si="43"/>
        <v>#REF!</v>
      </c>
      <c r="DE107" s="40" t="e">
        <f t="shared" si="43"/>
        <v>#REF!</v>
      </c>
      <c r="DF107" s="40" t="e">
        <f t="shared" si="43"/>
        <v>#REF!</v>
      </c>
      <c r="DG107" s="40" t="e">
        <f t="shared" si="43"/>
        <v>#REF!</v>
      </c>
      <c r="DH107" s="40" t="e">
        <f t="shared" si="43"/>
        <v>#REF!</v>
      </c>
      <c r="DI107" s="40" t="e">
        <f t="shared" si="43"/>
        <v>#REF!</v>
      </c>
      <c r="DJ107" s="40" t="e">
        <f t="shared" si="43"/>
        <v>#REF!</v>
      </c>
      <c r="DK107" s="40" t="e">
        <f t="shared" si="43"/>
        <v>#REF!</v>
      </c>
      <c r="DL107" s="40" t="e">
        <f t="shared" si="43"/>
        <v>#REF!</v>
      </c>
      <c r="DM107" s="40" t="e">
        <f t="shared" si="43"/>
        <v>#REF!</v>
      </c>
      <c r="DN107" s="40" t="e">
        <f t="shared" si="43"/>
        <v>#REF!</v>
      </c>
      <c r="DO107" s="40" t="e">
        <f t="shared" si="43"/>
        <v>#REF!</v>
      </c>
      <c r="DP107" s="40" t="e">
        <f t="shared" si="41"/>
        <v>#REF!</v>
      </c>
      <c r="DQ107" s="40" t="e">
        <f t="shared" si="41"/>
        <v>#REF!</v>
      </c>
      <c r="DR107" s="40" t="e">
        <f t="shared" si="41"/>
        <v>#REF!</v>
      </c>
      <c r="DS107" s="40" t="e">
        <f t="shared" si="41"/>
        <v>#REF!</v>
      </c>
      <c r="DT107" s="40" t="e">
        <f t="shared" si="41"/>
        <v>#REF!</v>
      </c>
      <c r="DU107" s="40" t="e">
        <f t="shared" si="41"/>
        <v>#REF!</v>
      </c>
      <c r="DV107" s="40" t="e">
        <f t="shared" si="41"/>
        <v>#REF!</v>
      </c>
      <c r="DW107" s="40" t="e">
        <f t="shared" si="41"/>
        <v>#REF!</v>
      </c>
      <c r="DX107" s="40" t="e">
        <f t="shared" si="41"/>
        <v>#REF!</v>
      </c>
      <c r="DY107" s="39">
        <f t="shared" si="40"/>
        <v>77</v>
      </c>
    </row>
    <row r="108" spans="2:129" s="39" customFormat="1">
      <c r="B108" s="21"/>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c r="BM108" s="40"/>
      <c r="BN108" s="40"/>
      <c r="BO108" s="40"/>
      <c r="BP108" s="40"/>
      <c r="BQ108" s="40"/>
      <c r="BR108" s="40"/>
      <c r="BS108" s="40"/>
      <c r="BT108" s="40"/>
      <c r="BU108" s="40"/>
      <c r="BV108" s="40"/>
      <c r="BW108" s="40"/>
      <c r="BX108" s="40"/>
      <c r="BY108" s="40"/>
      <c r="BZ108" s="40"/>
      <c r="CA108" s="41"/>
      <c r="CB108" s="40" t="e">
        <f t="shared" si="44"/>
        <v>#REF!</v>
      </c>
      <c r="CC108" s="40" t="e">
        <f t="shared" si="44"/>
        <v>#REF!</v>
      </c>
      <c r="CD108" s="40" t="e">
        <f t="shared" si="44"/>
        <v>#REF!</v>
      </c>
      <c r="CE108" s="40" t="e">
        <f t="shared" si="44"/>
        <v>#REF!</v>
      </c>
      <c r="CF108" s="40" t="e">
        <f t="shared" si="44"/>
        <v>#REF!</v>
      </c>
      <c r="CG108" s="40" t="e">
        <f t="shared" si="44"/>
        <v>#REF!</v>
      </c>
      <c r="CH108" s="40" t="e">
        <f t="shared" si="44"/>
        <v>#REF!</v>
      </c>
      <c r="CI108" s="40" t="e">
        <f t="shared" si="44"/>
        <v>#REF!</v>
      </c>
      <c r="CJ108" s="40" t="e">
        <f t="shared" si="44"/>
        <v>#REF!</v>
      </c>
      <c r="CK108" s="40" t="e">
        <f t="shared" si="42"/>
        <v>#REF!</v>
      </c>
      <c r="CL108" s="40" t="e">
        <f t="shared" si="42"/>
        <v>#REF!</v>
      </c>
      <c r="CM108" s="40" t="e">
        <f t="shared" si="42"/>
        <v>#REF!</v>
      </c>
      <c r="CN108" s="40" t="e">
        <f t="shared" si="42"/>
        <v>#REF!</v>
      </c>
      <c r="CO108" s="40" t="e">
        <f t="shared" si="42"/>
        <v>#REF!</v>
      </c>
      <c r="CP108" s="40" t="e">
        <f t="shared" si="42"/>
        <v>#REF!</v>
      </c>
      <c r="CQ108" s="40" t="e">
        <f t="shared" si="42"/>
        <v>#REF!</v>
      </c>
      <c r="CR108" s="40" t="e">
        <f t="shared" si="42"/>
        <v>#REF!</v>
      </c>
      <c r="CS108" s="40" t="e">
        <f t="shared" si="42"/>
        <v>#REF!</v>
      </c>
      <c r="CT108" s="40" t="e">
        <f t="shared" si="42"/>
        <v>#REF!</v>
      </c>
      <c r="CU108" s="40" t="e">
        <f t="shared" si="42"/>
        <v>#REF!</v>
      </c>
      <c r="CV108" s="40" t="e">
        <f t="shared" si="42"/>
        <v>#REF!</v>
      </c>
      <c r="CW108" s="40" t="e">
        <f t="shared" si="42"/>
        <v>#REF!</v>
      </c>
      <c r="CX108" s="40" t="e">
        <f t="shared" si="42"/>
        <v>#REF!</v>
      </c>
      <c r="CY108" s="40" t="e">
        <f t="shared" si="42"/>
        <v>#REF!</v>
      </c>
      <c r="CZ108" s="40" t="e">
        <f t="shared" si="43"/>
        <v>#REF!</v>
      </c>
      <c r="DA108" s="40" t="e">
        <f t="shared" si="43"/>
        <v>#REF!</v>
      </c>
      <c r="DB108" s="40" t="e">
        <f t="shared" si="43"/>
        <v>#REF!</v>
      </c>
      <c r="DC108" s="40" t="e">
        <f t="shared" si="43"/>
        <v>#REF!</v>
      </c>
      <c r="DD108" s="40" t="e">
        <f t="shared" si="43"/>
        <v>#REF!</v>
      </c>
      <c r="DE108" s="40" t="e">
        <f t="shared" si="43"/>
        <v>#REF!</v>
      </c>
      <c r="DF108" s="40" t="e">
        <f t="shared" si="43"/>
        <v>#REF!</v>
      </c>
      <c r="DG108" s="40" t="e">
        <f t="shared" si="43"/>
        <v>#REF!</v>
      </c>
      <c r="DH108" s="40" t="e">
        <f t="shared" si="43"/>
        <v>#REF!</v>
      </c>
      <c r="DI108" s="40" t="e">
        <f t="shared" si="43"/>
        <v>#REF!</v>
      </c>
      <c r="DJ108" s="40" t="e">
        <f t="shared" si="43"/>
        <v>#REF!</v>
      </c>
      <c r="DK108" s="40" t="e">
        <f t="shared" si="43"/>
        <v>#REF!</v>
      </c>
      <c r="DL108" s="40" t="e">
        <f t="shared" si="43"/>
        <v>#REF!</v>
      </c>
      <c r="DM108" s="40" t="e">
        <f t="shared" si="43"/>
        <v>#REF!</v>
      </c>
      <c r="DN108" s="40" t="e">
        <f t="shared" si="43"/>
        <v>#REF!</v>
      </c>
      <c r="DO108" s="40" t="e">
        <f t="shared" si="43"/>
        <v>#REF!</v>
      </c>
      <c r="DP108" s="40" t="e">
        <f t="shared" si="41"/>
        <v>#REF!</v>
      </c>
      <c r="DQ108" s="40" t="e">
        <f t="shared" si="41"/>
        <v>#REF!</v>
      </c>
      <c r="DR108" s="40" t="e">
        <f t="shared" si="41"/>
        <v>#REF!</v>
      </c>
      <c r="DS108" s="40" t="e">
        <f t="shared" si="41"/>
        <v>#REF!</v>
      </c>
      <c r="DT108" s="40" t="e">
        <f t="shared" si="41"/>
        <v>#REF!</v>
      </c>
      <c r="DU108" s="40" t="e">
        <f t="shared" si="41"/>
        <v>#REF!</v>
      </c>
      <c r="DV108" s="40" t="e">
        <f t="shared" si="41"/>
        <v>#REF!</v>
      </c>
      <c r="DW108" s="40" t="e">
        <f t="shared" si="41"/>
        <v>#REF!</v>
      </c>
      <c r="DX108" s="40" t="e">
        <f t="shared" si="41"/>
        <v>#REF!</v>
      </c>
      <c r="DY108" s="39">
        <f t="shared" si="40"/>
        <v>78</v>
      </c>
    </row>
    <row r="109" spans="2:129" s="39" customFormat="1">
      <c r="B109" s="21"/>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1"/>
      <c r="CC109" s="40" t="e">
        <f t="shared" si="44"/>
        <v>#REF!</v>
      </c>
      <c r="CD109" s="40" t="e">
        <f t="shared" si="44"/>
        <v>#REF!</v>
      </c>
      <c r="CE109" s="40" t="e">
        <f t="shared" si="44"/>
        <v>#REF!</v>
      </c>
      <c r="CF109" s="40" t="e">
        <f t="shared" si="44"/>
        <v>#REF!</v>
      </c>
      <c r="CG109" s="40" t="e">
        <f t="shared" si="44"/>
        <v>#REF!</v>
      </c>
      <c r="CH109" s="40" t="e">
        <f t="shared" si="44"/>
        <v>#REF!</v>
      </c>
      <c r="CI109" s="40" t="e">
        <f t="shared" si="44"/>
        <v>#REF!</v>
      </c>
      <c r="CJ109" s="40" t="e">
        <f t="shared" si="44"/>
        <v>#REF!</v>
      </c>
      <c r="CK109" s="40" t="e">
        <f t="shared" si="42"/>
        <v>#REF!</v>
      </c>
      <c r="CL109" s="40" t="e">
        <f t="shared" si="42"/>
        <v>#REF!</v>
      </c>
      <c r="CM109" s="40" t="e">
        <f t="shared" si="42"/>
        <v>#REF!</v>
      </c>
      <c r="CN109" s="40" t="e">
        <f t="shared" si="42"/>
        <v>#REF!</v>
      </c>
      <c r="CO109" s="40" t="e">
        <f t="shared" si="42"/>
        <v>#REF!</v>
      </c>
      <c r="CP109" s="40" t="e">
        <f t="shared" si="42"/>
        <v>#REF!</v>
      </c>
      <c r="CQ109" s="40" t="e">
        <f t="shared" si="42"/>
        <v>#REF!</v>
      </c>
      <c r="CR109" s="40" t="e">
        <f t="shared" si="42"/>
        <v>#REF!</v>
      </c>
      <c r="CS109" s="40" t="e">
        <f t="shared" si="42"/>
        <v>#REF!</v>
      </c>
      <c r="CT109" s="40" t="e">
        <f t="shared" si="42"/>
        <v>#REF!</v>
      </c>
      <c r="CU109" s="40" t="e">
        <f t="shared" si="42"/>
        <v>#REF!</v>
      </c>
      <c r="CV109" s="40" t="e">
        <f t="shared" si="42"/>
        <v>#REF!</v>
      </c>
      <c r="CW109" s="40" t="e">
        <f t="shared" si="42"/>
        <v>#REF!</v>
      </c>
      <c r="CX109" s="40" t="e">
        <f t="shared" si="42"/>
        <v>#REF!</v>
      </c>
      <c r="CY109" s="40" t="e">
        <f t="shared" si="42"/>
        <v>#REF!</v>
      </c>
      <c r="CZ109" s="40" t="e">
        <f t="shared" si="43"/>
        <v>#REF!</v>
      </c>
      <c r="DA109" s="40" t="e">
        <f t="shared" si="43"/>
        <v>#REF!</v>
      </c>
      <c r="DB109" s="40" t="e">
        <f t="shared" si="43"/>
        <v>#REF!</v>
      </c>
      <c r="DC109" s="40" t="e">
        <f t="shared" si="43"/>
        <v>#REF!</v>
      </c>
      <c r="DD109" s="40" t="e">
        <f t="shared" si="43"/>
        <v>#REF!</v>
      </c>
      <c r="DE109" s="40" t="e">
        <f t="shared" si="43"/>
        <v>#REF!</v>
      </c>
      <c r="DF109" s="40" t="e">
        <f t="shared" si="43"/>
        <v>#REF!</v>
      </c>
      <c r="DG109" s="40" t="e">
        <f t="shared" si="43"/>
        <v>#REF!</v>
      </c>
      <c r="DH109" s="40" t="e">
        <f t="shared" si="43"/>
        <v>#REF!</v>
      </c>
      <c r="DI109" s="40" t="e">
        <f t="shared" si="43"/>
        <v>#REF!</v>
      </c>
      <c r="DJ109" s="40" t="e">
        <f t="shared" si="43"/>
        <v>#REF!</v>
      </c>
      <c r="DK109" s="40" t="e">
        <f t="shared" si="43"/>
        <v>#REF!</v>
      </c>
      <c r="DL109" s="40" t="e">
        <f t="shared" si="43"/>
        <v>#REF!</v>
      </c>
      <c r="DM109" s="40" t="e">
        <f t="shared" si="43"/>
        <v>#REF!</v>
      </c>
      <c r="DN109" s="40" t="e">
        <f t="shared" si="43"/>
        <v>#REF!</v>
      </c>
      <c r="DO109" s="40" t="e">
        <f t="shared" si="43"/>
        <v>#REF!</v>
      </c>
      <c r="DP109" s="40" t="e">
        <f t="shared" si="41"/>
        <v>#REF!</v>
      </c>
      <c r="DQ109" s="40" t="e">
        <f t="shared" si="41"/>
        <v>#REF!</v>
      </c>
      <c r="DR109" s="40" t="e">
        <f t="shared" si="41"/>
        <v>#REF!</v>
      </c>
      <c r="DS109" s="40" t="e">
        <f t="shared" si="41"/>
        <v>#REF!</v>
      </c>
      <c r="DT109" s="40" t="e">
        <f t="shared" si="41"/>
        <v>#REF!</v>
      </c>
      <c r="DU109" s="40" t="e">
        <f t="shared" si="41"/>
        <v>#REF!</v>
      </c>
      <c r="DV109" s="40" t="e">
        <f t="shared" si="41"/>
        <v>#REF!</v>
      </c>
      <c r="DW109" s="40" t="e">
        <f t="shared" si="41"/>
        <v>#REF!</v>
      </c>
      <c r="DX109" s="40" t="e">
        <f t="shared" si="41"/>
        <v>#REF!</v>
      </c>
      <c r="DY109" s="39">
        <f t="shared" si="40"/>
        <v>79</v>
      </c>
    </row>
    <row r="110" spans="2:129" s="39" customFormat="1">
      <c r="B110" s="21"/>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40"/>
      <c r="BH110" s="40"/>
      <c r="BI110" s="40"/>
      <c r="BJ110" s="40"/>
      <c r="BK110" s="40"/>
      <c r="BL110" s="40"/>
      <c r="BM110" s="40"/>
      <c r="BN110" s="40"/>
      <c r="BO110" s="40"/>
      <c r="BP110" s="40"/>
      <c r="BQ110" s="40"/>
      <c r="BR110" s="40"/>
      <c r="BS110" s="40"/>
      <c r="BT110" s="40"/>
      <c r="BU110" s="40"/>
      <c r="BV110" s="40"/>
      <c r="BW110" s="40"/>
      <c r="BX110" s="40"/>
      <c r="BY110" s="40"/>
      <c r="BZ110" s="40"/>
      <c r="CA110" s="40"/>
      <c r="CB110" s="40"/>
      <c r="CC110" s="41"/>
      <c r="CD110" s="40" t="e">
        <f t="shared" si="44"/>
        <v>#REF!</v>
      </c>
      <c r="CE110" s="40" t="e">
        <f t="shared" si="44"/>
        <v>#REF!</v>
      </c>
      <c r="CF110" s="40" t="e">
        <f t="shared" si="44"/>
        <v>#REF!</v>
      </c>
      <c r="CG110" s="40" t="e">
        <f t="shared" si="44"/>
        <v>#REF!</v>
      </c>
      <c r="CH110" s="40" t="e">
        <f t="shared" si="44"/>
        <v>#REF!</v>
      </c>
      <c r="CI110" s="40" t="e">
        <f t="shared" si="44"/>
        <v>#REF!</v>
      </c>
      <c r="CJ110" s="40" t="e">
        <f t="shared" si="44"/>
        <v>#REF!</v>
      </c>
      <c r="CK110" s="40" t="e">
        <f t="shared" si="42"/>
        <v>#REF!</v>
      </c>
      <c r="CL110" s="40" t="e">
        <f t="shared" si="42"/>
        <v>#REF!</v>
      </c>
      <c r="CM110" s="40" t="e">
        <f t="shared" si="42"/>
        <v>#REF!</v>
      </c>
      <c r="CN110" s="40" t="e">
        <f t="shared" si="42"/>
        <v>#REF!</v>
      </c>
      <c r="CO110" s="40" t="e">
        <f t="shared" si="42"/>
        <v>#REF!</v>
      </c>
      <c r="CP110" s="40" t="e">
        <f t="shared" si="42"/>
        <v>#REF!</v>
      </c>
      <c r="CQ110" s="40" t="e">
        <f t="shared" si="42"/>
        <v>#REF!</v>
      </c>
      <c r="CR110" s="40" t="e">
        <f t="shared" si="42"/>
        <v>#REF!</v>
      </c>
      <c r="CS110" s="40" t="e">
        <f t="shared" si="42"/>
        <v>#REF!</v>
      </c>
      <c r="CT110" s="40" t="e">
        <f t="shared" si="42"/>
        <v>#REF!</v>
      </c>
      <c r="CU110" s="40" t="e">
        <f t="shared" si="42"/>
        <v>#REF!</v>
      </c>
      <c r="CV110" s="40" t="e">
        <f t="shared" si="42"/>
        <v>#REF!</v>
      </c>
      <c r="CW110" s="40" t="e">
        <f t="shared" si="42"/>
        <v>#REF!</v>
      </c>
      <c r="CX110" s="40" t="e">
        <f t="shared" si="42"/>
        <v>#REF!</v>
      </c>
      <c r="CY110" s="40" t="e">
        <f t="shared" si="42"/>
        <v>#REF!</v>
      </c>
      <c r="CZ110" s="40" t="e">
        <f t="shared" si="43"/>
        <v>#REF!</v>
      </c>
      <c r="DA110" s="40" t="e">
        <f t="shared" si="43"/>
        <v>#REF!</v>
      </c>
      <c r="DB110" s="40" t="e">
        <f t="shared" si="43"/>
        <v>#REF!</v>
      </c>
      <c r="DC110" s="40" t="e">
        <f t="shared" si="43"/>
        <v>#REF!</v>
      </c>
      <c r="DD110" s="40" t="e">
        <f t="shared" si="43"/>
        <v>#REF!</v>
      </c>
      <c r="DE110" s="40" t="e">
        <f t="shared" si="43"/>
        <v>#REF!</v>
      </c>
      <c r="DF110" s="40" t="e">
        <f t="shared" si="43"/>
        <v>#REF!</v>
      </c>
      <c r="DG110" s="40" t="e">
        <f t="shared" si="43"/>
        <v>#REF!</v>
      </c>
      <c r="DH110" s="40" t="e">
        <f t="shared" si="43"/>
        <v>#REF!</v>
      </c>
      <c r="DI110" s="40" t="e">
        <f t="shared" si="43"/>
        <v>#REF!</v>
      </c>
      <c r="DJ110" s="40" t="e">
        <f t="shared" si="43"/>
        <v>#REF!</v>
      </c>
      <c r="DK110" s="40" t="e">
        <f t="shared" si="43"/>
        <v>#REF!</v>
      </c>
      <c r="DL110" s="40" t="e">
        <f t="shared" si="43"/>
        <v>#REF!</v>
      </c>
      <c r="DM110" s="40" t="e">
        <f t="shared" si="43"/>
        <v>#REF!</v>
      </c>
      <c r="DN110" s="40" t="e">
        <f t="shared" si="43"/>
        <v>#REF!</v>
      </c>
      <c r="DO110" s="40" t="e">
        <f t="shared" si="43"/>
        <v>#REF!</v>
      </c>
      <c r="DP110" s="40" t="e">
        <f t="shared" si="41"/>
        <v>#REF!</v>
      </c>
      <c r="DQ110" s="40" t="e">
        <f t="shared" si="41"/>
        <v>#REF!</v>
      </c>
      <c r="DR110" s="40" t="e">
        <f t="shared" si="41"/>
        <v>#REF!</v>
      </c>
      <c r="DS110" s="40" t="e">
        <f t="shared" si="41"/>
        <v>#REF!</v>
      </c>
      <c r="DT110" s="40" t="e">
        <f t="shared" si="41"/>
        <v>#REF!</v>
      </c>
      <c r="DU110" s="40" t="e">
        <f t="shared" si="41"/>
        <v>#REF!</v>
      </c>
      <c r="DV110" s="40" t="e">
        <f t="shared" si="41"/>
        <v>#REF!</v>
      </c>
      <c r="DW110" s="40" t="e">
        <f t="shared" si="41"/>
        <v>#REF!</v>
      </c>
      <c r="DX110" s="40" t="e">
        <f t="shared" si="41"/>
        <v>#REF!</v>
      </c>
      <c r="DY110" s="39">
        <f t="shared" si="40"/>
        <v>80</v>
      </c>
    </row>
    <row r="111" spans="2:129" s="39" customFormat="1">
      <c r="B111" s="21"/>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1"/>
      <c r="CE111" s="40" t="e">
        <f t="shared" si="44"/>
        <v>#REF!</v>
      </c>
      <c r="CF111" s="40" t="e">
        <f t="shared" si="44"/>
        <v>#REF!</v>
      </c>
      <c r="CG111" s="40" t="e">
        <f t="shared" si="44"/>
        <v>#REF!</v>
      </c>
      <c r="CH111" s="40" t="e">
        <f t="shared" si="44"/>
        <v>#REF!</v>
      </c>
      <c r="CI111" s="40" t="e">
        <f t="shared" si="44"/>
        <v>#REF!</v>
      </c>
      <c r="CJ111" s="40" t="e">
        <f t="shared" si="44"/>
        <v>#REF!</v>
      </c>
      <c r="CK111" s="40" t="e">
        <f t="shared" si="42"/>
        <v>#REF!</v>
      </c>
      <c r="CL111" s="40" t="e">
        <f t="shared" si="42"/>
        <v>#REF!</v>
      </c>
      <c r="CM111" s="40" t="e">
        <f t="shared" si="42"/>
        <v>#REF!</v>
      </c>
      <c r="CN111" s="40" t="e">
        <f t="shared" si="42"/>
        <v>#REF!</v>
      </c>
      <c r="CO111" s="40" t="e">
        <f t="shared" si="42"/>
        <v>#REF!</v>
      </c>
      <c r="CP111" s="40" t="e">
        <f t="shared" si="42"/>
        <v>#REF!</v>
      </c>
      <c r="CQ111" s="40" t="e">
        <f t="shared" si="42"/>
        <v>#REF!</v>
      </c>
      <c r="CR111" s="40" t="e">
        <f t="shared" si="42"/>
        <v>#REF!</v>
      </c>
      <c r="CS111" s="40" t="e">
        <f t="shared" si="42"/>
        <v>#REF!</v>
      </c>
      <c r="CT111" s="40" t="e">
        <f t="shared" si="42"/>
        <v>#REF!</v>
      </c>
      <c r="CU111" s="40" t="e">
        <f t="shared" si="42"/>
        <v>#REF!</v>
      </c>
      <c r="CV111" s="40" t="e">
        <f t="shared" si="42"/>
        <v>#REF!</v>
      </c>
      <c r="CW111" s="40" t="e">
        <f t="shared" si="42"/>
        <v>#REF!</v>
      </c>
      <c r="CX111" s="40" t="e">
        <f t="shared" si="42"/>
        <v>#REF!</v>
      </c>
      <c r="CY111" s="40" t="e">
        <f t="shared" si="42"/>
        <v>#REF!</v>
      </c>
      <c r="CZ111" s="40" t="e">
        <f t="shared" si="43"/>
        <v>#REF!</v>
      </c>
      <c r="DA111" s="40" t="e">
        <f t="shared" si="43"/>
        <v>#REF!</v>
      </c>
      <c r="DB111" s="40" t="e">
        <f t="shared" si="43"/>
        <v>#REF!</v>
      </c>
      <c r="DC111" s="40" t="e">
        <f t="shared" si="43"/>
        <v>#REF!</v>
      </c>
      <c r="DD111" s="40" t="e">
        <f t="shared" si="43"/>
        <v>#REF!</v>
      </c>
      <c r="DE111" s="40" t="e">
        <f t="shared" si="43"/>
        <v>#REF!</v>
      </c>
      <c r="DF111" s="40" t="e">
        <f t="shared" si="43"/>
        <v>#REF!</v>
      </c>
      <c r="DG111" s="40" t="e">
        <f t="shared" si="43"/>
        <v>#REF!</v>
      </c>
      <c r="DH111" s="40" t="e">
        <f t="shared" si="43"/>
        <v>#REF!</v>
      </c>
      <c r="DI111" s="40" t="e">
        <f t="shared" si="43"/>
        <v>#REF!</v>
      </c>
      <c r="DJ111" s="40" t="e">
        <f t="shared" si="43"/>
        <v>#REF!</v>
      </c>
      <c r="DK111" s="40" t="e">
        <f t="shared" si="43"/>
        <v>#REF!</v>
      </c>
      <c r="DL111" s="40" t="e">
        <f t="shared" si="43"/>
        <v>#REF!</v>
      </c>
      <c r="DM111" s="40" t="e">
        <f t="shared" si="43"/>
        <v>#REF!</v>
      </c>
      <c r="DN111" s="40" t="e">
        <f t="shared" si="43"/>
        <v>#REF!</v>
      </c>
      <c r="DO111" s="40" t="e">
        <f t="shared" si="43"/>
        <v>#REF!</v>
      </c>
      <c r="DP111" s="40" t="e">
        <f t="shared" si="41"/>
        <v>#REF!</v>
      </c>
      <c r="DQ111" s="40" t="e">
        <f t="shared" si="41"/>
        <v>#REF!</v>
      </c>
      <c r="DR111" s="40" t="e">
        <f t="shared" si="41"/>
        <v>#REF!</v>
      </c>
      <c r="DS111" s="40" t="e">
        <f t="shared" si="41"/>
        <v>#REF!</v>
      </c>
      <c r="DT111" s="40" t="e">
        <f t="shared" si="41"/>
        <v>#REF!</v>
      </c>
      <c r="DU111" s="40" t="e">
        <f t="shared" si="41"/>
        <v>#REF!</v>
      </c>
      <c r="DV111" s="40" t="e">
        <f t="shared" si="41"/>
        <v>#REF!</v>
      </c>
      <c r="DW111" s="40" t="e">
        <f t="shared" si="41"/>
        <v>#REF!</v>
      </c>
      <c r="DX111" s="40" t="e">
        <f t="shared" si="41"/>
        <v>#REF!</v>
      </c>
      <c r="DY111" s="39">
        <f t="shared" si="40"/>
        <v>81</v>
      </c>
    </row>
    <row r="112" spans="2:129" s="39" customFormat="1">
      <c r="B112" s="21"/>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c r="BP112" s="40"/>
      <c r="BQ112" s="40"/>
      <c r="BR112" s="40"/>
      <c r="BS112" s="40"/>
      <c r="BT112" s="40"/>
      <c r="BU112" s="40"/>
      <c r="BV112" s="40"/>
      <c r="BW112" s="40"/>
      <c r="BX112" s="40"/>
      <c r="BY112" s="40"/>
      <c r="BZ112" s="40"/>
      <c r="CA112" s="40"/>
      <c r="CB112" s="40"/>
      <c r="CC112" s="40"/>
      <c r="CD112" s="40"/>
      <c r="CE112" s="41"/>
      <c r="CF112" s="40" t="e">
        <f t="shared" si="44"/>
        <v>#REF!</v>
      </c>
      <c r="CG112" s="40" t="e">
        <f t="shared" si="44"/>
        <v>#REF!</v>
      </c>
      <c r="CH112" s="40" t="e">
        <f t="shared" si="44"/>
        <v>#REF!</v>
      </c>
      <c r="CI112" s="40" t="e">
        <f t="shared" si="44"/>
        <v>#REF!</v>
      </c>
      <c r="CJ112" s="40" t="e">
        <f t="shared" si="44"/>
        <v>#REF!</v>
      </c>
      <c r="CK112" s="40" t="e">
        <f t="shared" si="42"/>
        <v>#REF!</v>
      </c>
      <c r="CL112" s="40" t="e">
        <f t="shared" si="42"/>
        <v>#REF!</v>
      </c>
      <c r="CM112" s="40" t="e">
        <f t="shared" si="42"/>
        <v>#REF!</v>
      </c>
      <c r="CN112" s="40" t="e">
        <f t="shared" si="42"/>
        <v>#REF!</v>
      </c>
      <c r="CO112" s="40" t="e">
        <f t="shared" si="42"/>
        <v>#REF!</v>
      </c>
      <c r="CP112" s="40" t="e">
        <f t="shared" si="42"/>
        <v>#REF!</v>
      </c>
      <c r="CQ112" s="40" t="e">
        <f t="shared" si="42"/>
        <v>#REF!</v>
      </c>
      <c r="CR112" s="40" t="e">
        <f t="shared" si="42"/>
        <v>#REF!</v>
      </c>
      <c r="CS112" s="40" t="e">
        <f t="shared" si="42"/>
        <v>#REF!</v>
      </c>
      <c r="CT112" s="40" t="e">
        <f t="shared" si="42"/>
        <v>#REF!</v>
      </c>
      <c r="CU112" s="40" t="e">
        <f t="shared" si="42"/>
        <v>#REF!</v>
      </c>
      <c r="CV112" s="40" t="e">
        <f t="shared" si="42"/>
        <v>#REF!</v>
      </c>
      <c r="CW112" s="40" t="e">
        <f t="shared" si="42"/>
        <v>#REF!</v>
      </c>
      <c r="CX112" s="40" t="e">
        <f t="shared" si="42"/>
        <v>#REF!</v>
      </c>
      <c r="CY112" s="40" t="e">
        <f t="shared" si="42"/>
        <v>#REF!</v>
      </c>
      <c r="CZ112" s="40" t="e">
        <f t="shared" si="43"/>
        <v>#REF!</v>
      </c>
      <c r="DA112" s="40" t="e">
        <f t="shared" si="43"/>
        <v>#REF!</v>
      </c>
      <c r="DB112" s="40" t="e">
        <f t="shared" si="43"/>
        <v>#REF!</v>
      </c>
      <c r="DC112" s="40" t="e">
        <f t="shared" si="43"/>
        <v>#REF!</v>
      </c>
      <c r="DD112" s="40" t="e">
        <f t="shared" si="43"/>
        <v>#REF!</v>
      </c>
      <c r="DE112" s="40" t="e">
        <f t="shared" si="43"/>
        <v>#REF!</v>
      </c>
      <c r="DF112" s="40" t="e">
        <f t="shared" si="43"/>
        <v>#REF!</v>
      </c>
      <c r="DG112" s="40" t="e">
        <f t="shared" si="43"/>
        <v>#REF!</v>
      </c>
      <c r="DH112" s="40" t="e">
        <f t="shared" si="43"/>
        <v>#REF!</v>
      </c>
      <c r="DI112" s="40" t="e">
        <f t="shared" si="43"/>
        <v>#REF!</v>
      </c>
      <c r="DJ112" s="40" t="e">
        <f t="shared" si="43"/>
        <v>#REF!</v>
      </c>
      <c r="DK112" s="40" t="e">
        <f t="shared" si="43"/>
        <v>#REF!</v>
      </c>
      <c r="DL112" s="40" t="e">
        <f t="shared" si="43"/>
        <v>#REF!</v>
      </c>
      <c r="DM112" s="40" t="e">
        <f t="shared" si="43"/>
        <v>#REF!</v>
      </c>
      <c r="DN112" s="40" t="e">
        <f t="shared" si="43"/>
        <v>#REF!</v>
      </c>
      <c r="DO112" s="40" t="e">
        <f t="shared" si="43"/>
        <v>#REF!</v>
      </c>
      <c r="DP112" s="40" t="e">
        <f t="shared" si="41"/>
        <v>#REF!</v>
      </c>
      <c r="DQ112" s="40" t="e">
        <f t="shared" si="41"/>
        <v>#REF!</v>
      </c>
      <c r="DR112" s="40" t="e">
        <f t="shared" si="41"/>
        <v>#REF!</v>
      </c>
      <c r="DS112" s="40" t="e">
        <f t="shared" si="41"/>
        <v>#REF!</v>
      </c>
      <c r="DT112" s="40" t="e">
        <f t="shared" si="41"/>
        <v>#REF!</v>
      </c>
      <c r="DU112" s="40" t="e">
        <f t="shared" si="41"/>
        <v>#REF!</v>
      </c>
      <c r="DV112" s="40" t="e">
        <f t="shared" si="41"/>
        <v>#REF!</v>
      </c>
      <c r="DW112" s="40" t="e">
        <f t="shared" si="41"/>
        <v>#REF!</v>
      </c>
      <c r="DX112" s="40" t="e">
        <f t="shared" si="41"/>
        <v>#REF!</v>
      </c>
      <c r="DY112" s="39">
        <f t="shared" si="40"/>
        <v>82</v>
      </c>
    </row>
    <row r="113" spans="2:129" s="39" customFormat="1">
      <c r="B113" s="21"/>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c r="BX113" s="40"/>
      <c r="BY113" s="40"/>
      <c r="BZ113" s="40"/>
      <c r="CA113" s="40"/>
      <c r="CB113" s="40"/>
      <c r="CC113" s="40"/>
      <c r="CD113" s="40"/>
      <c r="CE113" s="40"/>
      <c r="CF113" s="41"/>
      <c r="CG113" s="40" t="e">
        <f t="shared" si="44"/>
        <v>#REF!</v>
      </c>
      <c r="CH113" s="40" t="e">
        <f t="shared" si="44"/>
        <v>#REF!</v>
      </c>
      <c r="CI113" s="40" t="e">
        <f t="shared" si="44"/>
        <v>#REF!</v>
      </c>
      <c r="CJ113" s="40" t="e">
        <f t="shared" si="44"/>
        <v>#REF!</v>
      </c>
      <c r="CK113" s="40" t="e">
        <f t="shared" si="42"/>
        <v>#REF!</v>
      </c>
      <c r="CL113" s="40" t="e">
        <f t="shared" si="42"/>
        <v>#REF!</v>
      </c>
      <c r="CM113" s="40" t="e">
        <f t="shared" si="42"/>
        <v>#REF!</v>
      </c>
      <c r="CN113" s="40" t="e">
        <f t="shared" si="42"/>
        <v>#REF!</v>
      </c>
      <c r="CO113" s="40" t="e">
        <f t="shared" si="42"/>
        <v>#REF!</v>
      </c>
      <c r="CP113" s="40" t="e">
        <f t="shared" si="42"/>
        <v>#REF!</v>
      </c>
      <c r="CQ113" s="40" t="e">
        <f t="shared" si="42"/>
        <v>#REF!</v>
      </c>
      <c r="CR113" s="40" t="e">
        <f t="shared" si="42"/>
        <v>#REF!</v>
      </c>
      <c r="CS113" s="40" t="e">
        <f t="shared" si="42"/>
        <v>#REF!</v>
      </c>
      <c r="CT113" s="40" t="e">
        <f t="shared" si="42"/>
        <v>#REF!</v>
      </c>
      <c r="CU113" s="40" t="e">
        <f t="shared" si="42"/>
        <v>#REF!</v>
      </c>
      <c r="CV113" s="40" t="e">
        <f t="shared" si="42"/>
        <v>#REF!</v>
      </c>
      <c r="CW113" s="40" t="e">
        <f t="shared" si="42"/>
        <v>#REF!</v>
      </c>
      <c r="CX113" s="40" t="e">
        <f t="shared" si="42"/>
        <v>#REF!</v>
      </c>
      <c r="CY113" s="40" t="e">
        <f t="shared" si="42"/>
        <v>#REF!</v>
      </c>
      <c r="CZ113" s="40" t="e">
        <f t="shared" si="43"/>
        <v>#REF!</v>
      </c>
      <c r="DA113" s="40" t="e">
        <f t="shared" si="43"/>
        <v>#REF!</v>
      </c>
      <c r="DB113" s="40" t="e">
        <f t="shared" si="43"/>
        <v>#REF!</v>
      </c>
      <c r="DC113" s="40" t="e">
        <f t="shared" si="43"/>
        <v>#REF!</v>
      </c>
      <c r="DD113" s="40" t="e">
        <f t="shared" si="43"/>
        <v>#REF!</v>
      </c>
      <c r="DE113" s="40" t="e">
        <f t="shared" si="43"/>
        <v>#REF!</v>
      </c>
      <c r="DF113" s="40" t="e">
        <f t="shared" si="43"/>
        <v>#REF!</v>
      </c>
      <c r="DG113" s="40" t="e">
        <f t="shared" si="43"/>
        <v>#REF!</v>
      </c>
      <c r="DH113" s="40" t="e">
        <f t="shared" si="43"/>
        <v>#REF!</v>
      </c>
      <c r="DI113" s="40" t="e">
        <f t="shared" si="43"/>
        <v>#REF!</v>
      </c>
      <c r="DJ113" s="40" t="e">
        <f t="shared" si="43"/>
        <v>#REF!</v>
      </c>
      <c r="DK113" s="40" t="e">
        <f t="shared" si="43"/>
        <v>#REF!</v>
      </c>
      <c r="DL113" s="40" t="e">
        <f t="shared" si="43"/>
        <v>#REF!</v>
      </c>
      <c r="DM113" s="40" t="e">
        <f t="shared" si="43"/>
        <v>#REF!</v>
      </c>
      <c r="DN113" s="40" t="e">
        <f t="shared" si="43"/>
        <v>#REF!</v>
      </c>
      <c r="DO113" s="40" t="e">
        <f t="shared" si="43"/>
        <v>#REF!</v>
      </c>
      <c r="DP113" s="40" t="e">
        <f t="shared" si="41"/>
        <v>#REF!</v>
      </c>
      <c r="DQ113" s="40" t="e">
        <f t="shared" si="41"/>
        <v>#REF!</v>
      </c>
      <c r="DR113" s="40" t="e">
        <f t="shared" si="41"/>
        <v>#REF!</v>
      </c>
      <c r="DS113" s="40" t="e">
        <f t="shared" si="41"/>
        <v>#REF!</v>
      </c>
      <c r="DT113" s="40" t="e">
        <f t="shared" si="41"/>
        <v>#REF!</v>
      </c>
      <c r="DU113" s="40" t="e">
        <f t="shared" si="41"/>
        <v>#REF!</v>
      </c>
      <c r="DV113" s="40" t="e">
        <f t="shared" si="41"/>
        <v>#REF!</v>
      </c>
      <c r="DW113" s="40" t="e">
        <f t="shared" si="41"/>
        <v>#REF!</v>
      </c>
      <c r="DX113" s="40" t="e">
        <f t="shared" si="41"/>
        <v>#REF!</v>
      </c>
      <c r="DY113" s="39">
        <f t="shared" si="40"/>
        <v>83</v>
      </c>
    </row>
    <row r="114" spans="2:129" s="39" customFormat="1">
      <c r="B114" s="21"/>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c r="BP114" s="40"/>
      <c r="BQ114" s="40"/>
      <c r="BR114" s="40"/>
      <c r="BS114" s="40"/>
      <c r="BT114" s="40"/>
      <c r="BU114" s="40"/>
      <c r="BV114" s="40"/>
      <c r="BW114" s="40"/>
      <c r="BX114" s="40"/>
      <c r="BY114" s="40"/>
      <c r="BZ114" s="40"/>
      <c r="CA114" s="40"/>
      <c r="CB114" s="40"/>
      <c r="CC114" s="40"/>
      <c r="CD114" s="40"/>
      <c r="CE114" s="40"/>
      <c r="CF114" s="40"/>
      <c r="CG114" s="41"/>
      <c r="CH114" s="40" t="e">
        <f t="shared" si="44"/>
        <v>#REF!</v>
      </c>
      <c r="CI114" s="40" t="e">
        <f t="shared" si="44"/>
        <v>#REF!</v>
      </c>
      <c r="CJ114" s="40" t="e">
        <f t="shared" si="44"/>
        <v>#REF!</v>
      </c>
      <c r="CK114" s="40" t="e">
        <f t="shared" si="42"/>
        <v>#REF!</v>
      </c>
      <c r="CL114" s="40" t="e">
        <f t="shared" si="42"/>
        <v>#REF!</v>
      </c>
      <c r="CM114" s="40" t="e">
        <f t="shared" si="42"/>
        <v>#REF!</v>
      </c>
      <c r="CN114" s="40" t="e">
        <f t="shared" si="42"/>
        <v>#REF!</v>
      </c>
      <c r="CO114" s="40" t="e">
        <f t="shared" si="42"/>
        <v>#REF!</v>
      </c>
      <c r="CP114" s="40" t="e">
        <f t="shared" si="42"/>
        <v>#REF!</v>
      </c>
      <c r="CQ114" s="40" t="e">
        <f t="shared" si="42"/>
        <v>#REF!</v>
      </c>
      <c r="CR114" s="40" t="e">
        <f t="shared" si="42"/>
        <v>#REF!</v>
      </c>
      <c r="CS114" s="40" t="e">
        <f t="shared" si="42"/>
        <v>#REF!</v>
      </c>
      <c r="CT114" s="40" t="e">
        <f t="shared" si="42"/>
        <v>#REF!</v>
      </c>
      <c r="CU114" s="40" t="e">
        <f t="shared" si="42"/>
        <v>#REF!</v>
      </c>
      <c r="CV114" s="40" t="e">
        <f t="shared" si="42"/>
        <v>#REF!</v>
      </c>
      <c r="CW114" s="40" t="e">
        <f t="shared" si="42"/>
        <v>#REF!</v>
      </c>
      <c r="CX114" s="40" t="e">
        <f t="shared" si="42"/>
        <v>#REF!</v>
      </c>
      <c r="CY114" s="40" t="e">
        <f t="shared" si="42"/>
        <v>#REF!</v>
      </c>
      <c r="CZ114" s="40" t="e">
        <f t="shared" si="43"/>
        <v>#REF!</v>
      </c>
      <c r="DA114" s="40" t="e">
        <f t="shared" si="43"/>
        <v>#REF!</v>
      </c>
      <c r="DB114" s="40" t="e">
        <f t="shared" si="43"/>
        <v>#REF!</v>
      </c>
      <c r="DC114" s="40" t="e">
        <f t="shared" si="43"/>
        <v>#REF!</v>
      </c>
      <c r="DD114" s="40" t="e">
        <f t="shared" si="43"/>
        <v>#REF!</v>
      </c>
      <c r="DE114" s="40" t="e">
        <f t="shared" si="43"/>
        <v>#REF!</v>
      </c>
      <c r="DF114" s="40" t="e">
        <f t="shared" si="43"/>
        <v>#REF!</v>
      </c>
      <c r="DG114" s="40" t="e">
        <f t="shared" si="43"/>
        <v>#REF!</v>
      </c>
      <c r="DH114" s="40" t="e">
        <f t="shared" si="43"/>
        <v>#REF!</v>
      </c>
      <c r="DI114" s="40" t="e">
        <f t="shared" si="43"/>
        <v>#REF!</v>
      </c>
      <c r="DJ114" s="40" t="e">
        <f t="shared" si="43"/>
        <v>#REF!</v>
      </c>
      <c r="DK114" s="40" t="e">
        <f t="shared" si="43"/>
        <v>#REF!</v>
      </c>
      <c r="DL114" s="40" t="e">
        <f t="shared" si="43"/>
        <v>#REF!</v>
      </c>
      <c r="DM114" s="40" t="e">
        <f t="shared" si="43"/>
        <v>#REF!</v>
      </c>
      <c r="DN114" s="40" t="e">
        <f t="shared" si="43"/>
        <v>#REF!</v>
      </c>
      <c r="DO114" s="40" t="e">
        <f t="shared" ref="DO114:DX129" si="45">DN113*$C$23</f>
        <v>#REF!</v>
      </c>
      <c r="DP114" s="40" t="e">
        <f t="shared" si="45"/>
        <v>#REF!</v>
      </c>
      <c r="DQ114" s="40" t="e">
        <f t="shared" si="45"/>
        <v>#REF!</v>
      </c>
      <c r="DR114" s="40" t="e">
        <f t="shared" si="45"/>
        <v>#REF!</v>
      </c>
      <c r="DS114" s="40" t="e">
        <f t="shared" si="45"/>
        <v>#REF!</v>
      </c>
      <c r="DT114" s="40" t="e">
        <f t="shared" si="45"/>
        <v>#REF!</v>
      </c>
      <c r="DU114" s="40" t="e">
        <f t="shared" si="45"/>
        <v>#REF!</v>
      </c>
      <c r="DV114" s="40" t="e">
        <f t="shared" si="45"/>
        <v>#REF!</v>
      </c>
      <c r="DW114" s="40" t="e">
        <f t="shared" si="45"/>
        <v>#REF!</v>
      </c>
      <c r="DX114" s="40" t="e">
        <f t="shared" si="45"/>
        <v>#REF!</v>
      </c>
      <c r="DY114" s="39">
        <f t="shared" si="40"/>
        <v>84</v>
      </c>
    </row>
    <row r="115" spans="2:129" s="39" customFormat="1">
      <c r="B115" s="21"/>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40"/>
      <c r="BH115" s="40"/>
      <c r="BI115" s="40"/>
      <c r="BJ115" s="40"/>
      <c r="BK115" s="40"/>
      <c r="BL115" s="40"/>
      <c r="BM115" s="40"/>
      <c r="BN115" s="40"/>
      <c r="BO115" s="40"/>
      <c r="BP115" s="40"/>
      <c r="BQ115" s="40"/>
      <c r="BR115" s="40"/>
      <c r="BS115" s="40"/>
      <c r="BT115" s="40"/>
      <c r="BU115" s="40"/>
      <c r="BV115" s="40"/>
      <c r="BW115" s="40"/>
      <c r="BX115" s="40"/>
      <c r="BY115" s="40"/>
      <c r="BZ115" s="40"/>
      <c r="CA115" s="40"/>
      <c r="CB115" s="40"/>
      <c r="CC115" s="40"/>
      <c r="CD115" s="40"/>
      <c r="CE115" s="40"/>
      <c r="CF115" s="40"/>
      <c r="CG115" s="40"/>
      <c r="CH115" s="41"/>
      <c r="CI115" s="40" t="e">
        <f t="shared" si="44"/>
        <v>#REF!</v>
      </c>
      <c r="CJ115" s="40" t="e">
        <f t="shared" si="44"/>
        <v>#REF!</v>
      </c>
      <c r="CK115" s="40" t="e">
        <f t="shared" ref="CK115:CZ115" si="46">CJ114*$C$23</f>
        <v>#REF!</v>
      </c>
      <c r="CL115" s="40" t="e">
        <f t="shared" si="46"/>
        <v>#REF!</v>
      </c>
      <c r="CM115" s="40" t="e">
        <f t="shared" si="46"/>
        <v>#REF!</v>
      </c>
      <c r="CN115" s="40" t="e">
        <f t="shared" si="46"/>
        <v>#REF!</v>
      </c>
      <c r="CO115" s="40" t="e">
        <f t="shared" si="46"/>
        <v>#REF!</v>
      </c>
      <c r="CP115" s="40" t="e">
        <f t="shared" si="46"/>
        <v>#REF!</v>
      </c>
      <c r="CQ115" s="40" t="e">
        <f t="shared" si="46"/>
        <v>#REF!</v>
      </c>
      <c r="CR115" s="40" t="e">
        <f t="shared" si="46"/>
        <v>#REF!</v>
      </c>
      <c r="CS115" s="40" t="e">
        <f t="shared" si="46"/>
        <v>#REF!</v>
      </c>
      <c r="CT115" s="40" t="e">
        <f t="shared" si="46"/>
        <v>#REF!</v>
      </c>
      <c r="CU115" s="40" t="e">
        <f t="shared" si="46"/>
        <v>#REF!</v>
      </c>
      <c r="CV115" s="40" t="e">
        <f t="shared" si="46"/>
        <v>#REF!</v>
      </c>
      <c r="CW115" s="40" t="e">
        <f t="shared" si="46"/>
        <v>#REF!</v>
      </c>
      <c r="CX115" s="40" t="e">
        <f t="shared" si="46"/>
        <v>#REF!</v>
      </c>
      <c r="CY115" s="40" t="e">
        <f t="shared" si="46"/>
        <v>#REF!</v>
      </c>
      <c r="CZ115" s="40" t="e">
        <f t="shared" si="46"/>
        <v>#REF!</v>
      </c>
      <c r="DA115" s="40" t="e">
        <f t="shared" ref="DA115:DP130" si="47">CZ114*$C$23</f>
        <v>#REF!</v>
      </c>
      <c r="DB115" s="40" t="e">
        <f t="shared" si="47"/>
        <v>#REF!</v>
      </c>
      <c r="DC115" s="40" t="e">
        <f t="shared" si="47"/>
        <v>#REF!</v>
      </c>
      <c r="DD115" s="40" t="e">
        <f t="shared" si="47"/>
        <v>#REF!</v>
      </c>
      <c r="DE115" s="40" t="e">
        <f t="shared" si="47"/>
        <v>#REF!</v>
      </c>
      <c r="DF115" s="40" t="e">
        <f t="shared" si="47"/>
        <v>#REF!</v>
      </c>
      <c r="DG115" s="40" t="e">
        <f t="shared" si="47"/>
        <v>#REF!</v>
      </c>
      <c r="DH115" s="40" t="e">
        <f t="shared" si="47"/>
        <v>#REF!</v>
      </c>
      <c r="DI115" s="40" t="e">
        <f t="shared" si="47"/>
        <v>#REF!</v>
      </c>
      <c r="DJ115" s="40" t="e">
        <f t="shared" si="47"/>
        <v>#REF!</v>
      </c>
      <c r="DK115" s="40" t="e">
        <f t="shared" si="47"/>
        <v>#REF!</v>
      </c>
      <c r="DL115" s="40" t="e">
        <f t="shared" si="47"/>
        <v>#REF!</v>
      </c>
      <c r="DM115" s="40" t="e">
        <f t="shared" si="47"/>
        <v>#REF!</v>
      </c>
      <c r="DN115" s="40" t="e">
        <f t="shared" si="47"/>
        <v>#REF!</v>
      </c>
      <c r="DO115" s="40" t="e">
        <f t="shared" si="47"/>
        <v>#REF!</v>
      </c>
      <c r="DP115" s="40" t="e">
        <f t="shared" si="47"/>
        <v>#REF!</v>
      </c>
      <c r="DQ115" s="40" t="e">
        <f t="shared" si="45"/>
        <v>#REF!</v>
      </c>
      <c r="DR115" s="40" t="e">
        <f t="shared" si="45"/>
        <v>#REF!</v>
      </c>
      <c r="DS115" s="40" t="e">
        <f t="shared" si="45"/>
        <v>#REF!</v>
      </c>
      <c r="DT115" s="40" t="e">
        <f t="shared" si="45"/>
        <v>#REF!</v>
      </c>
      <c r="DU115" s="40" t="e">
        <f t="shared" si="45"/>
        <v>#REF!</v>
      </c>
      <c r="DV115" s="40" t="e">
        <f t="shared" si="45"/>
        <v>#REF!</v>
      </c>
      <c r="DW115" s="40" t="e">
        <f t="shared" si="45"/>
        <v>#REF!</v>
      </c>
      <c r="DX115" s="40" t="e">
        <f t="shared" si="45"/>
        <v>#REF!</v>
      </c>
      <c r="DY115" s="39">
        <f t="shared" si="40"/>
        <v>85</v>
      </c>
    </row>
    <row r="116" spans="2:129" s="39" customFormat="1">
      <c r="B116" s="21"/>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c r="BP116" s="40"/>
      <c r="BQ116" s="40"/>
      <c r="BR116" s="40"/>
      <c r="BS116" s="40"/>
      <c r="BT116" s="40"/>
      <c r="BU116" s="40"/>
      <c r="BV116" s="40"/>
      <c r="BW116" s="40"/>
      <c r="BX116" s="40"/>
      <c r="BY116" s="40"/>
      <c r="BZ116" s="40"/>
      <c r="CA116" s="40"/>
      <c r="CB116" s="40"/>
      <c r="CC116" s="40"/>
      <c r="CD116" s="40"/>
      <c r="CE116" s="40"/>
      <c r="CF116" s="40"/>
      <c r="CG116" s="40"/>
      <c r="CH116" s="40"/>
      <c r="CI116" s="41"/>
      <c r="CJ116" s="40" t="e">
        <f t="shared" ref="CJ116:CY131" si="48">CI115*$C$23</f>
        <v>#REF!</v>
      </c>
      <c r="CK116" s="40" t="e">
        <f t="shared" si="48"/>
        <v>#REF!</v>
      </c>
      <c r="CL116" s="40" t="e">
        <f t="shared" si="48"/>
        <v>#REF!</v>
      </c>
      <c r="CM116" s="40" t="e">
        <f t="shared" si="48"/>
        <v>#REF!</v>
      </c>
      <c r="CN116" s="40" t="e">
        <f t="shared" si="48"/>
        <v>#REF!</v>
      </c>
      <c r="CO116" s="40" t="e">
        <f t="shared" si="48"/>
        <v>#REF!</v>
      </c>
      <c r="CP116" s="40" t="e">
        <f t="shared" si="48"/>
        <v>#REF!</v>
      </c>
      <c r="CQ116" s="40" t="e">
        <f t="shared" si="48"/>
        <v>#REF!</v>
      </c>
      <c r="CR116" s="40" t="e">
        <f t="shared" si="48"/>
        <v>#REF!</v>
      </c>
      <c r="CS116" s="40" t="e">
        <f t="shared" si="48"/>
        <v>#REF!</v>
      </c>
      <c r="CT116" s="40" t="e">
        <f t="shared" si="48"/>
        <v>#REF!</v>
      </c>
      <c r="CU116" s="40" t="e">
        <f t="shared" si="48"/>
        <v>#REF!</v>
      </c>
      <c r="CV116" s="40" t="e">
        <f t="shared" si="48"/>
        <v>#REF!</v>
      </c>
      <c r="CW116" s="40" t="e">
        <f t="shared" si="48"/>
        <v>#REF!</v>
      </c>
      <c r="CX116" s="40" t="e">
        <f t="shared" si="48"/>
        <v>#REF!</v>
      </c>
      <c r="CY116" s="40" t="e">
        <f t="shared" si="48"/>
        <v>#REF!</v>
      </c>
      <c r="CZ116" s="40" t="e">
        <f t="shared" ref="CZ116:CZ130" si="49">CY115*$C$23</f>
        <v>#REF!</v>
      </c>
      <c r="DA116" s="40" t="e">
        <f t="shared" si="47"/>
        <v>#REF!</v>
      </c>
      <c r="DB116" s="40" t="e">
        <f t="shared" si="47"/>
        <v>#REF!</v>
      </c>
      <c r="DC116" s="40" t="e">
        <f t="shared" si="47"/>
        <v>#REF!</v>
      </c>
      <c r="DD116" s="40" t="e">
        <f t="shared" si="47"/>
        <v>#REF!</v>
      </c>
      <c r="DE116" s="40" t="e">
        <f t="shared" si="47"/>
        <v>#REF!</v>
      </c>
      <c r="DF116" s="40" t="e">
        <f t="shared" si="47"/>
        <v>#REF!</v>
      </c>
      <c r="DG116" s="40" t="e">
        <f t="shared" si="47"/>
        <v>#REF!</v>
      </c>
      <c r="DH116" s="40" t="e">
        <f t="shared" si="47"/>
        <v>#REF!</v>
      </c>
      <c r="DI116" s="40" t="e">
        <f t="shared" si="47"/>
        <v>#REF!</v>
      </c>
      <c r="DJ116" s="40" t="e">
        <f t="shared" si="47"/>
        <v>#REF!</v>
      </c>
      <c r="DK116" s="40" t="e">
        <f t="shared" si="47"/>
        <v>#REF!</v>
      </c>
      <c r="DL116" s="40" t="e">
        <f t="shared" si="47"/>
        <v>#REF!</v>
      </c>
      <c r="DM116" s="40" t="e">
        <f t="shared" si="47"/>
        <v>#REF!</v>
      </c>
      <c r="DN116" s="40" t="e">
        <f t="shared" si="47"/>
        <v>#REF!</v>
      </c>
      <c r="DO116" s="40" t="e">
        <f t="shared" si="47"/>
        <v>#REF!</v>
      </c>
      <c r="DP116" s="40" t="e">
        <f t="shared" si="47"/>
        <v>#REF!</v>
      </c>
      <c r="DQ116" s="40" t="e">
        <f t="shared" si="45"/>
        <v>#REF!</v>
      </c>
      <c r="DR116" s="40" t="e">
        <f t="shared" si="45"/>
        <v>#REF!</v>
      </c>
      <c r="DS116" s="40" t="e">
        <f t="shared" si="45"/>
        <v>#REF!</v>
      </c>
      <c r="DT116" s="40" t="e">
        <f t="shared" si="45"/>
        <v>#REF!</v>
      </c>
      <c r="DU116" s="40" t="e">
        <f t="shared" si="45"/>
        <v>#REF!</v>
      </c>
      <c r="DV116" s="40" t="e">
        <f t="shared" si="45"/>
        <v>#REF!</v>
      </c>
      <c r="DW116" s="40" t="e">
        <f t="shared" si="45"/>
        <v>#REF!</v>
      </c>
      <c r="DX116" s="40" t="e">
        <f t="shared" si="45"/>
        <v>#REF!</v>
      </c>
      <c r="DY116" s="39">
        <f t="shared" si="40"/>
        <v>86</v>
      </c>
    </row>
    <row r="117" spans="2:129" s="39" customFormat="1">
      <c r="B117" s="21"/>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c r="BP117" s="40"/>
      <c r="BQ117" s="40"/>
      <c r="BR117" s="40"/>
      <c r="BS117" s="40"/>
      <c r="BT117" s="40"/>
      <c r="BU117" s="40"/>
      <c r="BV117" s="40"/>
      <c r="BW117" s="40"/>
      <c r="BX117" s="40"/>
      <c r="BY117" s="40"/>
      <c r="BZ117" s="40"/>
      <c r="CA117" s="40"/>
      <c r="CB117" s="40"/>
      <c r="CC117" s="40"/>
      <c r="CD117" s="40"/>
      <c r="CE117" s="40"/>
      <c r="CF117" s="40"/>
      <c r="CG117" s="40"/>
      <c r="CH117" s="40"/>
      <c r="CI117" s="40"/>
      <c r="CJ117" s="41"/>
      <c r="CK117" s="40" t="e">
        <f t="shared" si="48"/>
        <v>#REF!</v>
      </c>
      <c r="CL117" s="40" t="e">
        <f t="shared" si="48"/>
        <v>#REF!</v>
      </c>
      <c r="CM117" s="40" t="e">
        <f t="shared" si="48"/>
        <v>#REF!</v>
      </c>
      <c r="CN117" s="40" t="e">
        <f t="shared" si="48"/>
        <v>#REF!</v>
      </c>
      <c r="CO117" s="40" t="e">
        <f t="shared" si="48"/>
        <v>#REF!</v>
      </c>
      <c r="CP117" s="40" t="e">
        <f t="shared" si="48"/>
        <v>#REF!</v>
      </c>
      <c r="CQ117" s="40" t="e">
        <f t="shared" si="48"/>
        <v>#REF!</v>
      </c>
      <c r="CR117" s="40" t="e">
        <f t="shared" si="48"/>
        <v>#REF!</v>
      </c>
      <c r="CS117" s="40" t="e">
        <f t="shared" si="48"/>
        <v>#REF!</v>
      </c>
      <c r="CT117" s="40" t="e">
        <f t="shared" si="48"/>
        <v>#REF!</v>
      </c>
      <c r="CU117" s="40" t="e">
        <f t="shared" si="48"/>
        <v>#REF!</v>
      </c>
      <c r="CV117" s="40" t="e">
        <f t="shared" si="48"/>
        <v>#REF!</v>
      </c>
      <c r="CW117" s="40" t="e">
        <f t="shared" si="48"/>
        <v>#REF!</v>
      </c>
      <c r="CX117" s="40" t="e">
        <f t="shared" si="48"/>
        <v>#REF!</v>
      </c>
      <c r="CY117" s="40" t="e">
        <f t="shared" si="48"/>
        <v>#REF!</v>
      </c>
      <c r="CZ117" s="40" t="e">
        <f t="shared" si="49"/>
        <v>#REF!</v>
      </c>
      <c r="DA117" s="40" t="e">
        <f t="shared" si="47"/>
        <v>#REF!</v>
      </c>
      <c r="DB117" s="40" t="e">
        <f t="shared" si="47"/>
        <v>#REF!</v>
      </c>
      <c r="DC117" s="40" t="e">
        <f t="shared" si="47"/>
        <v>#REF!</v>
      </c>
      <c r="DD117" s="40" t="e">
        <f t="shared" si="47"/>
        <v>#REF!</v>
      </c>
      <c r="DE117" s="40" t="e">
        <f t="shared" si="47"/>
        <v>#REF!</v>
      </c>
      <c r="DF117" s="40" t="e">
        <f t="shared" si="47"/>
        <v>#REF!</v>
      </c>
      <c r="DG117" s="40" t="e">
        <f t="shared" si="47"/>
        <v>#REF!</v>
      </c>
      <c r="DH117" s="40" t="e">
        <f t="shared" si="47"/>
        <v>#REF!</v>
      </c>
      <c r="DI117" s="40" t="e">
        <f t="shared" si="47"/>
        <v>#REF!</v>
      </c>
      <c r="DJ117" s="40" t="e">
        <f t="shared" si="47"/>
        <v>#REF!</v>
      </c>
      <c r="DK117" s="40" t="e">
        <f t="shared" si="47"/>
        <v>#REF!</v>
      </c>
      <c r="DL117" s="40" t="e">
        <f t="shared" si="47"/>
        <v>#REF!</v>
      </c>
      <c r="DM117" s="40" t="e">
        <f t="shared" si="47"/>
        <v>#REF!</v>
      </c>
      <c r="DN117" s="40" t="e">
        <f t="shared" si="47"/>
        <v>#REF!</v>
      </c>
      <c r="DO117" s="40" t="e">
        <f t="shared" si="47"/>
        <v>#REF!</v>
      </c>
      <c r="DP117" s="40" t="e">
        <f t="shared" si="47"/>
        <v>#REF!</v>
      </c>
      <c r="DQ117" s="40" t="e">
        <f t="shared" si="45"/>
        <v>#REF!</v>
      </c>
      <c r="DR117" s="40" t="e">
        <f t="shared" si="45"/>
        <v>#REF!</v>
      </c>
      <c r="DS117" s="40" t="e">
        <f t="shared" si="45"/>
        <v>#REF!</v>
      </c>
      <c r="DT117" s="40" t="e">
        <f t="shared" si="45"/>
        <v>#REF!</v>
      </c>
      <c r="DU117" s="40" t="e">
        <f t="shared" si="45"/>
        <v>#REF!</v>
      </c>
      <c r="DV117" s="40" t="e">
        <f t="shared" si="45"/>
        <v>#REF!</v>
      </c>
      <c r="DW117" s="40" t="e">
        <f t="shared" si="45"/>
        <v>#REF!</v>
      </c>
      <c r="DX117" s="40" t="e">
        <f t="shared" si="45"/>
        <v>#REF!</v>
      </c>
      <c r="DY117" s="39">
        <f t="shared" si="40"/>
        <v>87</v>
      </c>
    </row>
    <row r="118" spans="2:129" s="39" customFormat="1">
      <c r="B118" s="21"/>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c r="BP118" s="40"/>
      <c r="BQ118" s="40"/>
      <c r="BR118" s="40"/>
      <c r="BS118" s="40"/>
      <c r="BT118" s="40"/>
      <c r="BU118" s="40"/>
      <c r="BV118" s="40"/>
      <c r="BW118" s="40"/>
      <c r="BX118" s="40"/>
      <c r="BY118" s="40"/>
      <c r="BZ118" s="40"/>
      <c r="CA118" s="40"/>
      <c r="CB118" s="40"/>
      <c r="CC118" s="40"/>
      <c r="CD118" s="40"/>
      <c r="CE118" s="40"/>
      <c r="CF118" s="40"/>
      <c r="CG118" s="40"/>
      <c r="CH118" s="40"/>
      <c r="CI118" s="40"/>
      <c r="CJ118" s="40"/>
      <c r="CK118" s="41"/>
      <c r="CL118" s="40" t="e">
        <f t="shared" si="48"/>
        <v>#REF!</v>
      </c>
      <c r="CM118" s="40" t="e">
        <f t="shared" si="48"/>
        <v>#REF!</v>
      </c>
      <c r="CN118" s="40" t="e">
        <f t="shared" si="48"/>
        <v>#REF!</v>
      </c>
      <c r="CO118" s="40" t="e">
        <f t="shared" si="48"/>
        <v>#REF!</v>
      </c>
      <c r="CP118" s="40" t="e">
        <f t="shared" si="48"/>
        <v>#REF!</v>
      </c>
      <c r="CQ118" s="40" t="e">
        <f t="shared" si="48"/>
        <v>#REF!</v>
      </c>
      <c r="CR118" s="40" t="e">
        <f t="shared" si="48"/>
        <v>#REF!</v>
      </c>
      <c r="CS118" s="40" t="e">
        <f t="shared" si="48"/>
        <v>#REF!</v>
      </c>
      <c r="CT118" s="40" t="e">
        <f t="shared" si="48"/>
        <v>#REF!</v>
      </c>
      <c r="CU118" s="40" t="e">
        <f t="shared" si="48"/>
        <v>#REF!</v>
      </c>
      <c r="CV118" s="40" t="e">
        <f t="shared" si="48"/>
        <v>#REF!</v>
      </c>
      <c r="CW118" s="40" t="e">
        <f t="shared" si="48"/>
        <v>#REF!</v>
      </c>
      <c r="CX118" s="40" t="e">
        <f t="shared" si="48"/>
        <v>#REF!</v>
      </c>
      <c r="CY118" s="40" t="e">
        <f t="shared" si="48"/>
        <v>#REF!</v>
      </c>
      <c r="CZ118" s="40" t="e">
        <f t="shared" si="49"/>
        <v>#REF!</v>
      </c>
      <c r="DA118" s="40" t="e">
        <f t="shared" si="47"/>
        <v>#REF!</v>
      </c>
      <c r="DB118" s="40" t="e">
        <f t="shared" si="47"/>
        <v>#REF!</v>
      </c>
      <c r="DC118" s="40" t="e">
        <f t="shared" si="47"/>
        <v>#REF!</v>
      </c>
      <c r="DD118" s="40" t="e">
        <f t="shared" si="47"/>
        <v>#REF!</v>
      </c>
      <c r="DE118" s="40" t="e">
        <f t="shared" si="47"/>
        <v>#REF!</v>
      </c>
      <c r="DF118" s="40" t="e">
        <f t="shared" si="47"/>
        <v>#REF!</v>
      </c>
      <c r="DG118" s="40" t="e">
        <f t="shared" si="47"/>
        <v>#REF!</v>
      </c>
      <c r="DH118" s="40" t="e">
        <f t="shared" si="47"/>
        <v>#REF!</v>
      </c>
      <c r="DI118" s="40" t="e">
        <f t="shared" si="47"/>
        <v>#REF!</v>
      </c>
      <c r="DJ118" s="40" t="e">
        <f t="shared" si="47"/>
        <v>#REF!</v>
      </c>
      <c r="DK118" s="40" t="e">
        <f t="shared" si="47"/>
        <v>#REF!</v>
      </c>
      <c r="DL118" s="40" t="e">
        <f t="shared" si="47"/>
        <v>#REF!</v>
      </c>
      <c r="DM118" s="40" t="e">
        <f t="shared" si="47"/>
        <v>#REF!</v>
      </c>
      <c r="DN118" s="40" t="e">
        <f t="shared" si="47"/>
        <v>#REF!</v>
      </c>
      <c r="DO118" s="40" t="e">
        <f t="shared" si="47"/>
        <v>#REF!</v>
      </c>
      <c r="DP118" s="40" t="e">
        <f t="shared" si="47"/>
        <v>#REF!</v>
      </c>
      <c r="DQ118" s="40" t="e">
        <f t="shared" si="45"/>
        <v>#REF!</v>
      </c>
      <c r="DR118" s="40" t="e">
        <f t="shared" si="45"/>
        <v>#REF!</v>
      </c>
      <c r="DS118" s="40" t="e">
        <f t="shared" si="45"/>
        <v>#REF!</v>
      </c>
      <c r="DT118" s="40" t="e">
        <f t="shared" si="45"/>
        <v>#REF!</v>
      </c>
      <c r="DU118" s="40" t="e">
        <f t="shared" si="45"/>
        <v>#REF!</v>
      </c>
      <c r="DV118" s="40" t="e">
        <f t="shared" si="45"/>
        <v>#REF!</v>
      </c>
      <c r="DW118" s="40" t="e">
        <f t="shared" si="45"/>
        <v>#REF!</v>
      </c>
      <c r="DX118" s="40" t="e">
        <f t="shared" si="45"/>
        <v>#REF!</v>
      </c>
      <c r="DY118" s="39">
        <f t="shared" si="40"/>
        <v>88</v>
      </c>
    </row>
    <row r="119" spans="2:129" s="39" customFormat="1">
      <c r="B119" s="21"/>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c r="BP119" s="40"/>
      <c r="BQ119" s="40"/>
      <c r="BR119" s="40"/>
      <c r="BS119" s="40"/>
      <c r="BT119" s="40"/>
      <c r="BU119" s="40"/>
      <c r="BV119" s="40"/>
      <c r="BW119" s="40"/>
      <c r="BX119" s="40"/>
      <c r="BY119" s="40"/>
      <c r="BZ119" s="40"/>
      <c r="CA119" s="40"/>
      <c r="CB119" s="40"/>
      <c r="CC119" s="40"/>
      <c r="CD119" s="40"/>
      <c r="CE119" s="40"/>
      <c r="CF119" s="40"/>
      <c r="CG119" s="40"/>
      <c r="CH119" s="40"/>
      <c r="CI119" s="40"/>
      <c r="CJ119" s="40"/>
      <c r="CK119" s="40"/>
      <c r="CL119" s="41"/>
      <c r="CM119" s="40" t="e">
        <f t="shared" si="48"/>
        <v>#REF!</v>
      </c>
      <c r="CN119" s="40" t="e">
        <f t="shared" si="48"/>
        <v>#REF!</v>
      </c>
      <c r="CO119" s="40" t="e">
        <f t="shared" si="48"/>
        <v>#REF!</v>
      </c>
      <c r="CP119" s="40" t="e">
        <f t="shared" si="48"/>
        <v>#REF!</v>
      </c>
      <c r="CQ119" s="40" t="e">
        <f t="shared" si="48"/>
        <v>#REF!</v>
      </c>
      <c r="CR119" s="40" t="e">
        <f t="shared" si="48"/>
        <v>#REF!</v>
      </c>
      <c r="CS119" s="40" t="e">
        <f t="shared" si="48"/>
        <v>#REF!</v>
      </c>
      <c r="CT119" s="40" t="e">
        <f t="shared" si="48"/>
        <v>#REF!</v>
      </c>
      <c r="CU119" s="40" t="e">
        <f t="shared" si="48"/>
        <v>#REF!</v>
      </c>
      <c r="CV119" s="40" t="e">
        <f t="shared" si="48"/>
        <v>#REF!</v>
      </c>
      <c r="CW119" s="40" t="e">
        <f t="shared" si="48"/>
        <v>#REF!</v>
      </c>
      <c r="CX119" s="40" t="e">
        <f t="shared" si="48"/>
        <v>#REF!</v>
      </c>
      <c r="CY119" s="40" t="e">
        <f t="shared" si="48"/>
        <v>#REF!</v>
      </c>
      <c r="CZ119" s="40" t="e">
        <f t="shared" si="49"/>
        <v>#REF!</v>
      </c>
      <c r="DA119" s="40" t="e">
        <f t="shared" si="47"/>
        <v>#REF!</v>
      </c>
      <c r="DB119" s="40" t="e">
        <f t="shared" si="47"/>
        <v>#REF!</v>
      </c>
      <c r="DC119" s="40" t="e">
        <f t="shared" si="47"/>
        <v>#REF!</v>
      </c>
      <c r="DD119" s="40" t="e">
        <f t="shared" si="47"/>
        <v>#REF!</v>
      </c>
      <c r="DE119" s="40" t="e">
        <f t="shared" si="47"/>
        <v>#REF!</v>
      </c>
      <c r="DF119" s="40" t="e">
        <f t="shared" si="47"/>
        <v>#REF!</v>
      </c>
      <c r="DG119" s="40" t="e">
        <f t="shared" si="47"/>
        <v>#REF!</v>
      </c>
      <c r="DH119" s="40" t="e">
        <f t="shared" si="47"/>
        <v>#REF!</v>
      </c>
      <c r="DI119" s="40" t="e">
        <f t="shared" si="47"/>
        <v>#REF!</v>
      </c>
      <c r="DJ119" s="40" t="e">
        <f t="shared" si="47"/>
        <v>#REF!</v>
      </c>
      <c r="DK119" s="40" t="e">
        <f t="shared" si="47"/>
        <v>#REF!</v>
      </c>
      <c r="DL119" s="40" t="e">
        <f t="shared" si="47"/>
        <v>#REF!</v>
      </c>
      <c r="DM119" s="40" t="e">
        <f t="shared" si="47"/>
        <v>#REF!</v>
      </c>
      <c r="DN119" s="40" t="e">
        <f t="shared" si="47"/>
        <v>#REF!</v>
      </c>
      <c r="DO119" s="40" t="e">
        <f t="shared" si="47"/>
        <v>#REF!</v>
      </c>
      <c r="DP119" s="40" t="e">
        <f t="shared" si="47"/>
        <v>#REF!</v>
      </c>
      <c r="DQ119" s="40" t="e">
        <f t="shared" si="45"/>
        <v>#REF!</v>
      </c>
      <c r="DR119" s="40" t="e">
        <f t="shared" si="45"/>
        <v>#REF!</v>
      </c>
      <c r="DS119" s="40" t="e">
        <f t="shared" si="45"/>
        <v>#REF!</v>
      </c>
      <c r="DT119" s="40" t="e">
        <f t="shared" si="45"/>
        <v>#REF!</v>
      </c>
      <c r="DU119" s="40" t="e">
        <f t="shared" si="45"/>
        <v>#REF!</v>
      </c>
      <c r="DV119" s="40" t="e">
        <f t="shared" si="45"/>
        <v>#REF!</v>
      </c>
      <c r="DW119" s="40" t="e">
        <f t="shared" si="45"/>
        <v>#REF!</v>
      </c>
      <c r="DX119" s="40" t="e">
        <f t="shared" si="45"/>
        <v>#REF!</v>
      </c>
      <c r="DY119" s="39">
        <f t="shared" si="40"/>
        <v>89</v>
      </c>
    </row>
    <row r="120" spans="2:129" s="39" customFormat="1">
      <c r="B120" s="21"/>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c r="BX120" s="40"/>
      <c r="BY120" s="40"/>
      <c r="BZ120" s="40"/>
      <c r="CA120" s="40"/>
      <c r="CB120" s="40"/>
      <c r="CC120" s="40"/>
      <c r="CD120" s="40"/>
      <c r="CE120" s="40"/>
      <c r="CF120" s="40"/>
      <c r="CG120" s="40"/>
      <c r="CH120" s="40"/>
      <c r="CI120" s="40"/>
      <c r="CJ120" s="40"/>
      <c r="CK120" s="40"/>
      <c r="CL120" s="40"/>
      <c r="CM120" s="41"/>
      <c r="CN120" s="40" t="e">
        <f t="shared" si="48"/>
        <v>#REF!</v>
      </c>
      <c r="CO120" s="40" t="e">
        <f t="shared" si="48"/>
        <v>#REF!</v>
      </c>
      <c r="CP120" s="40" t="e">
        <f t="shared" si="48"/>
        <v>#REF!</v>
      </c>
      <c r="CQ120" s="40" t="e">
        <f t="shared" si="48"/>
        <v>#REF!</v>
      </c>
      <c r="CR120" s="40" t="e">
        <f t="shared" si="48"/>
        <v>#REF!</v>
      </c>
      <c r="CS120" s="40" t="e">
        <f t="shared" si="48"/>
        <v>#REF!</v>
      </c>
      <c r="CT120" s="40" t="e">
        <f t="shared" si="48"/>
        <v>#REF!</v>
      </c>
      <c r="CU120" s="40" t="e">
        <f t="shared" si="48"/>
        <v>#REF!</v>
      </c>
      <c r="CV120" s="40" t="e">
        <f t="shared" si="48"/>
        <v>#REF!</v>
      </c>
      <c r="CW120" s="40" t="e">
        <f t="shared" si="48"/>
        <v>#REF!</v>
      </c>
      <c r="CX120" s="40" t="e">
        <f t="shared" si="48"/>
        <v>#REF!</v>
      </c>
      <c r="CY120" s="40" t="e">
        <f t="shared" si="48"/>
        <v>#REF!</v>
      </c>
      <c r="CZ120" s="40" t="e">
        <f t="shared" si="49"/>
        <v>#REF!</v>
      </c>
      <c r="DA120" s="40" t="e">
        <f t="shared" si="47"/>
        <v>#REF!</v>
      </c>
      <c r="DB120" s="40" t="e">
        <f t="shared" si="47"/>
        <v>#REF!</v>
      </c>
      <c r="DC120" s="40" t="e">
        <f t="shared" si="47"/>
        <v>#REF!</v>
      </c>
      <c r="DD120" s="40" t="e">
        <f t="shared" si="47"/>
        <v>#REF!</v>
      </c>
      <c r="DE120" s="40" t="e">
        <f t="shared" si="47"/>
        <v>#REF!</v>
      </c>
      <c r="DF120" s="40" t="e">
        <f t="shared" si="47"/>
        <v>#REF!</v>
      </c>
      <c r="DG120" s="40" t="e">
        <f t="shared" si="47"/>
        <v>#REF!</v>
      </c>
      <c r="DH120" s="40" t="e">
        <f t="shared" si="47"/>
        <v>#REF!</v>
      </c>
      <c r="DI120" s="40" t="e">
        <f t="shared" si="47"/>
        <v>#REF!</v>
      </c>
      <c r="DJ120" s="40" t="e">
        <f t="shared" si="47"/>
        <v>#REF!</v>
      </c>
      <c r="DK120" s="40" t="e">
        <f t="shared" si="47"/>
        <v>#REF!</v>
      </c>
      <c r="DL120" s="40" t="e">
        <f t="shared" si="47"/>
        <v>#REF!</v>
      </c>
      <c r="DM120" s="40" t="e">
        <f t="shared" si="47"/>
        <v>#REF!</v>
      </c>
      <c r="DN120" s="40" t="e">
        <f t="shared" si="47"/>
        <v>#REF!</v>
      </c>
      <c r="DO120" s="40" t="e">
        <f t="shared" si="47"/>
        <v>#REF!</v>
      </c>
      <c r="DP120" s="40" t="e">
        <f t="shared" si="47"/>
        <v>#REF!</v>
      </c>
      <c r="DQ120" s="40" t="e">
        <f t="shared" si="45"/>
        <v>#REF!</v>
      </c>
      <c r="DR120" s="40" t="e">
        <f t="shared" si="45"/>
        <v>#REF!</v>
      </c>
      <c r="DS120" s="40" t="e">
        <f t="shared" si="45"/>
        <v>#REF!</v>
      </c>
      <c r="DT120" s="40" t="e">
        <f t="shared" si="45"/>
        <v>#REF!</v>
      </c>
      <c r="DU120" s="40" t="e">
        <f t="shared" si="45"/>
        <v>#REF!</v>
      </c>
      <c r="DV120" s="40" t="e">
        <f t="shared" si="45"/>
        <v>#REF!</v>
      </c>
      <c r="DW120" s="40" t="e">
        <f t="shared" si="45"/>
        <v>#REF!</v>
      </c>
      <c r="DX120" s="40" t="e">
        <f t="shared" si="45"/>
        <v>#REF!</v>
      </c>
      <c r="DY120" s="39">
        <f t="shared" si="40"/>
        <v>90</v>
      </c>
    </row>
    <row r="121" spans="2:129" s="39" customFormat="1">
      <c r="B121" s="21"/>
      <c r="C121" s="42"/>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c r="CJ121" s="40"/>
      <c r="CK121" s="40"/>
      <c r="CL121" s="40"/>
      <c r="CM121" s="40"/>
      <c r="CN121" s="41"/>
      <c r="CO121" s="40" t="e">
        <f t="shared" si="48"/>
        <v>#REF!</v>
      </c>
      <c r="CP121" s="40" t="e">
        <f t="shared" si="48"/>
        <v>#REF!</v>
      </c>
      <c r="CQ121" s="40" t="e">
        <f t="shared" si="48"/>
        <v>#REF!</v>
      </c>
      <c r="CR121" s="40" t="e">
        <f t="shared" si="48"/>
        <v>#REF!</v>
      </c>
      <c r="CS121" s="40" t="e">
        <f t="shared" si="48"/>
        <v>#REF!</v>
      </c>
      <c r="CT121" s="40" t="e">
        <f t="shared" si="48"/>
        <v>#REF!</v>
      </c>
      <c r="CU121" s="40" t="e">
        <f t="shared" si="48"/>
        <v>#REF!</v>
      </c>
      <c r="CV121" s="40" t="e">
        <f t="shared" si="48"/>
        <v>#REF!</v>
      </c>
      <c r="CW121" s="40" t="e">
        <f t="shared" si="48"/>
        <v>#REF!</v>
      </c>
      <c r="CX121" s="40" t="e">
        <f t="shared" si="48"/>
        <v>#REF!</v>
      </c>
      <c r="CY121" s="40" t="e">
        <f t="shared" si="48"/>
        <v>#REF!</v>
      </c>
      <c r="CZ121" s="40" t="e">
        <f t="shared" si="49"/>
        <v>#REF!</v>
      </c>
      <c r="DA121" s="40" t="e">
        <f t="shared" si="47"/>
        <v>#REF!</v>
      </c>
      <c r="DB121" s="40" t="e">
        <f t="shared" si="47"/>
        <v>#REF!</v>
      </c>
      <c r="DC121" s="40" t="e">
        <f t="shared" si="47"/>
        <v>#REF!</v>
      </c>
      <c r="DD121" s="40" t="e">
        <f t="shared" si="47"/>
        <v>#REF!</v>
      </c>
      <c r="DE121" s="40" t="e">
        <f t="shared" si="47"/>
        <v>#REF!</v>
      </c>
      <c r="DF121" s="40" t="e">
        <f t="shared" si="47"/>
        <v>#REF!</v>
      </c>
      <c r="DG121" s="40" t="e">
        <f t="shared" si="47"/>
        <v>#REF!</v>
      </c>
      <c r="DH121" s="40" t="e">
        <f t="shared" si="47"/>
        <v>#REF!</v>
      </c>
      <c r="DI121" s="40" t="e">
        <f t="shared" si="47"/>
        <v>#REF!</v>
      </c>
      <c r="DJ121" s="40" t="e">
        <f t="shared" si="47"/>
        <v>#REF!</v>
      </c>
      <c r="DK121" s="40" t="e">
        <f t="shared" si="47"/>
        <v>#REF!</v>
      </c>
      <c r="DL121" s="40" t="e">
        <f t="shared" si="47"/>
        <v>#REF!</v>
      </c>
      <c r="DM121" s="40" t="e">
        <f t="shared" si="47"/>
        <v>#REF!</v>
      </c>
      <c r="DN121" s="40" t="e">
        <f t="shared" si="47"/>
        <v>#REF!</v>
      </c>
      <c r="DO121" s="40" t="e">
        <f t="shared" si="47"/>
        <v>#REF!</v>
      </c>
      <c r="DP121" s="40" t="e">
        <f t="shared" si="47"/>
        <v>#REF!</v>
      </c>
      <c r="DQ121" s="40" t="e">
        <f t="shared" si="45"/>
        <v>#REF!</v>
      </c>
      <c r="DR121" s="40" t="e">
        <f t="shared" si="45"/>
        <v>#REF!</v>
      </c>
      <c r="DS121" s="40" t="e">
        <f t="shared" si="45"/>
        <v>#REF!</v>
      </c>
      <c r="DT121" s="40" t="e">
        <f t="shared" si="45"/>
        <v>#REF!</v>
      </c>
      <c r="DU121" s="40" t="e">
        <f t="shared" si="45"/>
        <v>#REF!</v>
      </c>
      <c r="DV121" s="40" t="e">
        <f t="shared" si="45"/>
        <v>#REF!</v>
      </c>
      <c r="DW121" s="40" t="e">
        <f t="shared" si="45"/>
        <v>#REF!</v>
      </c>
      <c r="DX121" s="40" t="e">
        <f t="shared" si="45"/>
        <v>#REF!</v>
      </c>
      <c r="DY121" s="39">
        <f t="shared" si="40"/>
        <v>91</v>
      </c>
    </row>
    <row r="122" spans="2:129" s="39" customFormat="1">
      <c r="B122" s="21"/>
      <c r="C122" s="42"/>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c r="BX122" s="40"/>
      <c r="BY122" s="40"/>
      <c r="BZ122" s="40"/>
      <c r="CA122" s="40"/>
      <c r="CB122" s="40"/>
      <c r="CC122" s="40"/>
      <c r="CD122" s="40"/>
      <c r="CE122" s="40"/>
      <c r="CF122" s="40"/>
      <c r="CG122" s="40"/>
      <c r="CH122" s="40"/>
      <c r="CI122" s="40"/>
      <c r="CJ122" s="40"/>
      <c r="CK122" s="40"/>
      <c r="CL122" s="40"/>
      <c r="CM122" s="40"/>
      <c r="CN122" s="40"/>
      <c r="CO122" s="41"/>
      <c r="CP122" s="40" t="e">
        <f t="shared" si="48"/>
        <v>#REF!</v>
      </c>
      <c r="CQ122" s="40" t="e">
        <f t="shared" si="48"/>
        <v>#REF!</v>
      </c>
      <c r="CR122" s="40" t="e">
        <f t="shared" si="48"/>
        <v>#REF!</v>
      </c>
      <c r="CS122" s="40" t="e">
        <f t="shared" si="48"/>
        <v>#REF!</v>
      </c>
      <c r="CT122" s="40" t="e">
        <f t="shared" si="48"/>
        <v>#REF!</v>
      </c>
      <c r="CU122" s="40" t="e">
        <f t="shared" si="48"/>
        <v>#REF!</v>
      </c>
      <c r="CV122" s="40" t="e">
        <f t="shared" si="48"/>
        <v>#REF!</v>
      </c>
      <c r="CW122" s="40" t="e">
        <f t="shared" si="48"/>
        <v>#REF!</v>
      </c>
      <c r="CX122" s="40" t="e">
        <f t="shared" si="48"/>
        <v>#REF!</v>
      </c>
      <c r="CY122" s="40" t="e">
        <f t="shared" si="48"/>
        <v>#REF!</v>
      </c>
      <c r="CZ122" s="40" t="e">
        <f t="shared" si="49"/>
        <v>#REF!</v>
      </c>
      <c r="DA122" s="40" t="e">
        <f t="shared" si="47"/>
        <v>#REF!</v>
      </c>
      <c r="DB122" s="40" t="e">
        <f t="shared" si="47"/>
        <v>#REF!</v>
      </c>
      <c r="DC122" s="40" t="e">
        <f t="shared" si="47"/>
        <v>#REF!</v>
      </c>
      <c r="DD122" s="40" t="e">
        <f t="shared" si="47"/>
        <v>#REF!</v>
      </c>
      <c r="DE122" s="40" t="e">
        <f t="shared" si="47"/>
        <v>#REF!</v>
      </c>
      <c r="DF122" s="40" t="e">
        <f t="shared" si="47"/>
        <v>#REF!</v>
      </c>
      <c r="DG122" s="40" t="e">
        <f t="shared" si="47"/>
        <v>#REF!</v>
      </c>
      <c r="DH122" s="40" t="e">
        <f t="shared" si="47"/>
        <v>#REF!</v>
      </c>
      <c r="DI122" s="40" t="e">
        <f t="shared" si="47"/>
        <v>#REF!</v>
      </c>
      <c r="DJ122" s="40" t="e">
        <f t="shared" si="47"/>
        <v>#REF!</v>
      </c>
      <c r="DK122" s="40" t="e">
        <f t="shared" si="47"/>
        <v>#REF!</v>
      </c>
      <c r="DL122" s="40" t="e">
        <f t="shared" si="47"/>
        <v>#REF!</v>
      </c>
      <c r="DM122" s="40" t="e">
        <f t="shared" si="47"/>
        <v>#REF!</v>
      </c>
      <c r="DN122" s="40" t="e">
        <f t="shared" si="47"/>
        <v>#REF!</v>
      </c>
      <c r="DO122" s="40" t="e">
        <f t="shared" si="47"/>
        <v>#REF!</v>
      </c>
      <c r="DP122" s="40" t="e">
        <f t="shared" si="47"/>
        <v>#REF!</v>
      </c>
      <c r="DQ122" s="40" t="e">
        <f t="shared" si="45"/>
        <v>#REF!</v>
      </c>
      <c r="DR122" s="40" t="e">
        <f t="shared" si="45"/>
        <v>#REF!</v>
      </c>
      <c r="DS122" s="40" t="e">
        <f t="shared" si="45"/>
        <v>#REF!</v>
      </c>
      <c r="DT122" s="40" t="e">
        <f t="shared" si="45"/>
        <v>#REF!</v>
      </c>
      <c r="DU122" s="40" t="e">
        <f t="shared" si="45"/>
        <v>#REF!</v>
      </c>
      <c r="DV122" s="40" t="e">
        <f t="shared" si="45"/>
        <v>#REF!</v>
      </c>
      <c r="DW122" s="40" t="e">
        <f t="shared" si="45"/>
        <v>#REF!</v>
      </c>
      <c r="DX122" s="40" t="e">
        <f t="shared" si="45"/>
        <v>#REF!</v>
      </c>
      <c r="DY122" s="39">
        <f t="shared" si="40"/>
        <v>92</v>
      </c>
    </row>
    <row r="123" spans="2:129" s="39" customFormat="1">
      <c r="B123" s="21"/>
      <c r="C123" s="42"/>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c r="CJ123" s="40"/>
      <c r="CK123" s="40"/>
      <c r="CL123" s="40"/>
      <c r="CM123" s="40"/>
      <c r="CN123" s="40"/>
      <c r="CO123" s="40"/>
      <c r="CP123" s="41"/>
      <c r="CQ123" s="40" t="e">
        <f t="shared" si="48"/>
        <v>#REF!</v>
      </c>
      <c r="CR123" s="40" t="e">
        <f t="shared" si="48"/>
        <v>#REF!</v>
      </c>
      <c r="CS123" s="40" t="e">
        <f t="shared" si="48"/>
        <v>#REF!</v>
      </c>
      <c r="CT123" s="40" t="e">
        <f t="shared" si="48"/>
        <v>#REF!</v>
      </c>
      <c r="CU123" s="40" t="e">
        <f t="shared" si="48"/>
        <v>#REF!</v>
      </c>
      <c r="CV123" s="40" t="e">
        <f t="shared" si="48"/>
        <v>#REF!</v>
      </c>
      <c r="CW123" s="40" t="e">
        <f t="shared" si="48"/>
        <v>#REF!</v>
      </c>
      <c r="CX123" s="40" t="e">
        <f t="shared" si="48"/>
        <v>#REF!</v>
      </c>
      <c r="CY123" s="40" t="e">
        <f t="shared" si="48"/>
        <v>#REF!</v>
      </c>
      <c r="CZ123" s="40" t="e">
        <f t="shared" si="49"/>
        <v>#REF!</v>
      </c>
      <c r="DA123" s="40" t="e">
        <f t="shared" si="47"/>
        <v>#REF!</v>
      </c>
      <c r="DB123" s="40" t="e">
        <f t="shared" si="47"/>
        <v>#REF!</v>
      </c>
      <c r="DC123" s="40" t="e">
        <f t="shared" si="47"/>
        <v>#REF!</v>
      </c>
      <c r="DD123" s="40" t="e">
        <f t="shared" si="47"/>
        <v>#REF!</v>
      </c>
      <c r="DE123" s="40" t="e">
        <f t="shared" si="47"/>
        <v>#REF!</v>
      </c>
      <c r="DF123" s="40" t="e">
        <f t="shared" si="47"/>
        <v>#REF!</v>
      </c>
      <c r="DG123" s="40" t="e">
        <f t="shared" si="47"/>
        <v>#REF!</v>
      </c>
      <c r="DH123" s="40" t="e">
        <f t="shared" si="47"/>
        <v>#REF!</v>
      </c>
      <c r="DI123" s="40" t="e">
        <f t="shared" si="47"/>
        <v>#REF!</v>
      </c>
      <c r="DJ123" s="40" t="e">
        <f t="shared" si="47"/>
        <v>#REF!</v>
      </c>
      <c r="DK123" s="40" t="e">
        <f t="shared" si="47"/>
        <v>#REF!</v>
      </c>
      <c r="DL123" s="40" t="e">
        <f t="shared" si="47"/>
        <v>#REF!</v>
      </c>
      <c r="DM123" s="40" t="e">
        <f t="shared" si="47"/>
        <v>#REF!</v>
      </c>
      <c r="DN123" s="40" t="e">
        <f t="shared" si="47"/>
        <v>#REF!</v>
      </c>
      <c r="DO123" s="40" t="e">
        <f t="shared" si="47"/>
        <v>#REF!</v>
      </c>
      <c r="DP123" s="40" t="e">
        <f t="shared" si="47"/>
        <v>#REF!</v>
      </c>
      <c r="DQ123" s="40" t="e">
        <f t="shared" si="45"/>
        <v>#REF!</v>
      </c>
      <c r="DR123" s="40" t="e">
        <f t="shared" si="45"/>
        <v>#REF!</v>
      </c>
      <c r="DS123" s="40" t="e">
        <f t="shared" si="45"/>
        <v>#REF!</v>
      </c>
      <c r="DT123" s="40" t="e">
        <f t="shared" si="45"/>
        <v>#REF!</v>
      </c>
      <c r="DU123" s="40" t="e">
        <f t="shared" si="45"/>
        <v>#REF!</v>
      </c>
      <c r="DV123" s="40" t="e">
        <f t="shared" si="45"/>
        <v>#REF!</v>
      </c>
      <c r="DW123" s="40" t="e">
        <f t="shared" si="45"/>
        <v>#REF!</v>
      </c>
      <c r="DX123" s="40" t="e">
        <f t="shared" si="45"/>
        <v>#REF!</v>
      </c>
      <c r="DY123" s="39">
        <f t="shared" si="40"/>
        <v>93</v>
      </c>
    </row>
    <row r="124" spans="2:129" s="39" customFormat="1">
      <c r="B124" s="21"/>
      <c r="C124" s="42"/>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c r="CJ124" s="40"/>
      <c r="CK124" s="40"/>
      <c r="CL124" s="40"/>
      <c r="CM124" s="40"/>
      <c r="CN124" s="40"/>
      <c r="CO124" s="40"/>
      <c r="CP124" s="40"/>
      <c r="CQ124" s="41"/>
      <c r="CR124" s="40" t="e">
        <f t="shared" si="48"/>
        <v>#REF!</v>
      </c>
      <c r="CS124" s="40" t="e">
        <f t="shared" si="48"/>
        <v>#REF!</v>
      </c>
      <c r="CT124" s="40" t="e">
        <f t="shared" si="48"/>
        <v>#REF!</v>
      </c>
      <c r="CU124" s="40" t="e">
        <f t="shared" si="48"/>
        <v>#REF!</v>
      </c>
      <c r="CV124" s="40" t="e">
        <f t="shared" si="48"/>
        <v>#REF!</v>
      </c>
      <c r="CW124" s="40" t="e">
        <f t="shared" si="48"/>
        <v>#REF!</v>
      </c>
      <c r="CX124" s="40" t="e">
        <f t="shared" si="48"/>
        <v>#REF!</v>
      </c>
      <c r="CY124" s="40" t="e">
        <f t="shared" si="48"/>
        <v>#REF!</v>
      </c>
      <c r="CZ124" s="40" t="e">
        <f t="shared" si="49"/>
        <v>#REF!</v>
      </c>
      <c r="DA124" s="40" t="e">
        <f t="shared" si="47"/>
        <v>#REF!</v>
      </c>
      <c r="DB124" s="40" t="e">
        <f t="shared" si="47"/>
        <v>#REF!</v>
      </c>
      <c r="DC124" s="40" t="e">
        <f t="shared" si="47"/>
        <v>#REF!</v>
      </c>
      <c r="DD124" s="40" t="e">
        <f t="shared" si="47"/>
        <v>#REF!</v>
      </c>
      <c r="DE124" s="40" t="e">
        <f t="shared" si="47"/>
        <v>#REF!</v>
      </c>
      <c r="DF124" s="40" t="e">
        <f t="shared" si="47"/>
        <v>#REF!</v>
      </c>
      <c r="DG124" s="40" t="e">
        <f t="shared" si="47"/>
        <v>#REF!</v>
      </c>
      <c r="DH124" s="40" t="e">
        <f t="shared" si="47"/>
        <v>#REF!</v>
      </c>
      <c r="DI124" s="40" t="e">
        <f t="shared" si="47"/>
        <v>#REF!</v>
      </c>
      <c r="DJ124" s="40" t="e">
        <f t="shared" si="47"/>
        <v>#REF!</v>
      </c>
      <c r="DK124" s="40" t="e">
        <f t="shared" si="47"/>
        <v>#REF!</v>
      </c>
      <c r="DL124" s="40" t="e">
        <f t="shared" si="47"/>
        <v>#REF!</v>
      </c>
      <c r="DM124" s="40" t="e">
        <f t="shared" si="47"/>
        <v>#REF!</v>
      </c>
      <c r="DN124" s="40" t="e">
        <f t="shared" si="47"/>
        <v>#REF!</v>
      </c>
      <c r="DO124" s="40" t="e">
        <f t="shared" si="47"/>
        <v>#REF!</v>
      </c>
      <c r="DP124" s="40" t="e">
        <f t="shared" si="47"/>
        <v>#REF!</v>
      </c>
      <c r="DQ124" s="40" t="e">
        <f t="shared" si="45"/>
        <v>#REF!</v>
      </c>
      <c r="DR124" s="40" t="e">
        <f t="shared" si="45"/>
        <v>#REF!</v>
      </c>
      <c r="DS124" s="40" t="e">
        <f t="shared" si="45"/>
        <v>#REF!</v>
      </c>
      <c r="DT124" s="40" t="e">
        <f t="shared" si="45"/>
        <v>#REF!</v>
      </c>
      <c r="DU124" s="40" t="e">
        <f t="shared" si="45"/>
        <v>#REF!</v>
      </c>
      <c r="DV124" s="40" t="e">
        <f t="shared" si="45"/>
        <v>#REF!</v>
      </c>
      <c r="DW124" s="40" t="e">
        <f t="shared" si="45"/>
        <v>#REF!</v>
      </c>
      <c r="DX124" s="40" t="e">
        <f t="shared" si="45"/>
        <v>#REF!</v>
      </c>
      <c r="DY124" s="39">
        <f t="shared" si="40"/>
        <v>94</v>
      </c>
    </row>
    <row r="125" spans="2:129" s="39" customFormat="1">
      <c r="B125" s="21"/>
      <c r="C125" s="42"/>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c r="CJ125" s="40"/>
      <c r="CK125" s="40"/>
      <c r="CL125" s="40"/>
      <c r="CM125" s="40"/>
      <c r="CN125" s="40"/>
      <c r="CO125" s="40"/>
      <c r="CP125" s="40"/>
      <c r="CQ125" s="40"/>
      <c r="CR125" s="41"/>
      <c r="CS125" s="40" t="e">
        <f t="shared" si="48"/>
        <v>#REF!</v>
      </c>
      <c r="CT125" s="40" t="e">
        <f t="shared" si="48"/>
        <v>#REF!</v>
      </c>
      <c r="CU125" s="40" t="e">
        <f t="shared" si="48"/>
        <v>#REF!</v>
      </c>
      <c r="CV125" s="40" t="e">
        <f t="shared" si="48"/>
        <v>#REF!</v>
      </c>
      <c r="CW125" s="40" t="e">
        <f t="shared" si="48"/>
        <v>#REF!</v>
      </c>
      <c r="CX125" s="40" t="e">
        <f t="shared" si="48"/>
        <v>#REF!</v>
      </c>
      <c r="CY125" s="40" t="e">
        <f t="shared" si="48"/>
        <v>#REF!</v>
      </c>
      <c r="CZ125" s="40" t="e">
        <f t="shared" si="49"/>
        <v>#REF!</v>
      </c>
      <c r="DA125" s="40" t="e">
        <f t="shared" si="47"/>
        <v>#REF!</v>
      </c>
      <c r="DB125" s="40" t="e">
        <f t="shared" si="47"/>
        <v>#REF!</v>
      </c>
      <c r="DC125" s="40" t="e">
        <f t="shared" si="47"/>
        <v>#REF!</v>
      </c>
      <c r="DD125" s="40" t="e">
        <f t="shared" si="47"/>
        <v>#REF!</v>
      </c>
      <c r="DE125" s="40" t="e">
        <f t="shared" si="47"/>
        <v>#REF!</v>
      </c>
      <c r="DF125" s="40" t="e">
        <f t="shared" si="47"/>
        <v>#REF!</v>
      </c>
      <c r="DG125" s="40" t="e">
        <f t="shared" si="47"/>
        <v>#REF!</v>
      </c>
      <c r="DH125" s="40" t="e">
        <f t="shared" si="47"/>
        <v>#REF!</v>
      </c>
      <c r="DI125" s="40" t="e">
        <f t="shared" si="47"/>
        <v>#REF!</v>
      </c>
      <c r="DJ125" s="40" t="e">
        <f t="shared" si="47"/>
        <v>#REF!</v>
      </c>
      <c r="DK125" s="40" t="e">
        <f t="shared" si="47"/>
        <v>#REF!</v>
      </c>
      <c r="DL125" s="40" t="e">
        <f t="shared" si="47"/>
        <v>#REF!</v>
      </c>
      <c r="DM125" s="40" t="e">
        <f t="shared" si="47"/>
        <v>#REF!</v>
      </c>
      <c r="DN125" s="40" t="e">
        <f t="shared" si="47"/>
        <v>#REF!</v>
      </c>
      <c r="DO125" s="40" t="e">
        <f t="shared" si="47"/>
        <v>#REF!</v>
      </c>
      <c r="DP125" s="40" t="e">
        <f t="shared" si="47"/>
        <v>#REF!</v>
      </c>
      <c r="DQ125" s="40" t="e">
        <f t="shared" si="45"/>
        <v>#REF!</v>
      </c>
      <c r="DR125" s="40" t="e">
        <f t="shared" si="45"/>
        <v>#REF!</v>
      </c>
      <c r="DS125" s="40" t="e">
        <f t="shared" si="45"/>
        <v>#REF!</v>
      </c>
      <c r="DT125" s="40" t="e">
        <f t="shared" si="45"/>
        <v>#REF!</v>
      </c>
      <c r="DU125" s="40" t="e">
        <f t="shared" si="45"/>
        <v>#REF!</v>
      </c>
      <c r="DV125" s="40" t="e">
        <f t="shared" si="45"/>
        <v>#REF!</v>
      </c>
      <c r="DW125" s="40" t="e">
        <f t="shared" si="45"/>
        <v>#REF!</v>
      </c>
      <c r="DX125" s="40" t="e">
        <f t="shared" si="45"/>
        <v>#REF!</v>
      </c>
      <c r="DY125" s="39">
        <f t="shared" si="40"/>
        <v>95</v>
      </c>
    </row>
    <row r="126" spans="2:129" s="39" customFormat="1">
      <c r="B126" s="21"/>
      <c r="C126" s="42"/>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c r="CJ126" s="40"/>
      <c r="CK126" s="40"/>
      <c r="CL126" s="40"/>
      <c r="CM126" s="40"/>
      <c r="CN126" s="40"/>
      <c r="CO126" s="40"/>
      <c r="CP126" s="40"/>
      <c r="CQ126" s="40"/>
      <c r="CR126" s="40"/>
      <c r="CS126" s="41"/>
      <c r="CT126" s="40" t="e">
        <f t="shared" si="48"/>
        <v>#REF!</v>
      </c>
      <c r="CU126" s="40" t="e">
        <f t="shared" si="48"/>
        <v>#REF!</v>
      </c>
      <c r="CV126" s="40" t="e">
        <f t="shared" si="48"/>
        <v>#REF!</v>
      </c>
      <c r="CW126" s="40" t="e">
        <f t="shared" si="48"/>
        <v>#REF!</v>
      </c>
      <c r="CX126" s="40" t="e">
        <f t="shared" si="48"/>
        <v>#REF!</v>
      </c>
      <c r="CY126" s="40" t="e">
        <f t="shared" si="48"/>
        <v>#REF!</v>
      </c>
      <c r="CZ126" s="40" t="e">
        <f t="shared" si="49"/>
        <v>#REF!</v>
      </c>
      <c r="DA126" s="40" t="e">
        <f t="shared" si="47"/>
        <v>#REF!</v>
      </c>
      <c r="DB126" s="40" t="e">
        <f t="shared" si="47"/>
        <v>#REF!</v>
      </c>
      <c r="DC126" s="40" t="e">
        <f t="shared" si="47"/>
        <v>#REF!</v>
      </c>
      <c r="DD126" s="40" t="e">
        <f t="shared" si="47"/>
        <v>#REF!</v>
      </c>
      <c r="DE126" s="40" t="e">
        <f t="shared" si="47"/>
        <v>#REF!</v>
      </c>
      <c r="DF126" s="40" t="e">
        <f t="shared" si="47"/>
        <v>#REF!</v>
      </c>
      <c r="DG126" s="40" t="e">
        <f t="shared" si="47"/>
        <v>#REF!</v>
      </c>
      <c r="DH126" s="40" t="e">
        <f t="shared" si="47"/>
        <v>#REF!</v>
      </c>
      <c r="DI126" s="40" t="e">
        <f t="shared" si="47"/>
        <v>#REF!</v>
      </c>
      <c r="DJ126" s="40" t="e">
        <f t="shared" si="47"/>
        <v>#REF!</v>
      </c>
      <c r="DK126" s="40" t="e">
        <f t="shared" si="47"/>
        <v>#REF!</v>
      </c>
      <c r="DL126" s="40" t="e">
        <f t="shared" si="47"/>
        <v>#REF!</v>
      </c>
      <c r="DM126" s="40" t="e">
        <f t="shared" si="47"/>
        <v>#REF!</v>
      </c>
      <c r="DN126" s="40" t="e">
        <f t="shared" si="47"/>
        <v>#REF!</v>
      </c>
      <c r="DO126" s="40" t="e">
        <f t="shared" si="47"/>
        <v>#REF!</v>
      </c>
      <c r="DP126" s="40" t="e">
        <f t="shared" si="47"/>
        <v>#REF!</v>
      </c>
      <c r="DQ126" s="40" t="e">
        <f t="shared" si="45"/>
        <v>#REF!</v>
      </c>
      <c r="DR126" s="40" t="e">
        <f t="shared" si="45"/>
        <v>#REF!</v>
      </c>
      <c r="DS126" s="40" t="e">
        <f t="shared" si="45"/>
        <v>#REF!</v>
      </c>
      <c r="DT126" s="40" t="e">
        <f t="shared" si="45"/>
        <v>#REF!</v>
      </c>
      <c r="DU126" s="40" t="e">
        <f t="shared" si="45"/>
        <v>#REF!</v>
      </c>
      <c r="DV126" s="40" t="e">
        <f t="shared" si="45"/>
        <v>#REF!</v>
      </c>
      <c r="DW126" s="40" t="e">
        <f t="shared" si="45"/>
        <v>#REF!</v>
      </c>
      <c r="DX126" s="40" t="e">
        <f t="shared" si="45"/>
        <v>#REF!</v>
      </c>
      <c r="DY126" s="39">
        <f t="shared" si="40"/>
        <v>96</v>
      </c>
    </row>
    <row r="127" spans="2:129" s="39" customFormat="1">
      <c r="B127" s="21"/>
      <c r="C127" s="42"/>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c r="CT127" s="41"/>
      <c r="CU127" s="40" t="e">
        <f t="shared" si="48"/>
        <v>#REF!</v>
      </c>
      <c r="CV127" s="40" t="e">
        <f t="shared" si="48"/>
        <v>#REF!</v>
      </c>
      <c r="CW127" s="40" t="e">
        <f t="shared" si="48"/>
        <v>#REF!</v>
      </c>
      <c r="CX127" s="40" t="e">
        <f t="shared" si="48"/>
        <v>#REF!</v>
      </c>
      <c r="CY127" s="40" t="e">
        <f t="shared" si="48"/>
        <v>#REF!</v>
      </c>
      <c r="CZ127" s="40" t="e">
        <f t="shared" si="49"/>
        <v>#REF!</v>
      </c>
      <c r="DA127" s="40" t="e">
        <f t="shared" si="47"/>
        <v>#REF!</v>
      </c>
      <c r="DB127" s="40" t="e">
        <f t="shared" si="47"/>
        <v>#REF!</v>
      </c>
      <c r="DC127" s="40" t="e">
        <f t="shared" si="47"/>
        <v>#REF!</v>
      </c>
      <c r="DD127" s="40" t="e">
        <f t="shared" si="47"/>
        <v>#REF!</v>
      </c>
      <c r="DE127" s="40" t="e">
        <f t="shared" si="47"/>
        <v>#REF!</v>
      </c>
      <c r="DF127" s="40" t="e">
        <f t="shared" si="47"/>
        <v>#REF!</v>
      </c>
      <c r="DG127" s="40" t="e">
        <f t="shared" si="47"/>
        <v>#REF!</v>
      </c>
      <c r="DH127" s="40" t="e">
        <f t="shared" si="47"/>
        <v>#REF!</v>
      </c>
      <c r="DI127" s="40" t="e">
        <f t="shared" si="47"/>
        <v>#REF!</v>
      </c>
      <c r="DJ127" s="40" t="e">
        <f t="shared" si="47"/>
        <v>#REF!</v>
      </c>
      <c r="DK127" s="40" t="e">
        <f t="shared" si="47"/>
        <v>#REF!</v>
      </c>
      <c r="DL127" s="40" t="e">
        <f t="shared" si="47"/>
        <v>#REF!</v>
      </c>
      <c r="DM127" s="40" t="e">
        <f t="shared" si="47"/>
        <v>#REF!</v>
      </c>
      <c r="DN127" s="40" t="e">
        <f t="shared" si="47"/>
        <v>#REF!</v>
      </c>
      <c r="DO127" s="40" t="e">
        <f t="shared" si="47"/>
        <v>#REF!</v>
      </c>
      <c r="DP127" s="40" t="e">
        <f t="shared" si="47"/>
        <v>#REF!</v>
      </c>
      <c r="DQ127" s="40" t="e">
        <f t="shared" si="45"/>
        <v>#REF!</v>
      </c>
      <c r="DR127" s="40" t="e">
        <f t="shared" si="45"/>
        <v>#REF!</v>
      </c>
      <c r="DS127" s="40" t="e">
        <f t="shared" si="45"/>
        <v>#REF!</v>
      </c>
      <c r="DT127" s="40" t="e">
        <f t="shared" si="45"/>
        <v>#REF!</v>
      </c>
      <c r="DU127" s="40" t="e">
        <f t="shared" si="45"/>
        <v>#REF!</v>
      </c>
      <c r="DV127" s="40" t="e">
        <f t="shared" si="45"/>
        <v>#REF!</v>
      </c>
      <c r="DW127" s="40" t="e">
        <f t="shared" si="45"/>
        <v>#REF!</v>
      </c>
      <c r="DX127" s="40" t="e">
        <f t="shared" si="45"/>
        <v>#REF!</v>
      </c>
      <c r="DY127" s="39">
        <f t="shared" si="40"/>
        <v>97</v>
      </c>
    </row>
    <row r="128" spans="2:129" s="39" customFormat="1">
      <c r="B128" s="21"/>
      <c r="C128" s="42"/>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c r="CT128" s="40"/>
      <c r="CU128" s="41"/>
      <c r="CV128" s="40" t="e">
        <f t="shared" si="48"/>
        <v>#REF!</v>
      </c>
      <c r="CW128" s="40" t="e">
        <f t="shared" si="48"/>
        <v>#REF!</v>
      </c>
      <c r="CX128" s="40" t="e">
        <f t="shared" si="48"/>
        <v>#REF!</v>
      </c>
      <c r="CY128" s="40" t="e">
        <f t="shared" si="48"/>
        <v>#REF!</v>
      </c>
      <c r="CZ128" s="40" t="e">
        <f t="shared" si="49"/>
        <v>#REF!</v>
      </c>
      <c r="DA128" s="40" t="e">
        <f t="shared" si="47"/>
        <v>#REF!</v>
      </c>
      <c r="DB128" s="40" t="e">
        <f t="shared" si="47"/>
        <v>#REF!</v>
      </c>
      <c r="DC128" s="40" t="e">
        <f t="shared" si="47"/>
        <v>#REF!</v>
      </c>
      <c r="DD128" s="40" t="e">
        <f t="shared" si="47"/>
        <v>#REF!</v>
      </c>
      <c r="DE128" s="40" t="e">
        <f t="shared" si="47"/>
        <v>#REF!</v>
      </c>
      <c r="DF128" s="40" t="e">
        <f t="shared" si="47"/>
        <v>#REF!</v>
      </c>
      <c r="DG128" s="40" t="e">
        <f t="shared" si="47"/>
        <v>#REF!</v>
      </c>
      <c r="DH128" s="40" t="e">
        <f t="shared" si="47"/>
        <v>#REF!</v>
      </c>
      <c r="DI128" s="40" t="e">
        <f t="shared" si="47"/>
        <v>#REF!</v>
      </c>
      <c r="DJ128" s="40" t="e">
        <f t="shared" si="47"/>
        <v>#REF!</v>
      </c>
      <c r="DK128" s="40" t="e">
        <f t="shared" si="47"/>
        <v>#REF!</v>
      </c>
      <c r="DL128" s="40" t="e">
        <f t="shared" si="47"/>
        <v>#REF!</v>
      </c>
      <c r="DM128" s="40" t="e">
        <f t="shared" si="47"/>
        <v>#REF!</v>
      </c>
      <c r="DN128" s="40" t="e">
        <f t="shared" si="47"/>
        <v>#REF!</v>
      </c>
      <c r="DO128" s="40" t="e">
        <f t="shared" si="47"/>
        <v>#REF!</v>
      </c>
      <c r="DP128" s="40" t="e">
        <f t="shared" si="47"/>
        <v>#REF!</v>
      </c>
      <c r="DQ128" s="40" t="e">
        <f t="shared" si="45"/>
        <v>#REF!</v>
      </c>
      <c r="DR128" s="40" t="e">
        <f t="shared" si="45"/>
        <v>#REF!</v>
      </c>
      <c r="DS128" s="40" t="e">
        <f t="shared" si="45"/>
        <v>#REF!</v>
      </c>
      <c r="DT128" s="40" t="e">
        <f t="shared" si="45"/>
        <v>#REF!</v>
      </c>
      <c r="DU128" s="40" t="e">
        <f t="shared" si="45"/>
        <v>#REF!</v>
      </c>
      <c r="DV128" s="40" t="e">
        <f t="shared" si="45"/>
        <v>#REF!</v>
      </c>
      <c r="DW128" s="40" t="e">
        <f t="shared" si="45"/>
        <v>#REF!</v>
      </c>
      <c r="DX128" s="40" t="e">
        <f t="shared" si="45"/>
        <v>#REF!</v>
      </c>
      <c r="DY128" s="39">
        <f t="shared" si="40"/>
        <v>98</v>
      </c>
    </row>
    <row r="129" spans="2:129" s="39" customFormat="1">
      <c r="B129" s="21"/>
      <c r="C129" s="42"/>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c r="CT129" s="40"/>
      <c r="CU129" s="40"/>
      <c r="CV129" s="41"/>
      <c r="CW129" s="40" t="e">
        <f t="shared" si="48"/>
        <v>#REF!</v>
      </c>
      <c r="CX129" s="40" t="e">
        <f t="shared" si="48"/>
        <v>#REF!</v>
      </c>
      <c r="CY129" s="40" t="e">
        <f t="shared" si="48"/>
        <v>#REF!</v>
      </c>
      <c r="CZ129" s="40" t="e">
        <f t="shared" si="49"/>
        <v>#REF!</v>
      </c>
      <c r="DA129" s="40" t="e">
        <f t="shared" si="47"/>
        <v>#REF!</v>
      </c>
      <c r="DB129" s="40" t="e">
        <f t="shared" si="47"/>
        <v>#REF!</v>
      </c>
      <c r="DC129" s="40" t="e">
        <f t="shared" si="47"/>
        <v>#REF!</v>
      </c>
      <c r="DD129" s="40" t="e">
        <f t="shared" si="47"/>
        <v>#REF!</v>
      </c>
      <c r="DE129" s="40" t="e">
        <f t="shared" si="47"/>
        <v>#REF!</v>
      </c>
      <c r="DF129" s="40" t="e">
        <f t="shared" si="47"/>
        <v>#REF!</v>
      </c>
      <c r="DG129" s="40" t="e">
        <f t="shared" si="47"/>
        <v>#REF!</v>
      </c>
      <c r="DH129" s="40" t="e">
        <f t="shared" si="47"/>
        <v>#REF!</v>
      </c>
      <c r="DI129" s="40" t="e">
        <f t="shared" si="47"/>
        <v>#REF!</v>
      </c>
      <c r="DJ129" s="40" t="e">
        <f t="shared" si="47"/>
        <v>#REF!</v>
      </c>
      <c r="DK129" s="40" t="e">
        <f t="shared" si="47"/>
        <v>#REF!</v>
      </c>
      <c r="DL129" s="40" t="e">
        <f t="shared" si="47"/>
        <v>#REF!</v>
      </c>
      <c r="DM129" s="40" t="e">
        <f t="shared" si="47"/>
        <v>#REF!</v>
      </c>
      <c r="DN129" s="40" t="e">
        <f t="shared" si="47"/>
        <v>#REF!</v>
      </c>
      <c r="DO129" s="40" t="e">
        <f t="shared" si="47"/>
        <v>#REF!</v>
      </c>
      <c r="DP129" s="40" t="e">
        <f t="shared" si="47"/>
        <v>#REF!</v>
      </c>
      <c r="DQ129" s="40" t="e">
        <f t="shared" si="45"/>
        <v>#REF!</v>
      </c>
      <c r="DR129" s="40" t="e">
        <f t="shared" si="45"/>
        <v>#REF!</v>
      </c>
      <c r="DS129" s="40" t="e">
        <f t="shared" si="45"/>
        <v>#REF!</v>
      </c>
      <c r="DT129" s="40" t="e">
        <f t="shared" si="45"/>
        <v>#REF!</v>
      </c>
      <c r="DU129" s="40" t="e">
        <f t="shared" si="45"/>
        <v>#REF!</v>
      </c>
      <c r="DV129" s="40" t="e">
        <f t="shared" si="45"/>
        <v>#REF!</v>
      </c>
      <c r="DW129" s="40" t="e">
        <f t="shared" si="45"/>
        <v>#REF!</v>
      </c>
      <c r="DX129" s="40" t="e">
        <f t="shared" si="45"/>
        <v>#REF!</v>
      </c>
      <c r="DY129" s="39">
        <f t="shared" si="40"/>
        <v>99</v>
      </c>
    </row>
    <row r="130" spans="2:129" s="39" customFormat="1">
      <c r="B130" s="21"/>
      <c r="C130" s="42"/>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c r="BP130" s="40"/>
      <c r="BQ130" s="40"/>
      <c r="BR130" s="40"/>
      <c r="BS130" s="40"/>
      <c r="BT130" s="40"/>
      <c r="BU130" s="40"/>
      <c r="BV130" s="40"/>
      <c r="BW130" s="40"/>
      <c r="BX130" s="40"/>
      <c r="BY130" s="40"/>
      <c r="BZ130" s="40"/>
      <c r="CA130" s="40"/>
      <c r="CB130" s="40"/>
      <c r="CC130" s="40"/>
      <c r="CD130" s="40"/>
      <c r="CE130" s="40"/>
      <c r="CF130" s="40"/>
      <c r="CG130" s="40"/>
      <c r="CH130" s="40"/>
      <c r="CI130" s="40"/>
      <c r="CJ130" s="40"/>
      <c r="CK130" s="40"/>
      <c r="CL130" s="40"/>
      <c r="CM130" s="40"/>
      <c r="CN130" s="40"/>
      <c r="CO130" s="40"/>
      <c r="CP130" s="40"/>
      <c r="CQ130" s="40"/>
      <c r="CR130" s="40"/>
      <c r="CS130" s="40"/>
      <c r="CT130" s="40"/>
      <c r="CU130" s="40"/>
      <c r="CV130" s="40"/>
      <c r="CW130" s="41"/>
      <c r="CX130" s="40" t="e">
        <f t="shared" si="48"/>
        <v>#REF!</v>
      </c>
      <c r="CY130" s="40" t="e">
        <f t="shared" si="48"/>
        <v>#REF!</v>
      </c>
      <c r="CZ130" s="40" t="e">
        <f t="shared" si="49"/>
        <v>#REF!</v>
      </c>
      <c r="DA130" s="40" t="e">
        <f t="shared" si="47"/>
        <v>#REF!</v>
      </c>
      <c r="DB130" s="40" t="e">
        <f t="shared" si="47"/>
        <v>#REF!</v>
      </c>
      <c r="DC130" s="40" t="e">
        <f t="shared" si="47"/>
        <v>#REF!</v>
      </c>
      <c r="DD130" s="40" t="e">
        <f t="shared" si="47"/>
        <v>#REF!</v>
      </c>
      <c r="DE130" s="40" t="e">
        <f t="shared" si="47"/>
        <v>#REF!</v>
      </c>
      <c r="DF130" s="40" t="e">
        <f t="shared" si="47"/>
        <v>#REF!</v>
      </c>
      <c r="DG130" s="40" t="e">
        <f t="shared" si="47"/>
        <v>#REF!</v>
      </c>
      <c r="DH130" s="40" t="e">
        <f t="shared" si="47"/>
        <v>#REF!</v>
      </c>
      <c r="DI130" s="40" t="e">
        <f t="shared" si="47"/>
        <v>#REF!</v>
      </c>
      <c r="DJ130" s="40" t="e">
        <f t="shared" si="47"/>
        <v>#REF!</v>
      </c>
      <c r="DK130" s="40" t="e">
        <f t="shared" si="47"/>
        <v>#REF!</v>
      </c>
      <c r="DL130" s="40" t="e">
        <f t="shared" si="47"/>
        <v>#REF!</v>
      </c>
      <c r="DM130" s="40" t="e">
        <f t="shared" si="47"/>
        <v>#REF!</v>
      </c>
      <c r="DN130" s="40" t="e">
        <f t="shared" si="47"/>
        <v>#REF!</v>
      </c>
      <c r="DO130" s="40" t="e">
        <f t="shared" si="47"/>
        <v>#REF!</v>
      </c>
      <c r="DP130" s="40" t="e">
        <f t="shared" ref="DP130:DX145" si="50">DO129*$C$23</f>
        <v>#REF!</v>
      </c>
      <c r="DQ130" s="40" t="e">
        <f t="shared" si="50"/>
        <v>#REF!</v>
      </c>
      <c r="DR130" s="40" t="e">
        <f t="shared" si="50"/>
        <v>#REF!</v>
      </c>
      <c r="DS130" s="40" t="e">
        <f t="shared" si="50"/>
        <v>#REF!</v>
      </c>
      <c r="DT130" s="40" t="e">
        <f t="shared" si="50"/>
        <v>#REF!</v>
      </c>
      <c r="DU130" s="40" t="e">
        <f t="shared" si="50"/>
        <v>#REF!</v>
      </c>
      <c r="DV130" s="40" t="e">
        <f t="shared" si="50"/>
        <v>#REF!</v>
      </c>
      <c r="DW130" s="40" t="e">
        <f t="shared" si="50"/>
        <v>#REF!</v>
      </c>
      <c r="DX130" s="40" t="e">
        <f t="shared" si="50"/>
        <v>#REF!</v>
      </c>
      <c r="DY130" s="39">
        <f t="shared" si="40"/>
        <v>100</v>
      </c>
    </row>
    <row r="131" spans="2:129" s="39" customFormat="1">
      <c r="B131" s="21"/>
      <c r="C131" s="42"/>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c r="BP131" s="40"/>
      <c r="BQ131" s="40"/>
      <c r="BR131" s="40"/>
      <c r="BS131" s="40"/>
      <c r="BT131" s="40"/>
      <c r="BU131" s="40"/>
      <c r="BV131" s="40"/>
      <c r="BW131" s="40"/>
      <c r="BX131" s="40"/>
      <c r="BY131" s="40"/>
      <c r="BZ131" s="40"/>
      <c r="CA131" s="40"/>
      <c r="CB131" s="40"/>
      <c r="CC131" s="40"/>
      <c r="CD131" s="40"/>
      <c r="CE131" s="40"/>
      <c r="CF131" s="40"/>
      <c r="CG131" s="40"/>
      <c r="CH131" s="40"/>
      <c r="CI131" s="40"/>
      <c r="CJ131" s="40"/>
      <c r="CK131" s="40"/>
      <c r="CL131" s="40"/>
      <c r="CM131" s="40"/>
      <c r="CN131" s="40"/>
      <c r="CO131" s="40"/>
      <c r="CP131" s="40"/>
      <c r="CQ131" s="40"/>
      <c r="CR131" s="40"/>
      <c r="CS131" s="40"/>
      <c r="CT131" s="40"/>
      <c r="CU131" s="40"/>
      <c r="CV131" s="40"/>
      <c r="CW131" s="40"/>
      <c r="CX131" s="41"/>
      <c r="CY131" s="40" t="e">
        <f t="shared" si="48"/>
        <v>#REF!</v>
      </c>
      <c r="CZ131" s="40" t="e">
        <f t="shared" ref="CZ131:DO146" si="51">CY130*$C$23</f>
        <v>#REF!</v>
      </c>
      <c r="DA131" s="40" t="e">
        <f t="shared" si="51"/>
        <v>#REF!</v>
      </c>
      <c r="DB131" s="40" t="e">
        <f t="shared" si="51"/>
        <v>#REF!</v>
      </c>
      <c r="DC131" s="40" t="e">
        <f t="shared" si="51"/>
        <v>#REF!</v>
      </c>
      <c r="DD131" s="40" t="e">
        <f t="shared" si="51"/>
        <v>#REF!</v>
      </c>
      <c r="DE131" s="40" t="e">
        <f t="shared" si="51"/>
        <v>#REF!</v>
      </c>
      <c r="DF131" s="40" t="e">
        <f t="shared" si="51"/>
        <v>#REF!</v>
      </c>
      <c r="DG131" s="40" t="e">
        <f t="shared" si="51"/>
        <v>#REF!</v>
      </c>
      <c r="DH131" s="40" t="e">
        <f t="shared" si="51"/>
        <v>#REF!</v>
      </c>
      <c r="DI131" s="40" t="e">
        <f t="shared" si="51"/>
        <v>#REF!</v>
      </c>
      <c r="DJ131" s="40" t="e">
        <f t="shared" si="51"/>
        <v>#REF!</v>
      </c>
      <c r="DK131" s="40" t="e">
        <f t="shared" si="51"/>
        <v>#REF!</v>
      </c>
      <c r="DL131" s="40" t="e">
        <f t="shared" si="51"/>
        <v>#REF!</v>
      </c>
      <c r="DM131" s="40" t="e">
        <f t="shared" si="51"/>
        <v>#REF!</v>
      </c>
      <c r="DN131" s="40" t="e">
        <f t="shared" si="51"/>
        <v>#REF!</v>
      </c>
      <c r="DO131" s="40" t="e">
        <f t="shared" si="51"/>
        <v>#REF!</v>
      </c>
      <c r="DP131" s="40" t="e">
        <f t="shared" si="50"/>
        <v>#REF!</v>
      </c>
      <c r="DQ131" s="40" t="e">
        <f t="shared" si="50"/>
        <v>#REF!</v>
      </c>
      <c r="DR131" s="40" t="e">
        <f t="shared" si="50"/>
        <v>#REF!</v>
      </c>
      <c r="DS131" s="40" t="e">
        <f t="shared" si="50"/>
        <v>#REF!</v>
      </c>
      <c r="DT131" s="40" t="e">
        <f t="shared" si="50"/>
        <v>#REF!</v>
      </c>
      <c r="DU131" s="40" t="e">
        <f t="shared" si="50"/>
        <v>#REF!</v>
      </c>
      <c r="DV131" s="40" t="e">
        <f t="shared" si="50"/>
        <v>#REF!</v>
      </c>
      <c r="DW131" s="40" t="e">
        <f t="shared" si="50"/>
        <v>#REF!</v>
      </c>
      <c r="DX131" s="40" t="e">
        <f t="shared" si="50"/>
        <v>#REF!</v>
      </c>
      <c r="DY131" s="39">
        <f t="shared" si="40"/>
        <v>101</v>
      </c>
    </row>
    <row r="132" spans="2:129" s="39" customFormat="1">
      <c r="B132" s="21"/>
      <c r="C132" s="42"/>
      <c r="D132" s="42"/>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c r="CT132" s="40"/>
      <c r="CU132" s="40"/>
      <c r="CV132" s="40"/>
      <c r="CW132" s="40"/>
      <c r="CX132" s="40"/>
      <c r="CY132" s="41"/>
      <c r="CZ132" s="40" t="e">
        <f t="shared" si="51"/>
        <v>#REF!</v>
      </c>
      <c r="DA132" s="40" t="e">
        <f t="shared" si="51"/>
        <v>#REF!</v>
      </c>
      <c r="DB132" s="40" t="e">
        <f t="shared" si="51"/>
        <v>#REF!</v>
      </c>
      <c r="DC132" s="40" t="e">
        <f t="shared" si="51"/>
        <v>#REF!</v>
      </c>
      <c r="DD132" s="40" t="e">
        <f t="shared" si="51"/>
        <v>#REF!</v>
      </c>
      <c r="DE132" s="40" t="e">
        <f t="shared" si="51"/>
        <v>#REF!</v>
      </c>
      <c r="DF132" s="40" t="e">
        <f t="shared" si="51"/>
        <v>#REF!</v>
      </c>
      <c r="DG132" s="40" t="e">
        <f t="shared" si="51"/>
        <v>#REF!</v>
      </c>
      <c r="DH132" s="40" t="e">
        <f t="shared" si="51"/>
        <v>#REF!</v>
      </c>
      <c r="DI132" s="40" t="e">
        <f t="shared" si="51"/>
        <v>#REF!</v>
      </c>
      <c r="DJ132" s="40" t="e">
        <f t="shared" si="51"/>
        <v>#REF!</v>
      </c>
      <c r="DK132" s="40" t="e">
        <f t="shared" si="51"/>
        <v>#REF!</v>
      </c>
      <c r="DL132" s="40" t="e">
        <f t="shared" si="51"/>
        <v>#REF!</v>
      </c>
      <c r="DM132" s="40" t="e">
        <f t="shared" si="51"/>
        <v>#REF!</v>
      </c>
      <c r="DN132" s="40" t="e">
        <f t="shared" si="51"/>
        <v>#REF!</v>
      </c>
      <c r="DO132" s="40" t="e">
        <f t="shared" si="51"/>
        <v>#REF!</v>
      </c>
      <c r="DP132" s="40" t="e">
        <f t="shared" si="50"/>
        <v>#REF!</v>
      </c>
      <c r="DQ132" s="40" t="e">
        <f t="shared" si="50"/>
        <v>#REF!</v>
      </c>
      <c r="DR132" s="40" t="e">
        <f t="shared" si="50"/>
        <v>#REF!</v>
      </c>
      <c r="DS132" s="40" t="e">
        <f t="shared" si="50"/>
        <v>#REF!</v>
      </c>
      <c r="DT132" s="40" t="e">
        <f t="shared" si="50"/>
        <v>#REF!</v>
      </c>
      <c r="DU132" s="40" t="e">
        <f t="shared" si="50"/>
        <v>#REF!</v>
      </c>
      <c r="DV132" s="40" t="e">
        <f t="shared" si="50"/>
        <v>#REF!</v>
      </c>
      <c r="DW132" s="40" t="e">
        <f t="shared" si="50"/>
        <v>#REF!</v>
      </c>
      <c r="DX132" s="40" t="e">
        <f t="shared" si="50"/>
        <v>#REF!</v>
      </c>
      <c r="DY132" s="39">
        <f t="shared" si="40"/>
        <v>102</v>
      </c>
    </row>
    <row r="133" spans="2:129" s="39" customFormat="1">
      <c r="B133" s="21"/>
      <c r="C133" s="42"/>
      <c r="D133" s="42"/>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c r="CT133" s="40"/>
      <c r="CU133" s="40"/>
      <c r="CV133" s="40"/>
      <c r="CW133" s="40"/>
      <c r="CX133" s="40"/>
      <c r="CY133" s="40"/>
      <c r="CZ133" s="41"/>
      <c r="DA133" s="40" t="e">
        <f t="shared" si="51"/>
        <v>#REF!</v>
      </c>
      <c r="DB133" s="40" t="e">
        <f t="shared" si="51"/>
        <v>#REF!</v>
      </c>
      <c r="DC133" s="40" t="e">
        <f t="shared" si="51"/>
        <v>#REF!</v>
      </c>
      <c r="DD133" s="40" t="e">
        <f t="shared" si="51"/>
        <v>#REF!</v>
      </c>
      <c r="DE133" s="40" t="e">
        <f t="shared" si="51"/>
        <v>#REF!</v>
      </c>
      <c r="DF133" s="40" t="e">
        <f t="shared" si="51"/>
        <v>#REF!</v>
      </c>
      <c r="DG133" s="40" t="e">
        <f t="shared" si="51"/>
        <v>#REF!</v>
      </c>
      <c r="DH133" s="40" t="e">
        <f t="shared" si="51"/>
        <v>#REF!</v>
      </c>
      <c r="DI133" s="40" t="e">
        <f t="shared" si="51"/>
        <v>#REF!</v>
      </c>
      <c r="DJ133" s="40" t="e">
        <f t="shared" si="51"/>
        <v>#REF!</v>
      </c>
      <c r="DK133" s="40" t="e">
        <f t="shared" si="51"/>
        <v>#REF!</v>
      </c>
      <c r="DL133" s="40" t="e">
        <f t="shared" si="51"/>
        <v>#REF!</v>
      </c>
      <c r="DM133" s="40" t="e">
        <f t="shared" si="51"/>
        <v>#REF!</v>
      </c>
      <c r="DN133" s="40" t="e">
        <f t="shared" si="51"/>
        <v>#REF!</v>
      </c>
      <c r="DO133" s="40" t="e">
        <f t="shared" si="51"/>
        <v>#REF!</v>
      </c>
      <c r="DP133" s="40" t="e">
        <f t="shared" si="50"/>
        <v>#REF!</v>
      </c>
      <c r="DQ133" s="40" t="e">
        <f t="shared" si="50"/>
        <v>#REF!</v>
      </c>
      <c r="DR133" s="40" t="e">
        <f t="shared" si="50"/>
        <v>#REF!</v>
      </c>
      <c r="DS133" s="40" t="e">
        <f t="shared" si="50"/>
        <v>#REF!</v>
      </c>
      <c r="DT133" s="40" t="e">
        <f t="shared" si="50"/>
        <v>#REF!</v>
      </c>
      <c r="DU133" s="40" t="e">
        <f t="shared" si="50"/>
        <v>#REF!</v>
      </c>
      <c r="DV133" s="40" t="e">
        <f t="shared" si="50"/>
        <v>#REF!</v>
      </c>
      <c r="DW133" s="40" t="e">
        <f t="shared" si="50"/>
        <v>#REF!</v>
      </c>
      <c r="DX133" s="40" t="e">
        <f t="shared" si="50"/>
        <v>#REF!</v>
      </c>
      <c r="DY133" s="39">
        <f t="shared" si="40"/>
        <v>103</v>
      </c>
    </row>
    <row r="134" spans="2:129" s="39" customFormat="1">
      <c r="B134" s="21"/>
      <c r="C134" s="42"/>
      <c r="D134" s="42"/>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40"/>
      <c r="CH134" s="40"/>
      <c r="CI134" s="40"/>
      <c r="CJ134" s="40"/>
      <c r="CK134" s="40"/>
      <c r="CL134" s="40"/>
      <c r="CM134" s="40"/>
      <c r="CN134" s="40"/>
      <c r="CO134" s="40"/>
      <c r="CP134" s="40"/>
      <c r="CQ134" s="40"/>
      <c r="CR134" s="40"/>
      <c r="CS134" s="40"/>
      <c r="CT134" s="40"/>
      <c r="CU134" s="40"/>
      <c r="CV134" s="40"/>
      <c r="CW134" s="40"/>
      <c r="CX134" s="40"/>
      <c r="CY134" s="40"/>
      <c r="CZ134" s="40"/>
      <c r="DA134" s="41"/>
      <c r="DB134" s="40" t="e">
        <f t="shared" si="51"/>
        <v>#REF!</v>
      </c>
      <c r="DC134" s="40" t="e">
        <f t="shared" si="51"/>
        <v>#REF!</v>
      </c>
      <c r="DD134" s="40" t="e">
        <f t="shared" si="51"/>
        <v>#REF!</v>
      </c>
      <c r="DE134" s="40" t="e">
        <f t="shared" si="51"/>
        <v>#REF!</v>
      </c>
      <c r="DF134" s="40" t="e">
        <f t="shared" si="51"/>
        <v>#REF!</v>
      </c>
      <c r="DG134" s="40" t="e">
        <f t="shared" si="51"/>
        <v>#REF!</v>
      </c>
      <c r="DH134" s="40" t="e">
        <f t="shared" si="51"/>
        <v>#REF!</v>
      </c>
      <c r="DI134" s="40" t="e">
        <f t="shared" si="51"/>
        <v>#REF!</v>
      </c>
      <c r="DJ134" s="40" t="e">
        <f t="shared" si="51"/>
        <v>#REF!</v>
      </c>
      <c r="DK134" s="40" t="e">
        <f t="shared" si="51"/>
        <v>#REF!</v>
      </c>
      <c r="DL134" s="40" t="e">
        <f t="shared" si="51"/>
        <v>#REF!</v>
      </c>
      <c r="DM134" s="40" t="e">
        <f t="shared" si="51"/>
        <v>#REF!</v>
      </c>
      <c r="DN134" s="40" t="e">
        <f t="shared" si="51"/>
        <v>#REF!</v>
      </c>
      <c r="DO134" s="40" t="e">
        <f t="shared" si="51"/>
        <v>#REF!</v>
      </c>
      <c r="DP134" s="40" t="e">
        <f t="shared" si="50"/>
        <v>#REF!</v>
      </c>
      <c r="DQ134" s="40" t="e">
        <f t="shared" si="50"/>
        <v>#REF!</v>
      </c>
      <c r="DR134" s="40" t="e">
        <f t="shared" si="50"/>
        <v>#REF!</v>
      </c>
      <c r="DS134" s="40" t="e">
        <f t="shared" si="50"/>
        <v>#REF!</v>
      </c>
      <c r="DT134" s="40" t="e">
        <f t="shared" si="50"/>
        <v>#REF!</v>
      </c>
      <c r="DU134" s="40" t="e">
        <f t="shared" si="50"/>
        <v>#REF!</v>
      </c>
      <c r="DV134" s="40" t="e">
        <f t="shared" si="50"/>
        <v>#REF!</v>
      </c>
      <c r="DW134" s="40" t="e">
        <f t="shared" si="50"/>
        <v>#REF!</v>
      </c>
      <c r="DX134" s="40" t="e">
        <f t="shared" si="50"/>
        <v>#REF!</v>
      </c>
      <c r="DY134" s="39">
        <f t="shared" si="40"/>
        <v>104</v>
      </c>
    </row>
    <row r="135" spans="2:129" s="39" customFormat="1">
      <c r="B135" s="21"/>
      <c r="C135" s="42"/>
      <c r="D135" s="42"/>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c r="CT135" s="40"/>
      <c r="CU135" s="40"/>
      <c r="CV135" s="40"/>
      <c r="CW135" s="40"/>
      <c r="CX135" s="40"/>
      <c r="CY135" s="40"/>
      <c r="CZ135" s="40"/>
      <c r="DA135" s="40"/>
      <c r="DB135" s="41"/>
      <c r="DC135" s="40" t="e">
        <f t="shared" si="51"/>
        <v>#REF!</v>
      </c>
      <c r="DD135" s="40" t="e">
        <f t="shared" si="51"/>
        <v>#REF!</v>
      </c>
      <c r="DE135" s="40" t="e">
        <f t="shared" si="51"/>
        <v>#REF!</v>
      </c>
      <c r="DF135" s="40" t="e">
        <f t="shared" si="51"/>
        <v>#REF!</v>
      </c>
      <c r="DG135" s="40" t="e">
        <f t="shared" si="51"/>
        <v>#REF!</v>
      </c>
      <c r="DH135" s="40" t="e">
        <f t="shared" si="51"/>
        <v>#REF!</v>
      </c>
      <c r="DI135" s="40" t="e">
        <f t="shared" si="51"/>
        <v>#REF!</v>
      </c>
      <c r="DJ135" s="40" t="e">
        <f t="shared" si="51"/>
        <v>#REF!</v>
      </c>
      <c r="DK135" s="40" t="e">
        <f t="shared" si="51"/>
        <v>#REF!</v>
      </c>
      <c r="DL135" s="40" t="e">
        <f t="shared" si="51"/>
        <v>#REF!</v>
      </c>
      <c r="DM135" s="40" t="e">
        <f t="shared" si="51"/>
        <v>#REF!</v>
      </c>
      <c r="DN135" s="40" t="e">
        <f t="shared" si="51"/>
        <v>#REF!</v>
      </c>
      <c r="DO135" s="40" t="e">
        <f t="shared" si="51"/>
        <v>#REF!</v>
      </c>
      <c r="DP135" s="40" t="e">
        <f t="shared" si="50"/>
        <v>#REF!</v>
      </c>
      <c r="DQ135" s="40" t="e">
        <f t="shared" si="50"/>
        <v>#REF!</v>
      </c>
      <c r="DR135" s="40" t="e">
        <f t="shared" si="50"/>
        <v>#REF!</v>
      </c>
      <c r="DS135" s="40" t="e">
        <f t="shared" si="50"/>
        <v>#REF!</v>
      </c>
      <c r="DT135" s="40" t="e">
        <f t="shared" si="50"/>
        <v>#REF!</v>
      </c>
      <c r="DU135" s="40" t="e">
        <f t="shared" si="50"/>
        <v>#REF!</v>
      </c>
      <c r="DV135" s="40" t="e">
        <f t="shared" si="50"/>
        <v>#REF!</v>
      </c>
      <c r="DW135" s="40" t="e">
        <f t="shared" si="50"/>
        <v>#REF!</v>
      </c>
      <c r="DX135" s="40" t="e">
        <f t="shared" si="50"/>
        <v>#REF!</v>
      </c>
      <c r="DY135" s="39">
        <f t="shared" si="40"/>
        <v>105</v>
      </c>
    </row>
    <row r="136" spans="2:129" s="39" customFormat="1">
      <c r="B136" s="21"/>
      <c r="C136" s="42"/>
      <c r="D136" s="42"/>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c r="CT136" s="40"/>
      <c r="CU136" s="40"/>
      <c r="CV136" s="40"/>
      <c r="CW136" s="40"/>
      <c r="CX136" s="40"/>
      <c r="CY136" s="40"/>
      <c r="CZ136" s="40"/>
      <c r="DA136" s="40"/>
      <c r="DB136" s="40"/>
      <c r="DC136" s="41"/>
      <c r="DD136" s="40" t="e">
        <f t="shared" si="51"/>
        <v>#REF!</v>
      </c>
      <c r="DE136" s="40" t="e">
        <f t="shared" si="51"/>
        <v>#REF!</v>
      </c>
      <c r="DF136" s="40" t="e">
        <f t="shared" si="51"/>
        <v>#REF!</v>
      </c>
      <c r="DG136" s="40" t="e">
        <f t="shared" si="51"/>
        <v>#REF!</v>
      </c>
      <c r="DH136" s="40" t="e">
        <f t="shared" si="51"/>
        <v>#REF!</v>
      </c>
      <c r="DI136" s="40" t="e">
        <f t="shared" si="51"/>
        <v>#REF!</v>
      </c>
      <c r="DJ136" s="40" t="e">
        <f t="shared" si="51"/>
        <v>#REF!</v>
      </c>
      <c r="DK136" s="40" t="e">
        <f t="shared" si="51"/>
        <v>#REF!</v>
      </c>
      <c r="DL136" s="40" t="e">
        <f t="shared" si="51"/>
        <v>#REF!</v>
      </c>
      <c r="DM136" s="40" t="e">
        <f t="shared" si="51"/>
        <v>#REF!</v>
      </c>
      <c r="DN136" s="40" t="e">
        <f t="shared" si="51"/>
        <v>#REF!</v>
      </c>
      <c r="DO136" s="40" t="e">
        <f t="shared" si="51"/>
        <v>#REF!</v>
      </c>
      <c r="DP136" s="40" t="e">
        <f t="shared" si="50"/>
        <v>#REF!</v>
      </c>
      <c r="DQ136" s="40" t="e">
        <f t="shared" si="50"/>
        <v>#REF!</v>
      </c>
      <c r="DR136" s="40" t="e">
        <f t="shared" si="50"/>
        <v>#REF!</v>
      </c>
      <c r="DS136" s="40" t="e">
        <f t="shared" si="50"/>
        <v>#REF!</v>
      </c>
      <c r="DT136" s="40" t="e">
        <f t="shared" si="50"/>
        <v>#REF!</v>
      </c>
      <c r="DU136" s="40" t="e">
        <f t="shared" si="50"/>
        <v>#REF!</v>
      </c>
      <c r="DV136" s="40" t="e">
        <f t="shared" si="50"/>
        <v>#REF!</v>
      </c>
      <c r="DW136" s="40" t="e">
        <f t="shared" si="50"/>
        <v>#REF!</v>
      </c>
      <c r="DX136" s="40" t="e">
        <f t="shared" si="50"/>
        <v>#REF!</v>
      </c>
      <c r="DY136" s="39">
        <f t="shared" si="40"/>
        <v>106</v>
      </c>
    </row>
    <row r="137" spans="2:129" s="39" customFormat="1">
      <c r="B137" s="21"/>
      <c r="C137" s="42"/>
      <c r="D137" s="42"/>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c r="CT137" s="40"/>
      <c r="CU137" s="40"/>
      <c r="CV137" s="40"/>
      <c r="CW137" s="40"/>
      <c r="CX137" s="40"/>
      <c r="CY137" s="40"/>
      <c r="CZ137" s="40"/>
      <c r="DA137" s="40"/>
      <c r="DB137" s="40"/>
      <c r="DC137" s="40"/>
      <c r="DD137" s="41"/>
      <c r="DE137" s="40" t="e">
        <f t="shared" si="51"/>
        <v>#REF!</v>
      </c>
      <c r="DF137" s="40" t="e">
        <f t="shared" si="51"/>
        <v>#REF!</v>
      </c>
      <c r="DG137" s="40" t="e">
        <f t="shared" si="51"/>
        <v>#REF!</v>
      </c>
      <c r="DH137" s="40" t="e">
        <f t="shared" si="51"/>
        <v>#REF!</v>
      </c>
      <c r="DI137" s="40" t="e">
        <f t="shared" si="51"/>
        <v>#REF!</v>
      </c>
      <c r="DJ137" s="40" t="e">
        <f t="shared" si="51"/>
        <v>#REF!</v>
      </c>
      <c r="DK137" s="40" t="e">
        <f t="shared" si="51"/>
        <v>#REF!</v>
      </c>
      <c r="DL137" s="40" t="e">
        <f t="shared" si="51"/>
        <v>#REF!</v>
      </c>
      <c r="DM137" s="40" t="e">
        <f t="shared" si="51"/>
        <v>#REF!</v>
      </c>
      <c r="DN137" s="40" t="e">
        <f t="shared" si="51"/>
        <v>#REF!</v>
      </c>
      <c r="DO137" s="40" t="e">
        <f t="shared" si="51"/>
        <v>#REF!</v>
      </c>
      <c r="DP137" s="40" t="e">
        <f t="shared" si="50"/>
        <v>#REF!</v>
      </c>
      <c r="DQ137" s="40" t="e">
        <f t="shared" si="50"/>
        <v>#REF!</v>
      </c>
      <c r="DR137" s="40" t="e">
        <f t="shared" si="50"/>
        <v>#REF!</v>
      </c>
      <c r="DS137" s="40" t="e">
        <f t="shared" si="50"/>
        <v>#REF!</v>
      </c>
      <c r="DT137" s="40" t="e">
        <f t="shared" si="50"/>
        <v>#REF!</v>
      </c>
      <c r="DU137" s="40" t="e">
        <f t="shared" si="50"/>
        <v>#REF!</v>
      </c>
      <c r="DV137" s="40" t="e">
        <f t="shared" si="50"/>
        <v>#REF!</v>
      </c>
      <c r="DW137" s="40" t="e">
        <f t="shared" si="50"/>
        <v>#REF!</v>
      </c>
      <c r="DX137" s="40" t="e">
        <f t="shared" si="50"/>
        <v>#REF!</v>
      </c>
      <c r="DY137" s="39">
        <f t="shared" si="40"/>
        <v>107</v>
      </c>
    </row>
    <row r="138" spans="2:129" s="39" customFormat="1">
      <c r="B138" s="21"/>
      <c r="C138" s="42"/>
      <c r="D138" s="42"/>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40"/>
      <c r="BH138" s="40"/>
      <c r="BI138" s="40"/>
      <c r="BJ138" s="40"/>
      <c r="BK138" s="40"/>
      <c r="BL138" s="40"/>
      <c r="BM138" s="40"/>
      <c r="BN138" s="40"/>
      <c r="BO138" s="40"/>
      <c r="BP138" s="40"/>
      <c r="BQ138" s="40"/>
      <c r="BR138" s="40"/>
      <c r="BS138" s="40"/>
      <c r="BT138" s="40"/>
      <c r="BU138" s="40"/>
      <c r="BV138" s="40"/>
      <c r="BW138" s="40"/>
      <c r="BX138" s="40"/>
      <c r="BY138" s="40"/>
      <c r="BZ138" s="40"/>
      <c r="CA138" s="40"/>
      <c r="CB138" s="40"/>
      <c r="CC138" s="40"/>
      <c r="CD138" s="40"/>
      <c r="CE138" s="40"/>
      <c r="CF138" s="40"/>
      <c r="CG138" s="40"/>
      <c r="CH138" s="40"/>
      <c r="CI138" s="40"/>
      <c r="CJ138" s="40"/>
      <c r="CK138" s="40"/>
      <c r="CL138" s="40"/>
      <c r="CM138" s="40"/>
      <c r="CN138" s="40"/>
      <c r="CO138" s="40"/>
      <c r="CP138" s="40"/>
      <c r="CQ138" s="40"/>
      <c r="CR138" s="40"/>
      <c r="CS138" s="40"/>
      <c r="CT138" s="40"/>
      <c r="CU138" s="40"/>
      <c r="CV138" s="40"/>
      <c r="CW138" s="40"/>
      <c r="CX138" s="40"/>
      <c r="CY138" s="40"/>
      <c r="CZ138" s="40"/>
      <c r="DA138" s="40"/>
      <c r="DB138" s="40"/>
      <c r="DC138" s="40"/>
      <c r="DD138" s="40"/>
      <c r="DE138" s="41"/>
      <c r="DF138" s="40" t="e">
        <f t="shared" si="51"/>
        <v>#REF!</v>
      </c>
      <c r="DG138" s="40" t="e">
        <f t="shared" si="51"/>
        <v>#REF!</v>
      </c>
      <c r="DH138" s="40" t="e">
        <f t="shared" si="51"/>
        <v>#REF!</v>
      </c>
      <c r="DI138" s="40" t="e">
        <f t="shared" si="51"/>
        <v>#REF!</v>
      </c>
      <c r="DJ138" s="40" t="e">
        <f t="shared" si="51"/>
        <v>#REF!</v>
      </c>
      <c r="DK138" s="40" t="e">
        <f t="shared" si="51"/>
        <v>#REF!</v>
      </c>
      <c r="DL138" s="40" t="e">
        <f t="shared" si="51"/>
        <v>#REF!</v>
      </c>
      <c r="DM138" s="40" t="e">
        <f t="shared" si="51"/>
        <v>#REF!</v>
      </c>
      <c r="DN138" s="40" t="e">
        <f t="shared" si="51"/>
        <v>#REF!</v>
      </c>
      <c r="DO138" s="40" t="e">
        <f t="shared" si="51"/>
        <v>#REF!</v>
      </c>
      <c r="DP138" s="40" t="e">
        <f t="shared" si="50"/>
        <v>#REF!</v>
      </c>
      <c r="DQ138" s="40" t="e">
        <f t="shared" si="50"/>
        <v>#REF!</v>
      </c>
      <c r="DR138" s="40" t="e">
        <f t="shared" si="50"/>
        <v>#REF!</v>
      </c>
      <c r="DS138" s="40" t="e">
        <f t="shared" si="50"/>
        <v>#REF!</v>
      </c>
      <c r="DT138" s="40" t="e">
        <f t="shared" si="50"/>
        <v>#REF!</v>
      </c>
      <c r="DU138" s="40" t="e">
        <f t="shared" si="50"/>
        <v>#REF!</v>
      </c>
      <c r="DV138" s="40" t="e">
        <f t="shared" si="50"/>
        <v>#REF!</v>
      </c>
      <c r="DW138" s="40" t="e">
        <f t="shared" si="50"/>
        <v>#REF!</v>
      </c>
      <c r="DX138" s="40" t="e">
        <f t="shared" si="50"/>
        <v>#REF!</v>
      </c>
      <c r="DY138" s="39">
        <f t="shared" si="40"/>
        <v>108</v>
      </c>
    </row>
    <row r="139" spans="2:129" s="39" customFormat="1">
      <c r="B139" s="21"/>
      <c r="C139" s="42"/>
      <c r="D139" s="42"/>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40"/>
      <c r="CH139" s="40"/>
      <c r="CI139" s="40"/>
      <c r="CJ139" s="40"/>
      <c r="CK139" s="40"/>
      <c r="CL139" s="40"/>
      <c r="CM139" s="40"/>
      <c r="CN139" s="40"/>
      <c r="CO139" s="40"/>
      <c r="CP139" s="40"/>
      <c r="CQ139" s="40"/>
      <c r="CR139" s="40"/>
      <c r="CS139" s="40"/>
      <c r="CT139" s="40"/>
      <c r="CU139" s="40"/>
      <c r="CV139" s="40"/>
      <c r="CW139" s="40"/>
      <c r="CX139" s="40"/>
      <c r="CY139" s="40"/>
      <c r="CZ139" s="40"/>
      <c r="DA139" s="40"/>
      <c r="DB139" s="40"/>
      <c r="DC139" s="40"/>
      <c r="DD139" s="40"/>
      <c r="DE139" s="40"/>
      <c r="DF139" s="41"/>
      <c r="DG139" s="40" t="e">
        <f t="shared" si="51"/>
        <v>#REF!</v>
      </c>
      <c r="DH139" s="40" t="e">
        <f t="shared" si="51"/>
        <v>#REF!</v>
      </c>
      <c r="DI139" s="40" t="e">
        <f t="shared" si="51"/>
        <v>#REF!</v>
      </c>
      <c r="DJ139" s="40" t="e">
        <f t="shared" si="51"/>
        <v>#REF!</v>
      </c>
      <c r="DK139" s="40" t="e">
        <f t="shared" si="51"/>
        <v>#REF!</v>
      </c>
      <c r="DL139" s="40" t="e">
        <f t="shared" si="51"/>
        <v>#REF!</v>
      </c>
      <c r="DM139" s="40" t="e">
        <f t="shared" si="51"/>
        <v>#REF!</v>
      </c>
      <c r="DN139" s="40" t="e">
        <f t="shared" si="51"/>
        <v>#REF!</v>
      </c>
      <c r="DO139" s="40" t="e">
        <f t="shared" si="51"/>
        <v>#REF!</v>
      </c>
      <c r="DP139" s="40" t="e">
        <f t="shared" si="50"/>
        <v>#REF!</v>
      </c>
      <c r="DQ139" s="40" t="e">
        <f t="shared" si="50"/>
        <v>#REF!</v>
      </c>
      <c r="DR139" s="40" t="e">
        <f t="shared" si="50"/>
        <v>#REF!</v>
      </c>
      <c r="DS139" s="40" t="e">
        <f t="shared" si="50"/>
        <v>#REF!</v>
      </c>
      <c r="DT139" s="40" t="e">
        <f t="shared" si="50"/>
        <v>#REF!</v>
      </c>
      <c r="DU139" s="40" t="e">
        <f t="shared" si="50"/>
        <v>#REF!</v>
      </c>
      <c r="DV139" s="40" t="e">
        <f t="shared" si="50"/>
        <v>#REF!</v>
      </c>
      <c r="DW139" s="40" t="e">
        <f t="shared" si="50"/>
        <v>#REF!</v>
      </c>
      <c r="DX139" s="40" t="e">
        <f t="shared" si="50"/>
        <v>#REF!</v>
      </c>
      <c r="DY139" s="39">
        <f t="shared" si="40"/>
        <v>109</v>
      </c>
    </row>
    <row r="140" spans="2:129" s="39" customFormat="1">
      <c r="B140" s="21"/>
      <c r="C140" s="42"/>
      <c r="D140" s="42"/>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c r="CT140" s="40"/>
      <c r="CU140" s="40"/>
      <c r="CV140" s="40"/>
      <c r="CW140" s="40"/>
      <c r="CX140" s="40"/>
      <c r="CY140" s="40"/>
      <c r="CZ140" s="40"/>
      <c r="DA140" s="40"/>
      <c r="DB140" s="40"/>
      <c r="DC140" s="40"/>
      <c r="DD140" s="40"/>
      <c r="DE140" s="40"/>
      <c r="DF140" s="40"/>
      <c r="DG140" s="41"/>
      <c r="DH140" s="40" t="e">
        <f t="shared" si="51"/>
        <v>#REF!</v>
      </c>
      <c r="DI140" s="40" t="e">
        <f t="shared" si="51"/>
        <v>#REF!</v>
      </c>
      <c r="DJ140" s="40" t="e">
        <f t="shared" si="51"/>
        <v>#REF!</v>
      </c>
      <c r="DK140" s="40" t="e">
        <f t="shared" si="51"/>
        <v>#REF!</v>
      </c>
      <c r="DL140" s="40" t="e">
        <f t="shared" si="51"/>
        <v>#REF!</v>
      </c>
      <c r="DM140" s="40" t="e">
        <f t="shared" si="51"/>
        <v>#REF!</v>
      </c>
      <c r="DN140" s="40" t="e">
        <f t="shared" si="51"/>
        <v>#REF!</v>
      </c>
      <c r="DO140" s="40" t="e">
        <f t="shared" si="51"/>
        <v>#REF!</v>
      </c>
      <c r="DP140" s="40" t="e">
        <f t="shared" si="50"/>
        <v>#REF!</v>
      </c>
      <c r="DQ140" s="40" t="e">
        <f t="shared" si="50"/>
        <v>#REF!</v>
      </c>
      <c r="DR140" s="40" t="e">
        <f t="shared" si="50"/>
        <v>#REF!</v>
      </c>
      <c r="DS140" s="40" t="e">
        <f t="shared" si="50"/>
        <v>#REF!</v>
      </c>
      <c r="DT140" s="40" t="e">
        <f t="shared" si="50"/>
        <v>#REF!</v>
      </c>
      <c r="DU140" s="40" t="e">
        <f t="shared" si="50"/>
        <v>#REF!</v>
      </c>
      <c r="DV140" s="40" t="e">
        <f t="shared" si="50"/>
        <v>#REF!</v>
      </c>
      <c r="DW140" s="40" t="e">
        <f t="shared" si="50"/>
        <v>#REF!</v>
      </c>
      <c r="DX140" s="40" t="e">
        <f t="shared" si="50"/>
        <v>#REF!</v>
      </c>
      <c r="DY140" s="39">
        <f t="shared" si="40"/>
        <v>110</v>
      </c>
    </row>
    <row r="141" spans="2:129" s="39" customFormat="1">
      <c r="B141" s="21"/>
      <c r="C141" s="42"/>
      <c r="D141" s="42"/>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c r="BM141" s="40"/>
      <c r="BN141" s="40"/>
      <c r="BO141" s="40"/>
      <c r="BP141" s="40"/>
      <c r="BQ141" s="40"/>
      <c r="BR141" s="40"/>
      <c r="BS141" s="40"/>
      <c r="BT141" s="40"/>
      <c r="BU141" s="40"/>
      <c r="BV141" s="40"/>
      <c r="BW141" s="40"/>
      <c r="BX141" s="40"/>
      <c r="BY141" s="40"/>
      <c r="BZ141" s="40"/>
      <c r="CA141" s="40"/>
      <c r="CB141" s="40"/>
      <c r="CC141" s="40"/>
      <c r="CD141" s="40"/>
      <c r="CE141" s="40"/>
      <c r="CF141" s="40"/>
      <c r="CG141" s="40"/>
      <c r="CH141" s="40"/>
      <c r="CI141" s="40"/>
      <c r="CJ141" s="40"/>
      <c r="CK141" s="40"/>
      <c r="CL141" s="40"/>
      <c r="CM141" s="40"/>
      <c r="CN141" s="40"/>
      <c r="CO141" s="40"/>
      <c r="CP141" s="40"/>
      <c r="CQ141" s="40"/>
      <c r="CR141" s="40"/>
      <c r="CS141" s="40"/>
      <c r="CT141" s="40"/>
      <c r="CU141" s="40"/>
      <c r="CV141" s="40"/>
      <c r="CW141" s="40"/>
      <c r="CX141" s="40"/>
      <c r="CY141" s="40"/>
      <c r="CZ141" s="40"/>
      <c r="DA141" s="40"/>
      <c r="DB141" s="40"/>
      <c r="DC141" s="40"/>
      <c r="DD141" s="40"/>
      <c r="DE141" s="40"/>
      <c r="DF141" s="40"/>
      <c r="DG141" s="40"/>
      <c r="DH141" s="41"/>
      <c r="DI141" s="40" t="e">
        <f t="shared" si="51"/>
        <v>#REF!</v>
      </c>
      <c r="DJ141" s="40" t="e">
        <f t="shared" si="51"/>
        <v>#REF!</v>
      </c>
      <c r="DK141" s="40" t="e">
        <f t="shared" si="51"/>
        <v>#REF!</v>
      </c>
      <c r="DL141" s="40" t="e">
        <f t="shared" si="51"/>
        <v>#REF!</v>
      </c>
      <c r="DM141" s="40" t="e">
        <f t="shared" si="51"/>
        <v>#REF!</v>
      </c>
      <c r="DN141" s="40" t="e">
        <f t="shared" si="51"/>
        <v>#REF!</v>
      </c>
      <c r="DO141" s="40" t="e">
        <f t="shared" si="51"/>
        <v>#REF!</v>
      </c>
      <c r="DP141" s="40" t="e">
        <f t="shared" si="50"/>
        <v>#REF!</v>
      </c>
      <c r="DQ141" s="40" t="e">
        <f t="shared" si="50"/>
        <v>#REF!</v>
      </c>
      <c r="DR141" s="40" t="e">
        <f t="shared" si="50"/>
        <v>#REF!</v>
      </c>
      <c r="DS141" s="40" t="e">
        <f t="shared" si="50"/>
        <v>#REF!</v>
      </c>
      <c r="DT141" s="40" t="e">
        <f t="shared" si="50"/>
        <v>#REF!</v>
      </c>
      <c r="DU141" s="40" t="e">
        <f t="shared" si="50"/>
        <v>#REF!</v>
      </c>
      <c r="DV141" s="40" t="e">
        <f t="shared" si="50"/>
        <v>#REF!</v>
      </c>
      <c r="DW141" s="40" t="e">
        <f t="shared" si="50"/>
        <v>#REF!</v>
      </c>
      <c r="DX141" s="40" t="e">
        <f t="shared" si="50"/>
        <v>#REF!</v>
      </c>
      <c r="DY141" s="39">
        <f t="shared" si="40"/>
        <v>111</v>
      </c>
    </row>
    <row r="142" spans="2:129" s="39" customFormat="1">
      <c r="B142" s="21"/>
      <c r="C142" s="42"/>
      <c r="D142" s="42"/>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40"/>
      <c r="BH142" s="40"/>
      <c r="BI142" s="40"/>
      <c r="BJ142" s="40"/>
      <c r="BK142" s="40"/>
      <c r="BL142" s="40"/>
      <c r="BM142" s="40"/>
      <c r="BN142" s="40"/>
      <c r="BO142" s="40"/>
      <c r="BP142" s="40"/>
      <c r="BQ142" s="40"/>
      <c r="BR142" s="40"/>
      <c r="BS142" s="40"/>
      <c r="BT142" s="40"/>
      <c r="BU142" s="40"/>
      <c r="BV142" s="40"/>
      <c r="BW142" s="40"/>
      <c r="BX142" s="40"/>
      <c r="BY142" s="40"/>
      <c r="BZ142" s="40"/>
      <c r="CA142" s="40"/>
      <c r="CB142" s="40"/>
      <c r="CC142" s="40"/>
      <c r="CD142" s="40"/>
      <c r="CE142" s="40"/>
      <c r="CF142" s="40"/>
      <c r="CG142" s="40"/>
      <c r="CH142" s="40"/>
      <c r="CI142" s="40"/>
      <c r="CJ142" s="40"/>
      <c r="CK142" s="40"/>
      <c r="CL142" s="40"/>
      <c r="CM142" s="40"/>
      <c r="CN142" s="40"/>
      <c r="CO142" s="40"/>
      <c r="CP142" s="40"/>
      <c r="CQ142" s="40"/>
      <c r="CR142" s="40"/>
      <c r="CS142" s="40"/>
      <c r="CT142" s="40"/>
      <c r="CU142" s="40"/>
      <c r="CV142" s="40"/>
      <c r="CW142" s="40"/>
      <c r="CX142" s="40"/>
      <c r="CY142" s="40"/>
      <c r="CZ142" s="40"/>
      <c r="DA142" s="40"/>
      <c r="DB142" s="40"/>
      <c r="DC142" s="40"/>
      <c r="DD142" s="40"/>
      <c r="DE142" s="40"/>
      <c r="DF142" s="40"/>
      <c r="DG142" s="40"/>
      <c r="DH142" s="40"/>
      <c r="DI142" s="41"/>
      <c r="DJ142" s="40" t="e">
        <f t="shared" si="51"/>
        <v>#REF!</v>
      </c>
      <c r="DK142" s="40" t="e">
        <f t="shared" si="51"/>
        <v>#REF!</v>
      </c>
      <c r="DL142" s="40" t="e">
        <f t="shared" si="51"/>
        <v>#REF!</v>
      </c>
      <c r="DM142" s="40" t="e">
        <f t="shared" si="51"/>
        <v>#REF!</v>
      </c>
      <c r="DN142" s="40" t="e">
        <f t="shared" si="51"/>
        <v>#REF!</v>
      </c>
      <c r="DO142" s="40" t="e">
        <f t="shared" si="51"/>
        <v>#REF!</v>
      </c>
      <c r="DP142" s="40" t="e">
        <f t="shared" si="50"/>
        <v>#REF!</v>
      </c>
      <c r="DQ142" s="40" t="e">
        <f t="shared" si="50"/>
        <v>#REF!</v>
      </c>
      <c r="DR142" s="40" t="e">
        <f t="shared" si="50"/>
        <v>#REF!</v>
      </c>
      <c r="DS142" s="40" t="e">
        <f t="shared" si="50"/>
        <v>#REF!</v>
      </c>
      <c r="DT142" s="40" t="e">
        <f t="shared" si="50"/>
        <v>#REF!</v>
      </c>
      <c r="DU142" s="40" t="e">
        <f t="shared" si="50"/>
        <v>#REF!</v>
      </c>
      <c r="DV142" s="40" t="e">
        <f t="shared" si="50"/>
        <v>#REF!</v>
      </c>
      <c r="DW142" s="40" t="e">
        <f t="shared" si="50"/>
        <v>#REF!</v>
      </c>
      <c r="DX142" s="40" t="e">
        <f t="shared" si="50"/>
        <v>#REF!</v>
      </c>
      <c r="DY142" s="39">
        <f t="shared" si="40"/>
        <v>112</v>
      </c>
    </row>
    <row r="143" spans="2:129" s="39" customFormat="1">
      <c r="B143" s="21"/>
      <c r="C143" s="42"/>
      <c r="D143" s="42"/>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40"/>
      <c r="BH143" s="40"/>
      <c r="BI143" s="40"/>
      <c r="BJ143" s="40"/>
      <c r="BK143" s="40"/>
      <c r="BL143" s="40"/>
      <c r="BM143" s="40"/>
      <c r="BN143" s="40"/>
      <c r="BO143" s="40"/>
      <c r="BP143" s="40"/>
      <c r="BQ143" s="40"/>
      <c r="BR143" s="40"/>
      <c r="BS143" s="40"/>
      <c r="BT143" s="40"/>
      <c r="BU143" s="40"/>
      <c r="BV143" s="40"/>
      <c r="BW143" s="40"/>
      <c r="BX143" s="40"/>
      <c r="BY143" s="40"/>
      <c r="BZ143" s="40"/>
      <c r="CA143" s="40"/>
      <c r="CB143" s="40"/>
      <c r="CC143" s="40"/>
      <c r="CD143" s="40"/>
      <c r="CE143" s="40"/>
      <c r="CF143" s="40"/>
      <c r="CG143" s="40"/>
      <c r="CH143" s="40"/>
      <c r="CI143" s="40"/>
      <c r="CJ143" s="40"/>
      <c r="CK143" s="40"/>
      <c r="CL143" s="40"/>
      <c r="CM143" s="40"/>
      <c r="CN143" s="40"/>
      <c r="CO143" s="40"/>
      <c r="CP143" s="40"/>
      <c r="CQ143" s="40"/>
      <c r="CR143" s="40"/>
      <c r="CS143" s="40"/>
      <c r="CT143" s="40"/>
      <c r="CU143" s="40"/>
      <c r="CV143" s="40"/>
      <c r="CW143" s="40"/>
      <c r="CX143" s="40"/>
      <c r="CY143" s="40"/>
      <c r="CZ143" s="40"/>
      <c r="DA143" s="40"/>
      <c r="DB143" s="40"/>
      <c r="DC143" s="40"/>
      <c r="DD143" s="40"/>
      <c r="DE143" s="40"/>
      <c r="DF143" s="40"/>
      <c r="DG143" s="40"/>
      <c r="DH143" s="40"/>
      <c r="DI143" s="40"/>
      <c r="DJ143" s="41"/>
      <c r="DK143" s="40" t="e">
        <f t="shared" si="51"/>
        <v>#REF!</v>
      </c>
      <c r="DL143" s="40" t="e">
        <f t="shared" si="51"/>
        <v>#REF!</v>
      </c>
      <c r="DM143" s="40" t="e">
        <f t="shared" si="51"/>
        <v>#REF!</v>
      </c>
      <c r="DN143" s="40" t="e">
        <f t="shared" si="51"/>
        <v>#REF!</v>
      </c>
      <c r="DO143" s="40" t="e">
        <f t="shared" si="51"/>
        <v>#REF!</v>
      </c>
      <c r="DP143" s="40" t="e">
        <f t="shared" si="50"/>
        <v>#REF!</v>
      </c>
      <c r="DQ143" s="40" t="e">
        <f t="shared" si="50"/>
        <v>#REF!</v>
      </c>
      <c r="DR143" s="40" t="e">
        <f t="shared" si="50"/>
        <v>#REF!</v>
      </c>
      <c r="DS143" s="40" t="e">
        <f t="shared" si="50"/>
        <v>#REF!</v>
      </c>
      <c r="DT143" s="40" t="e">
        <f t="shared" si="50"/>
        <v>#REF!</v>
      </c>
      <c r="DU143" s="40" t="e">
        <f t="shared" si="50"/>
        <v>#REF!</v>
      </c>
      <c r="DV143" s="40" t="e">
        <f t="shared" si="50"/>
        <v>#REF!</v>
      </c>
      <c r="DW143" s="40" t="e">
        <f t="shared" si="50"/>
        <v>#REF!</v>
      </c>
      <c r="DX143" s="40" t="e">
        <f t="shared" si="50"/>
        <v>#REF!</v>
      </c>
      <c r="DY143" s="39">
        <f t="shared" si="40"/>
        <v>113</v>
      </c>
    </row>
    <row r="144" spans="2:129" s="39" customFormat="1">
      <c r="B144" s="21"/>
      <c r="C144" s="42"/>
      <c r="D144" s="42"/>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40"/>
      <c r="BH144" s="40"/>
      <c r="BI144" s="40"/>
      <c r="BJ144" s="40"/>
      <c r="BK144" s="40"/>
      <c r="BL144" s="40"/>
      <c r="BM144" s="40"/>
      <c r="BN144" s="40"/>
      <c r="BO144" s="40"/>
      <c r="BP144" s="40"/>
      <c r="BQ144" s="40"/>
      <c r="BR144" s="40"/>
      <c r="BS144" s="40"/>
      <c r="BT144" s="40"/>
      <c r="BU144" s="40"/>
      <c r="BV144" s="40"/>
      <c r="BW144" s="40"/>
      <c r="BX144" s="40"/>
      <c r="BY144" s="40"/>
      <c r="BZ144" s="40"/>
      <c r="CA144" s="40"/>
      <c r="CB144" s="40"/>
      <c r="CC144" s="40"/>
      <c r="CD144" s="40"/>
      <c r="CE144" s="40"/>
      <c r="CF144" s="40"/>
      <c r="CG144" s="40"/>
      <c r="CH144" s="40"/>
      <c r="CI144" s="40"/>
      <c r="CJ144" s="40"/>
      <c r="CK144" s="40"/>
      <c r="CL144" s="40"/>
      <c r="CM144" s="40"/>
      <c r="CN144" s="40"/>
      <c r="CO144" s="40"/>
      <c r="CP144" s="40"/>
      <c r="CQ144" s="40"/>
      <c r="CR144" s="40"/>
      <c r="CS144" s="40"/>
      <c r="CT144" s="40"/>
      <c r="CU144" s="40"/>
      <c r="CV144" s="40"/>
      <c r="CW144" s="40"/>
      <c r="CX144" s="40"/>
      <c r="CY144" s="40"/>
      <c r="CZ144" s="40"/>
      <c r="DA144" s="40"/>
      <c r="DB144" s="40"/>
      <c r="DC144" s="40"/>
      <c r="DD144" s="40"/>
      <c r="DE144" s="40"/>
      <c r="DF144" s="40"/>
      <c r="DG144" s="40"/>
      <c r="DH144" s="40"/>
      <c r="DI144" s="40"/>
      <c r="DJ144" s="40"/>
      <c r="DK144" s="41"/>
      <c r="DL144" s="40" t="e">
        <f t="shared" si="51"/>
        <v>#REF!</v>
      </c>
      <c r="DM144" s="40" t="e">
        <f t="shared" si="51"/>
        <v>#REF!</v>
      </c>
      <c r="DN144" s="40" t="e">
        <f t="shared" si="51"/>
        <v>#REF!</v>
      </c>
      <c r="DO144" s="40" t="e">
        <f t="shared" si="51"/>
        <v>#REF!</v>
      </c>
      <c r="DP144" s="40" t="e">
        <f t="shared" si="50"/>
        <v>#REF!</v>
      </c>
      <c r="DQ144" s="40" t="e">
        <f t="shared" si="50"/>
        <v>#REF!</v>
      </c>
      <c r="DR144" s="40" t="e">
        <f t="shared" si="50"/>
        <v>#REF!</v>
      </c>
      <c r="DS144" s="40" t="e">
        <f t="shared" si="50"/>
        <v>#REF!</v>
      </c>
      <c r="DT144" s="40" t="e">
        <f t="shared" si="50"/>
        <v>#REF!</v>
      </c>
      <c r="DU144" s="40" t="e">
        <f t="shared" si="50"/>
        <v>#REF!</v>
      </c>
      <c r="DV144" s="40" t="e">
        <f t="shared" si="50"/>
        <v>#REF!</v>
      </c>
      <c r="DW144" s="40" t="e">
        <f t="shared" si="50"/>
        <v>#REF!</v>
      </c>
      <c r="DX144" s="40" t="e">
        <f t="shared" si="50"/>
        <v>#REF!</v>
      </c>
      <c r="DY144" s="39">
        <f t="shared" si="40"/>
        <v>114</v>
      </c>
    </row>
    <row r="145" spans="2:135" s="39" customFormat="1">
      <c r="B145" s="21"/>
      <c r="C145" s="42"/>
      <c r="D145" s="42"/>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
      <c r="BE145" s="40"/>
      <c r="BF145" s="40"/>
      <c r="BG145" s="40"/>
      <c r="BH145" s="40"/>
      <c r="BI145" s="40"/>
      <c r="BJ145" s="40"/>
      <c r="BK145" s="40"/>
      <c r="BL145" s="40"/>
      <c r="BM145" s="40"/>
      <c r="BN145" s="40"/>
      <c r="BO145" s="40"/>
      <c r="BP145" s="40"/>
      <c r="BQ145" s="40"/>
      <c r="BR145" s="40"/>
      <c r="BS145" s="40"/>
      <c r="BT145" s="40"/>
      <c r="BU145" s="40"/>
      <c r="BV145" s="40"/>
      <c r="BW145" s="40"/>
      <c r="BX145" s="40"/>
      <c r="BY145" s="40"/>
      <c r="BZ145" s="40"/>
      <c r="CA145" s="40"/>
      <c r="CB145" s="40"/>
      <c r="CC145" s="40"/>
      <c r="CD145" s="40"/>
      <c r="CE145" s="40"/>
      <c r="CF145" s="40"/>
      <c r="CG145" s="40"/>
      <c r="CH145" s="40"/>
      <c r="CI145" s="40"/>
      <c r="CJ145" s="40"/>
      <c r="CK145" s="40"/>
      <c r="CL145" s="40"/>
      <c r="CM145" s="40"/>
      <c r="CN145" s="40"/>
      <c r="CO145" s="40"/>
      <c r="CP145" s="40"/>
      <c r="CQ145" s="40"/>
      <c r="CR145" s="40"/>
      <c r="CS145" s="40"/>
      <c r="CT145" s="40"/>
      <c r="CU145" s="40"/>
      <c r="CV145" s="40"/>
      <c r="CW145" s="40"/>
      <c r="CX145" s="40"/>
      <c r="CY145" s="40"/>
      <c r="CZ145" s="40"/>
      <c r="DA145" s="40"/>
      <c r="DB145" s="40"/>
      <c r="DC145" s="40"/>
      <c r="DD145" s="40"/>
      <c r="DE145" s="40"/>
      <c r="DF145" s="40"/>
      <c r="DG145" s="40"/>
      <c r="DH145" s="40"/>
      <c r="DI145" s="40"/>
      <c r="DJ145" s="40"/>
      <c r="DK145" s="40"/>
      <c r="DL145" s="41"/>
      <c r="DM145" s="40" t="e">
        <f t="shared" si="51"/>
        <v>#REF!</v>
      </c>
      <c r="DN145" s="40" t="e">
        <f t="shared" si="51"/>
        <v>#REF!</v>
      </c>
      <c r="DO145" s="40" t="e">
        <f t="shared" si="51"/>
        <v>#REF!</v>
      </c>
      <c r="DP145" s="40" t="e">
        <f t="shared" si="50"/>
        <v>#REF!</v>
      </c>
      <c r="DQ145" s="40" t="e">
        <f t="shared" si="50"/>
        <v>#REF!</v>
      </c>
      <c r="DR145" s="40" t="e">
        <f t="shared" si="50"/>
        <v>#REF!</v>
      </c>
      <c r="DS145" s="40" t="e">
        <f t="shared" si="50"/>
        <v>#REF!</v>
      </c>
      <c r="DT145" s="40" t="e">
        <f t="shared" si="50"/>
        <v>#REF!</v>
      </c>
      <c r="DU145" s="40" t="e">
        <f t="shared" si="50"/>
        <v>#REF!</v>
      </c>
      <c r="DV145" s="40" t="e">
        <f t="shared" si="50"/>
        <v>#REF!</v>
      </c>
      <c r="DW145" s="40" t="e">
        <f t="shared" si="50"/>
        <v>#REF!</v>
      </c>
      <c r="DX145" s="40" t="e">
        <f t="shared" si="50"/>
        <v>#REF!</v>
      </c>
      <c r="DY145" s="39">
        <f t="shared" si="40"/>
        <v>115</v>
      </c>
    </row>
    <row r="146" spans="2:135" s="39" customFormat="1">
      <c r="B146" s="21"/>
      <c r="C146" s="42"/>
      <c r="D146" s="42"/>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c r="CC146" s="40"/>
      <c r="CD146" s="40"/>
      <c r="CE146" s="40"/>
      <c r="CF146" s="40"/>
      <c r="CG146" s="40"/>
      <c r="CH146" s="40"/>
      <c r="CI146" s="40"/>
      <c r="CJ146" s="40"/>
      <c r="CK146" s="40"/>
      <c r="CL146" s="40"/>
      <c r="CM146" s="40"/>
      <c r="CN146" s="40"/>
      <c r="CO146" s="40"/>
      <c r="CP146" s="40"/>
      <c r="CQ146" s="40"/>
      <c r="CR146" s="40"/>
      <c r="CS146" s="40"/>
      <c r="CT146" s="40"/>
      <c r="CU146" s="40"/>
      <c r="CV146" s="40"/>
      <c r="CW146" s="40"/>
      <c r="CX146" s="40"/>
      <c r="CY146" s="40"/>
      <c r="CZ146" s="40"/>
      <c r="DA146" s="40"/>
      <c r="DB146" s="40"/>
      <c r="DC146" s="40"/>
      <c r="DD146" s="40"/>
      <c r="DE146" s="40"/>
      <c r="DF146" s="40"/>
      <c r="DG146" s="40"/>
      <c r="DH146" s="40"/>
      <c r="DI146" s="40"/>
      <c r="DJ146" s="40"/>
      <c r="DK146" s="40"/>
      <c r="DL146" s="40"/>
      <c r="DM146" s="41"/>
      <c r="DN146" s="40" t="e">
        <f t="shared" si="51"/>
        <v>#REF!</v>
      </c>
      <c r="DO146" s="40" t="e">
        <f t="shared" si="51"/>
        <v>#REF!</v>
      </c>
      <c r="DP146" s="40" t="e">
        <f t="shared" ref="DP146:DX146" si="52">DO145*$C$23</f>
        <v>#REF!</v>
      </c>
      <c r="DQ146" s="40" t="e">
        <f t="shared" si="52"/>
        <v>#REF!</v>
      </c>
      <c r="DR146" s="40" t="e">
        <f t="shared" si="52"/>
        <v>#REF!</v>
      </c>
      <c r="DS146" s="40" t="e">
        <f t="shared" si="52"/>
        <v>#REF!</v>
      </c>
      <c r="DT146" s="40" t="e">
        <f t="shared" si="52"/>
        <v>#REF!</v>
      </c>
      <c r="DU146" s="40" t="e">
        <f t="shared" si="52"/>
        <v>#REF!</v>
      </c>
      <c r="DV146" s="40" t="e">
        <f t="shared" si="52"/>
        <v>#REF!</v>
      </c>
      <c r="DW146" s="40" t="e">
        <f t="shared" si="52"/>
        <v>#REF!</v>
      </c>
      <c r="DX146" s="40" t="e">
        <f t="shared" si="52"/>
        <v>#REF!</v>
      </c>
      <c r="DY146" s="39">
        <f t="shared" si="40"/>
        <v>116</v>
      </c>
    </row>
    <row r="147" spans="2:135" s="39" customFormat="1">
      <c r="B147" s="21"/>
      <c r="C147" s="42"/>
      <c r="D147" s="42"/>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40"/>
      <c r="BH147" s="40"/>
      <c r="BI147" s="40"/>
      <c r="BJ147" s="40"/>
      <c r="BK147" s="40"/>
      <c r="BL147" s="40"/>
      <c r="BM147" s="40"/>
      <c r="BN147" s="40"/>
      <c r="BO147" s="40"/>
      <c r="BP147" s="40"/>
      <c r="BQ147" s="40"/>
      <c r="BR147" s="40"/>
      <c r="BS147" s="40"/>
      <c r="BT147" s="40"/>
      <c r="BU147" s="40"/>
      <c r="BV147" s="40"/>
      <c r="BW147" s="40"/>
      <c r="BX147" s="40"/>
      <c r="BY147" s="40"/>
      <c r="BZ147" s="40"/>
      <c r="CA147" s="40"/>
      <c r="CB147" s="40"/>
      <c r="CC147" s="40"/>
      <c r="CD147" s="40"/>
      <c r="CE147" s="40"/>
      <c r="CF147" s="40"/>
      <c r="CG147" s="40"/>
      <c r="CH147" s="40"/>
      <c r="CI147" s="40"/>
      <c r="CJ147" s="40"/>
      <c r="CK147" s="40"/>
      <c r="CL147" s="40"/>
      <c r="CM147" s="40"/>
      <c r="CN147" s="40"/>
      <c r="CO147" s="40"/>
      <c r="CP147" s="40"/>
      <c r="CQ147" s="40"/>
      <c r="CR147" s="40"/>
      <c r="CS147" s="40"/>
      <c r="CT147" s="40"/>
      <c r="CU147" s="40"/>
      <c r="CV147" s="40"/>
      <c r="CW147" s="40"/>
      <c r="CX147" s="40"/>
      <c r="CY147" s="40"/>
      <c r="CZ147" s="40"/>
      <c r="DA147" s="40"/>
      <c r="DB147" s="40"/>
      <c r="DC147" s="40"/>
      <c r="DD147" s="40"/>
      <c r="DE147" s="40"/>
      <c r="DF147" s="40"/>
      <c r="DG147" s="40"/>
      <c r="DH147" s="40"/>
      <c r="DI147" s="40"/>
      <c r="DJ147" s="40"/>
      <c r="DK147" s="40"/>
      <c r="DL147" s="40"/>
      <c r="DM147" s="40"/>
      <c r="DN147" s="41"/>
      <c r="DO147" s="40" t="e">
        <f t="shared" ref="DO147:DX156" si="53">DN146*$C$23</f>
        <v>#REF!</v>
      </c>
      <c r="DP147" s="40" t="e">
        <f t="shared" si="53"/>
        <v>#REF!</v>
      </c>
      <c r="DQ147" s="40" t="e">
        <f t="shared" si="53"/>
        <v>#REF!</v>
      </c>
      <c r="DR147" s="40" t="e">
        <f t="shared" si="53"/>
        <v>#REF!</v>
      </c>
      <c r="DS147" s="40" t="e">
        <f t="shared" si="53"/>
        <v>#REF!</v>
      </c>
      <c r="DT147" s="40" t="e">
        <f t="shared" si="53"/>
        <v>#REF!</v>
      </c>
      <c r="DU147" s="40" t="e">
        <f t="shared" si="53"/>
        <v>#REF!</v>
      </c>
      <c r="DV147" s="40" t="e">
        <f t="shared" si="53"/>
        <v>#REF!</v>
      </c>
      <c r="DW147" s="40" t="e">
        <f t="shared" si="53"/>
        <v>#REF!</v>
      </c>
      <c r="DX147" s="40" t="e">
        <f t="shared" si="53"/>
        <v>#REF!</v>
      </c>
      <c r="DY147" s="39">
        <f t="shared" si="40"/>
        <v>117</v>
      </c>
    </row>
    <row r="148" spans="2:135" s="39" customFormat="1">
      <c r="B148" s="21"/>
      <c r="C148" s="42"/>
      <c r="D148" s="42"/>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40"/>
      <c r="CH148" s="40"/>
      <c r="CI148" s="40"/>
      <c r="CJ148" s="40"/>
      <c r="CK148" s="40"/>
      <c r="CL148" s="40"/>
      <c r="CM148" s="40"/>
      <c r="CN148" s="40"/>
      <c r="CO148" s="40"/>
      <c r="CP148" s="40"/>
      <c r="CQ148" s="40"/>
      <c r="CR148" s="40"/>
      <c r="CS148" s="40"/>
      <c r="CT148" s="40"/>
      <c r="CU148" s="40"/>
      <c r="CV148" s="40"/>
      <c r="CW148" s="40"/>
      <c r="CX148" s="40"/>
      <c r="CY148" s="40"/>
      <c r="CZ148" s="40"/>
      <c r="DA148" s="40"/>
      <c r="DB148" s="40"/>
      <c r="DC148" s="40"/>
      <c r="DD148" s="40"/>
      <c r="DE148" s="40"/>
      <c r="DF148" s="40"/>
      <c r="DG148" s="40"/>
      <c r="DH148" s="40"/>
      <c r="DI148" s="40"/>
      <c r="DJ148" s="40"/>
      <c r="DK148" s="40"/>
      <c r="DL148" s="40"/>
      <c r="DM148" s="40"/>
      <c r="DN148" s="40"/>
      <c r="DO148" s="41"/>
      <c r="DP148" s="40" t="e">
        <f t="shared" si="53"/>
        <v>#REF!</v>
      </c>
      <c r="DQ148" s="40" t="e">
        <f t="shared" si="53"/>
        <v>#REF!</v>
      </c>
      <c r="DR148" s="40" t="e">
        <f t="shared" si="53"/>
        <v>#REF!</v>
      </c>
      <c r="DS148" s="40" t="e">
        <f t="shared" si="53"/>
        <v>#REF!</v>
      </c>
      <c r="DT148" s="40" t="e">
        <f t="shared" si="53"/>
        <v>#REF!</v>
      </c>
      <c r="DU148" s="40" t="e">
        <f t="shared" si="53"/>
        <v>#REF!</v>
      </c>
      <c r="DV148" s="40" t="e">
        <f t="shared" si="53"/>
        <v>#REF!</v>
      </c>
      <c r="DW148" s="40" t="e">
        <f t="shared" si="53"/>
        <v>#REF!</v>
      </c>
      <c r="DX148" s="40" t="e">
        <f t="shared" si="53"/>
        <v>#REF!</v>
      </c>
      <c r="DY148" s="39">
        <f t="shared" si="40"/>
        <v>118</v>
      </c>
    </row>
    <row r="149" spans="2:135" s="39" customFormat="1">
      <c r="B149" s="21"/>
      <c r="C149" s="42"/>
      <c r="D149" s="42"/>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c r="BM149" s="40"/>
      <c r="BN149" s="40"/>
      <c r="BO149" s="40"/>
      <c r="BP149" s="40"/>
      <c r="BQ149" s="40"/>
      <c r="BR149" s="40"/>
      <c r="BS149" s="40"/>
      <c r="BT149" s="40"/>
      <c r="BU149" s="40"/>
      <c r="BV149" s="40"/>
      <c r="BW149" s="40"/>
      <c r="BX149" s="40"/>
      <c r="BY149" s="40"/>
      <c r="BZ149" s="40"/>
      <c r="CA149" s="40"/>
      <c r="CB149" s="40"/>
      <c r="CC149" s="40"/>
      <c r="CD149" s="40"/>
      <c r="CE149" s="40"/>
      <c r="CF149" s="40"/>
      <c r="CG149" s="40"/>
      <c r="CH149" s="40"/>
      <c r="CI149" s="40"/>
      <c r="CJ149" s="40"/>
      <c r="CK149" s="40"/>
      <c r="CL149" s="40"/>
      <c r="CM149" s="40"/>
      <c r="CN149" s="40"/>
      <c r="CO149" s="40"/>
      <c r="CP149" s="40"/>
      <c r="CQ149" s="40"/>
      <c r="CR149" s="40"/>
      <c r="CS149" s="40"/>
      <c r="CT149" s="40"/>
      <c r="CU149" s="40"/>
      <c r="CV149" s="40"/>
      <c r="CW149" s="40"/>
      <c r="CX149" s="40"/>
      <c r="CY149" s="40"/>
      <c r="CZ149" s="40"/>
      <c r="DA149" s="40"/>
      <c r="DB149" s="40"/>
      <c r="DC149" s="40"/>
      <c r="DD149" s="40"/>
      <c r="DE149" s="40"/>
      <c r="DF149" s="40"/>
      <c r="DG149" s="40"/>
      <c r="DH149" s="40"/>
      <c r="DI149" s="40"/>
      <c r="DJ149" s="40"/>
      <c r="DK149" s="40"/>
      <c r="DL149" s="40"/>
      <c r="DM149" s="40"/>
      <c r="DN149" s="40"/>
      <c r="DO149" s="40"/>
      <c r="DP149" s="41"/>
      <c r="DQ149" s="40" t="e">
        <f t="shared" si="53"/>
        <v>#REF!</v>
      </c>
      <c r="DR149" s="40" t="e">
        <f t="shared" si="53"/>
        <v>#REF!</v>
      </c>
      <c r="DS149" s="40" t="e">
        <f t="shared" si="53"/>
        <v>#REF!</v>
      </c>
      <c r="DT149" s="40" t="e">
        <f t="shared" si="53"/>
        <v>#REF!</v>
      </c>
      <c r="DU149" s="40" t="e">
        <f t="shared" si="53"/>
        <v>#REF!</v>
      </c>
      <c r="DV149" s="40" t="e">
        <f t="shared" si="53"/>
        <v>#REF!</v>
      </c>
      <c r="DW149" s="40" t="e">
        <f t="shared" si="53"/>
        <v>#REF!</v>
      </c>
      <c r="DX149" s="40" t="e">
        <f t="shared" si="53"/>
        <v>#REF!</v>
      </c>
      <c r="DY149" s="39">
        <f t="shared" si="40"/>
        <v>119</v>
      </c>
    </row>
    <row r="150" spans="2:135" s="39" customFormat="1">
      <c r="B150" s="21"/>
      <c r="C150" s="42"/>
      <c r="D150" s="42"/>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c r="CC150" s="40"/>
      <c r="CD150" s="40"/>
      <c r="CE150" s="40"/>
      <c r="CF150" s="40"/>
      <c r="CG150" s="40"/>
      <c r="CH150" s="40"/>
      <c r="CI150" s="40"/>
      <c r="CJ150" s="40"/>
      <c r="CK150" s="40"/>
      <c r="CL150" s="40"/>
      <c r="CM150" s="40"/>
      <c r="CN150" s="40"/>
      <c r="CO150" s="40"/>
      <c r="CP150" s="40"/>
      <c r="CQ150" s="40"/>
      <c r="CR150" s="40"/>
      <c r="CS150" s="40"/>
      <c r="CT150" s="40"/>
      <c r="CU150" s="40"/>
      <c r="CV150" s="40"/>
      <c r="CW150" s="40"/>
      <c r="CX150" s="40"/>
      <c r="CY150" s="40"/>
      <c r="CZ150" s="40"/>
      <c r="DA150" s="40"/>
      <c r="DB150" s="40"/>
      <c r="DC150" s="40"/>
      <c r="DD150" s="40"/>
      <c r="DE150" s="40"/>
      <c r="DF150" s="40"/>
      <c r="DG150" s="40"/>
      <c r="DH150" s="40"/>
      <c r="DI150" s="40"/>
      <c r="DJ150" s="40"/>
      <c r="DK150" s="40"/>
      <c r="DL150" s="40"/>
      <c r="DM150" s="40"/>
      <c r="DN150" s="40"/>
      <c r="DO150" s="40"/>
      <c r="DP150" s="40"/>
      <c r="DQ150" s="41"/>
      <c r="DR150" s="40" t="e">
        <f t="shared" si="53"/>
        <v>#REF!</v>
      </c>
      <c r="DS150" s="40" t="e">
        <f t="shared" si="53"/>
        <v>#REF!</v>
      </c>
      <c r="DT150" s="40" t="e">
        <f t="shared" si="53"/>
        <v>#REF!</v>
      </c>
      <c r="DU150" s="40" t="e">
        <f t="shared" si="53"/>
        <v>#REF!</v>
      </c>
      <c r="DV150" s="40" t="e">
        <f t="shared" si="53"/>
        <v>#REF!</v>
      </c>
      <c r="DW150" s="40" t="e">
        <f t="shared" si="53"/>
        <v>#REF!</v>
      </c>
      <c r="DX150" s="40" t="e">
        <f t="shared" si="53"/>
        <v>#REF!</v>
      </c>
      <c r="DY150" s="39">
        <f t="shared" si="40"/>
        <v>120</v>
      </c>
    </row>
    <row r="151" spans="2:135" s="39" customFormat="1">
      <c r="B151" s="21"/>
      <c r="C151" s="42"/>
      <c r="D151" s="42"/>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c r="CC151" s="40"/>
      <c r="CD151" s="40"/>
      <c r="CE151" s="40"/>
      <c r="CF151" s="40"/>
      <c r="CG151" s="40"/>
      <c r="CH151" s="40"/>
      <c r="CI151" s="40"/>
      <c r="CJ151" s="40"/>
      <c r="CK151" s="40"/>
      <c r="CL151" s="40"/>
      <c r="CM151" s="40"/>
      <c r="CN151" s="40"/>
      <c r="CO151" s="40"/>
      <c r="CP151" s="40"/>
      <c r="CQ151" s="40"/>
      <c r="CR151" s="40"/>
      <c r="CS151" s="40"/>
      <c r="CT151" s="40"/>
      <c r="CU151" s="40"/>
      <c r="CV151" s="40"/>
      <c r="CW151" s="40"/>
      <c r="CX151" s="40"/>
      <c r="CY151" s="40"/>
      <c r="CZ151" s="40"/>
      <c r="DA151" s="40"/>
      <c r="DB151" s="40"/>
      <c r="DC151" s="40"/>
      <c r="DD151" s="40"/>
      <c r="DE151" s="40"/>
      <c r="DF151" s="40"/>
      <c r="DG151" s="40"/>
      <c r="DH151" s="40"/>
      <c r="DI151" s="40"/>
      <c r="DJ151" s="40"/>
      <c r="DK151" s="40"/>
      <c r="DL151" s="40"/>
      <c r="DM151" s="40"/>
      <c r="DN151" s="40"/>
      <c r="DO151" s="40"/>
      <c r="DP151" s="40"/>
      <c r="DQ151" s="40"/>
      <c r="DR151" s="41"/>
      <c r="DS151" s="40" t="e">
        <f t="shared" si="53"/>
        <v>#REF!</v>
      </c>
      <c r="DT151" s="40" t="e">
        <f t="shared" si="53"/>
        <v>#REF!</v>
      </c>
      <c r="DU151" s="40" t="e">
        <f t="shared" si="53"/>
        <v>#REF!</v>
      </c>
      <c r="DV151" s="40" t="e">
        <f t="shared" si="53"/>
        <v>#REF!</v>
      </c>
      <c r="DW151" s="40" t="e">
        <f t="shared" si="53"/>
        <v>#REF!</v>
      </c>
      <c r="DX151" s="40" t="e">
        <f t="shared" si="53"/>
        <v>#REF!</v>
      </c>
      <c r="DY151" s="39">
        <f t="shared" si="40"/>
        <v>121</v>
      </c>
    </row>
    <row r="152" spans="2:135" s="39" customFormat="1">
      <c r="B152" s="21"/>
      <c r="C152" s="42"/>
      <c r="D152" s="42"/>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40"/>
      <c r="BH152" s="40"/>
      <c r="BI152" s="40"/>
      <c r="BJ152" s="40"/>
      <c r="BK152" s="40"/>
      <c r="BL152" s="40"/>
      <c r="BM152" s="40"/>
      <c r="BN152" s="40"/>
      <c r="BO152" s="40"/>
      <c r="BP152" s="40"/>
      <c r="BQ152" s="40"/>
      <c r="BR152" s="40"/>
      <c r="BS152" s="40"/>
      <c r="BT152" s="40"/>
      <c r="BU152" s="40"/>
      <c r="BV152" s="40"/>
      <c r="BW152" s="40"/>
      <c r="BX152" s="40"/>
      <c r="BY152" s="40"/>
      <c r="BZ152" s="40"/>
      <c r="CA152" s="40"/>
      <c r="CB152" s="40"/>
      <c r="CC152" s="40"/>
      <c r="CD152" s="40"/>
      <c r="CE152" s="40"/>
      <c r="CF152" s="40"/>
      <c r="CG152" s="40"/>
      <c r="CH152" s="40"/>
      <c r="CI152" s="40"/>
      <c r="CJ152" s="40"/>
      <c r="CK152" s="40"/>
      <c r="CL152" s="40"/>
      <c r="CM152" s="40"/>
      <c r="CN152" s="40"/>
      <c r="CO152" s="40"/>
      <c r="CP152" s="40"/>
      <c r="CQ152" s="40"/>
      <c r="CR152" s="40"/>
      <c r="CS152" s="40"/>
      <c r="CT152" s="40"/>
      <c r="CU152" s="40"/>
      <c r="CV152" s="40"/>
      <c r="CW152" s="40"/>
      <c r="CX152" s="40"/>
      <c r="CY152" s="40"/>
      <c r="CZ152" s="40"/>
      <c r="DA152" s="40"/>
      <c r="DB152" s="40"/>
      <c r="DC152" s="40"/>
      <c r="DD152" s="40"/>
      <c r="DE152" s="40"/>
      <c r="DF152" s="40"/>
      <c r="DG152" s="40"/>
      <c r="DH152" s="40"/>
      <c r="DI152" s="40"/>
      <c r="DJ152" s="40"/>
      <c r="DK152" s="40"/>
      <c r="DL152" s="40"/>
      <c r="DM152" s="40"/>
      <c r="DN152" s="40"/>
      <c r="DO152" s="40"/>
      <c r="DP152" s="40"/>
      <c r="DQ152" s="40"/>
      <c r="DR152" s="40"/>
      <c r="DS152" s="41"/>
      <c r="DT152" s="40" t="e">
        <f t="shared" si="53"/>
        <v>#REF!</v>
      </c>
      <c r="DU152" s="40" t="e">
        <f t="shared" si="53"/>
        <v>#REF!</v>
      </c>
      <c r="DV152" s="40" t="e">
        <f t="shared" si="53"/>
        <v>#REF!</v>
      </c>
      <c r="DW152" s="40" t="e">
        <f t="shared" si="53"/>
        <v>#REF!</v>
      </c>
      <c r="DX152" s="40" t="e">
        <f t="shared" si="53"/>
        <v>#REF!</v>
      </c>
      <c r="DY152" s="39">
        <f t="shared" si="40"/>
        <v>122</v>
      </c>
    </row>
    <row r="153" spans="2:135" s="39" customFormat="1">
      <c r="B153" s="21"/>
      <c r="C153" s="42"/>
      <c r="D153" s="42"/>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c r="CC153" s="40"/>
      <c r="CD153" s="40"/>
      <c r="CE153" s="40"/>
      <c r="CF153" s="40"/>
      <c r="CG153" s="40"/>
      <c r="CH153" s="40"/>
      <c r="CI153" s="40"/>
      <c r="CJ153" s="40"/>
      <c r="CK153" s="40"/>
      <c r="CL153" s="40"/>
      <c r="CM153" s="40"/>
      <c r="CN153" s="40"/>
      <c r="CO153" s="40"/>
      <c r="CP153" s="40"/>
      <c r="CQ153" s="40"/>
      <c r="CR153" s="40"/>
      <c r="CS153" s="40"/>
      <c r="CT153" s="40"/>
      <c r="CU153" s="40"/>
      <c r="CV153" s="40"/>
      <c r="CW153" s="40"/>
      <c r="CX153" s="40"/>
      <c r="CY153" s="40"/>
      <c r="CZ153" s="40"/>
      <c r="DA153" s="40"/>
      <c r="DB153" s="40"/>
      <c r="DC153" s="40"/>
      <c r="DD153" s="40"/>
      <c r="DE153" s="40"/>
      <c r="DF153" s="40"/>
      <c r="DG153" s="40"/>
      <c r="DH153" s="40"/>
      <c r="DI153" s="40"/>
      <c r="DJ153" s="40"/>
      <c r="DK153" s="40"/>
      <c r="DL153" s="40"/>
      <c r="DM153" s="40"/>
      <c r="DN153" s="40"/>
      <c r="DO153" s="40"/>
      <c r="DP153" s="40"/>
      <c r="DQ153" s="40"/>
      <c r="DR153" s="40"/>
      <c r="DS153" s="40"/>
      <c r="DT153" s="41"/>
      <c r="DU153" s="40" t="e">
        <f t="shared" si="53"/>
        <v>#REF!</v>
      </c>
      <c r="DV153" s="40" t="e">
        <f t="shared" si="53"/>
        <v>#REF!</v>
      </c>
      <c r="DW153" s="40" t="e">
        <f t="shared" si="53"/>
        <v>#REF!</v>
      </c>
      <c r="DX153" s="40" t="e">
        <f t="shared" si="53"/>
        <v>#REF!</v>
      </c>
      <c r="DY153" s="39">
        <f t="shared" si="40"/>
        <v>123</v>
      </c>
    </row>
    <row r="154" spans="2:135" s="39" customFormat="1">
      <c r="B154" s="21"/>
      <c r="C154" s="42"/>
      <c r="D154" s="42"/>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40"/>
      <c r="BH154" s="40"/>
      <c r="BI154" s="40"/>
      <c r="BJ154" s="40"/>
      <c r="BK154" s="40"/>
      <c r="BL154" s="40"/>
      <c r="BM154" s="40"/>
      <c r="BN154" s="40"/>
      <c r="BO154" s="40"/>
      <c r="BP154" s="40"/>
      <c r="BQ154" s="40"/>
      <c r="BR154" s="40"/>
      <c r="BS154" s="40"/>
      <c r="BT154" s="40"/>
      <c r="BU154" s="40"/>
      <c r="BV154" s="40"/>
      <c r="BW154" s="40"/>
      <c r="BX154" s="40"/>
      <c r="BY154" s="40"/>
      <c r="BZ154" s="40"/>
      <c r="CA154" s="40"/>
      <c r="CB154" s="40"/>
      <c r="CC154" s="40"/>
      <c r="CD154" s="40"/>
      <c r="CE154" s="40"/>
      <c r="CF154" s="40"/>
      <c r="CG154" s="40"/>
      <c r="CH154" s="40"/>
      <c r="CI154" s="40"/>
      <c r="CJ154" s="40"/>
      <c r="CK154" s="40"/>
      <c r="CL154" s="40"/>
      <c r="CM154" s="40"/>
      <c r="CN154" s="40"/>
      <c r="CO154" s="40"/>
      <c r="CP154" s="40"/>
      <c r="CQ154" s="40"/>
      <c r="CR154" s="40"/>
      <c r="CS154" s="40"/>
      <c r="CT154" s="40"/>
      <c r="CU154" s="40"/>
      <c r="CV154" s="40"/>
      <c r="CW154" s="40"/>
      <c r="CX154" s="40"/>
      <c r="CY154" s="40"/>
      <c r="CZ154" s="40"/>
      <c r="DA154" s="40"/>
      <c r="DB154" s="40"/>
      <c r="DC154" s="40"/>
      <c r="DD154" s="40"/>
      <c r="DE154" s="40"/>
      <c r="DF154" s="40"/>
      <c r="DG154" s="40"/>
      <c r="DH154" s="40"/>
      <c r="DI154" s="40"/>
      <c r="DJ154" s="40"/>
      <c r="DK154" s="40"/>
      <c r="DL154" s="40"/>
      <c r="DM154" s="40"/>
      <c r="DN154" s="40"/>
      <c r="DO154" s="40"/>
      <c r="DP154" s="40"/>
      <c r="DQ154" s="40"/>
      <c r="DR154" s="40"/>
      <c r="DS154" s="40"/>
      <c r="DT154" s="40"/>
      <c r="DU154" s="41"/>
      <c r="DV154" s="40" t="e">
        <f t="shared" si="53"/>
        <v>#REF!</v>
      </c>
      <c r="DW154" s="40" t="e">
        <f t="shared" si="53"/>
        <v>#REF!</v>
      </c>
      <c r="DX154" s="40" t="e">
        <f t="shared" si="53"/>
        <v>#REF!</v>
      </c>
      <c r="DY154" s="39">
        <f t="shared" si="40"/>
        <v>124</v>
      </c>
    </row>
    <row r="155" spans="2:135" s="39" customFormat="1">
      <c r="B155" s="21"/>
      <c r="C155" s="42"/>
      <c r="D155" s="42"/>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
      <c r="BE155" s="40"/>
      <c r="BF155" s="40"/>
      <c r="BG155" s="40"/>
      <c r="BH155" s="40"/>
      <c r="BI155" s="40"/>
      <c r="BJ155" s="40"/>
      <c r="BK155" s="40"/>
      <c r="BL155" s="40"/>
      <c r="BM155" s="40"/>
      <c r="BN155" s="40"/>
      <c r="BO155" s="40"/>
      <c r="BP155" s="40"/>
      <c r="BQ155" s="40"/>
      <c r="BR155" s="40"/>
      <c r="BS155" s="40"/>
      <c r="BT155" s="40"/>
      <c r="BU155" s="40"/>
      <c r="BV155" s="40"/>
      <c r="BW155" s="40"/>
      <c r="BX155" s="40"/>
      <c r="BY155" s="40"/>
      <c r="BZ155" s="40"/>
      <c r="CA155" s="40"/>
      <c r="CB155" s="40"/>
      <c r="CC155" s="40"/>
      <c r="CD155" s="40"/>
      <c r="CE155" s="40"/>
      <c r="CF155" s="40"/>
      <c r="CG155" s="40"/>
      <c r="CH155" s="40"/>
      <c r="CI155" s="40"/>
      <c r="CJ155" s="40"/>
      <c r="CK155" s="40"/>
      <c r="CL155" s="40"/>
      <c r="CM155" s="40"/>
      <c r="CN155" s="40"/>
      <c r="CO155" s="40"/>
      <c r="CP155" s="40"/>
      <c r="CQ155" s="40"/>
      <c r="CR155" s="40"/>
      <c r="CS155" s="40"/>
      <c r="CT155" s="40"/>
      <c r="CU155" s="40"/>
      <c r="CV155" s="40"/>
      <c r="CW155" s="40"/>
      <c r="CX155" s="40"/>
      <c r="CY155" s="40"/>
      <c r="CZ155" s="40"/>
      <c r="DA155" s="40"/>
      <c r="DB155" s="40"/>
      <c r="DC155" s="40"/>
      <c r="DD155" s="40"/>
      <c r="DE155" s="40"/>
      <c r="DF155" s="40"/>
      <c r="DG155" s="40"/>
      <c r="DH155" s="40"/>
      <c r="DI155" s="40"/>
      <c r="DJ155" s="40"/>
      <c r="DK155" s="40"/>
      <c r="DL155" s="40"/>
      <c r="DM155" s="40"/>
      <c r="DN155" s="40"/>
      <c r="DO155" s="40"/>
      <c r="DP155" s="40"/>
      <c r="DQ155" s="40"/>
      <c r="DR155" s="40"/>
      <c r="DS155" s="40"/>
      <c r="DT155" s="40"/>
      <c r="DU155" s="40"/>
      <c r="DV155" s="41"/>
      <c r="DW155" s="40" t="e">
        <f t="shared" si="53"/>
        <v>#REF!</v>
      </c>
      <c r="DX155" s="40" t="e">
        <f t="shared" si="53"/>
        <v>#REF!</v>
      </c>
      <c r="DY155" s="39">
        <f t="shared" si="40"/>
        <v>125</v>
      </c>
    </row>
    <row r="156" spans="2:135" s="39" customFormat="1">
      <c r="B156" s="21"/>
      <c r="C156" s="42"/>
      <c r="D156" s="42"/>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40"/>
      <c r="BH156" s="40"/>
      <c r="BI156" s="40"/>
      <c r="BJ156" s="40"/>
      <c r="BK156" s="40"/>
      <c r="BL156" s="40"/>
      <c r="BM156" s="40"/>
      <c r="BN156" s="40"/>
      <c r="BO156" s="40"/>
      <c r="BP156" s="40"/>
      <c r="BQ156" s="40"/>
      <c r="BR156" s="40"/>
      <c r="BS156" s="40"/>
      <c r="BT156" s="40"/>
      <c r="BU156" s="40"/>
      <c r="BV156" s="40"/>
      <c r="BW156" s="40"/>
      <c r="BX156" s="40"/>
      <c r="BY156" s="40"/>
      <c r="BZ156" s="40"/>
      <c r="CA156" s="40"/>
      <c r="CB156" s="40"/>
      <c r="CC156" s="40"/>
      <c r="CD156" s="40"/>
      <c r="CE156" s="40"/>
      <c r="CF156" s="40"/>
      <c r="CG156" s="40"/>
      <c r="CH156" s="40"/>
      <c r="CI156" s="40"/>
      <c r="CJ156" s="40"/>
      <c r="CK156" s="40"/>
      <c r="CL156" s="40"/>
      <c r="CM156" s="40"/>
      <c r="CN156" s="40"/>
      <c r="CO156" s="40"/>
      <c r="CP156" s="40"/>
      <c r="CQ156" s="40"/>
      <c r="CR156" s="40"/>
      <c r="CS156" s="40"/>
      <c r="CT156" s="40"/>
      <c r="CU156" s="40"/>
      <c r="CV156" s="40"/>
      <c r="CW156" s="40"/>
      <c r="CX156" s="40"/>
      <c r="CY156" s="40"/>
      <c r="CZ156" s="40"/>
      <c r="DA156" s="40"/>
      <c r="DB156" s="40"/>
      <c r="DC156" s="40"/>
      <c r="DD156" s="40"/>
      <c r="DE156" s="40"/>
      <c r="DF156" s="40"/>
      <c r="DG156" s="40"/>
      <c r="DH156" s="40"/>
      <c r="DI156" s="40"/>
      <c r="DJ156" s="40"/>
      <c r="DK156" s="40"/>
      <c r="DL156" s="40"/>
      <c r="DM156" s="40"/>
      <c r="DN156" s="40"/>
      <c r="DO156" s="40"/>
      <c r="DP156" s="40"/>
      <c r="DQ156" s="40"/>
      <c r="DR156" s="40"/>
      <c r="DS156" s="40"/>
      <c r="DT156" s="40"/>
      <c r="DU156" s="40"/>
      <c r="DV156" s="40"/>
      <c r="DW156" s="41"/>
      <c r="DX156" s="40" t="e">
        <f t="shared" si="53"/>
        <v>#REF!</v>
      </c>
      <c r="DY156" s="39">
        <f t="shared" si="40"/>
        <v>126</v>
      </c>
    </row>
    <row r="157" spans="2:135" s="39" customFormat="1">
      <c r="B157" s="21"/>
      <c r="C157" s="42"/>
      <c r="D157" s="42"/>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
      <c r="BE157" s="40"/>
      <c r="BF157" s="40"/>
      <c r="BG157" s="40"/>
      <c r="BH157" s="40"/>
      <c r="BI157" s="40"/>
      <c r="BJ157" s="40"/>
      <c r="BK157" s="40"/>
      <c r="BL157" s="40"/>
      <c r="BM157" s="40"/>
      <c r="BN157" s="40"/>
      <c r="BO157" s="40"/>
      <c r="BP157" s="40"/>
      <c r="BQ157" s="40"/>
      <c r="BR157" s="40"/>
      <c r="BS157" s="40"/>
      <c r="BT157" s="40"/>
      <c r="BU157" s="40"/>
      <c r="BV157" s="40"/>
      <c r="BW157" s="40"/>
      <c r="BX157" s="40"/>
      <c r="BY157" s="40"/>
      <c r="BZ157" s="40"/>
      <c r="CA157" s="40"/>
      <c r="CB157" s="40"/>
      <c r="CC157" s="40"/>
      <c r="CD157" s="40"/>
      <c r="CE157" s="40"/>
      <c r="CF157" s="40"/>
      <c r="CG157" s="40"/>
      <c r="CH157" s="40"/>
      <c r="CI157" s="40"/>
      <c r="CJ157" s="40"/>
      <c r="CK157" s="40"/>
      <c r="CL157" s="40"/>
      <c r="CM157" s="40"/>
      <c r="CN157" s="40"/>
      <c r="CO157" s="40"/>
      <c r="CP157" s="40"/>
      <c r="CQ157" s="40"/>
      <c r="CR157" s="40"/>
      <c r="CS157" s="40"/>
      <c r="CT157" s="40"/>
      <c r="CU157" s="40"/>
      <c r="CV157" s="40"/>
      <c r="CW157" s="40"/>
      <c r="CX157" s="40"/>
      <c r="CY157" s="40"/>
      <c r="CZ157" s="40"/>
      <c r="DA157" s="40"/>
      <c r="DB157" s="40"/>
      <c r="DC157" s="40"/>
      <c r="DD157" s="40"/>
      <c r="DE157" s="40"/>
      <c r="DF157" s="40"/>
      <c r="DG157" s="40"/>
      <c r="DH157" s="40"/>
      <c r="DI157" s="40"/>
      <c r="DJ157" s="40"/>
      <c r="DK157" s="40"/>
      <c r="DL157" s="40"/>
      <c r="DM157" s="40"/>
      <c r="DN157" s="40"/>
      <c r="DO157" s="40"/>
      <c r="DP157" s="40"/>
      <c r="DQ157" s="40"/>
      <c r="DR157" s="40"/>
      <c r="DS157" s="40"/>
      <c r="DT157" s="40"/>
      <c r="DU157" s="40"/>
      <c r="DV157" s="40"/>
      <c r="DW157" s="40"/>
      <c r="DX157" s="41"/>
    </row>
    <row r="158" spans="2:135" s="39" customFormat="1"/>
    <row r="159" spans="2:135" s="39" customFormat="1" ht="16.899999999999999">
      <c r="DZ159" s="111" t="s">
        <v>107</v>
      </c>
      <c r="EA159" s="112" t="s">
        <v>108</v>
      </c>
      <c r="EB159" s="112" t="s">
        <v>109</v>
      </c>
      <c r="ED159" s="105" t="s">
        <v>110</v>
      </c>
      <c r="EE159" s="106">
        <f>2^125-SUM(EB160:EB285)</f>
        <v>0</v>
      </c>
    </row>
    <row r="160" spans="2:135" s="39" customFormat="1">
      <c r="B160" s="21" t="s">
        <v>111</v>
      </c>
      <c r="C160" s="40" t="e">
        <f t="shared" ref="C160:AH160" si="54">MAX(($C$24*D160+(1-$C$24)*D161)*$C$25,C31-StrikePrice)</f>
        <v>#REF!</v>
      </c>
      <c r="D160" s="40" t="e">
        <f t="shared" si="54"/>
        <v>#REF!</v>
      </c>
      <c r="E160" s="40" t="e">
        <f t="shared" si="54"/>
        <v>#REF!</v>
      </c>
      <c r="F160" s="40" t="e">
        <f t="shared" si="54"/>
        <v>#REF!</v>
      </c>
      <c r="G160" s="40" t="e">
        <f t="shared" si="54"/>
        <v>#REF!</v>
      </c>
      <c r="H160" s="40" t="e">
        <f t="shared" si="54"/>
        <v>#REF!</v>
      </c>
      <c r="I160" s="40" t="e">
        <f t="shared" si="54"/>
        <v>#REF!</v>
      </c>
      <c r="J160" s="40" t="e">
        <f t="shared" si="54"/>
        <v>#REF!</v>
      </c>
      <c r="K160" s="40" t="e">
        <f t="shared" si="54"/>
        <v>#REF!</v>
      </c>
      <c r="L160" s="40" t="e">
        <f t="shared" si="54"/>
        <v>#REF!</v>
      </c>
      <c r="M160" s="40" t="e">
        <f t="shared" si="54"/>
        <v>#REF!</v>
      </c>
      <c r="N160" s="40" t="e">
        <f t="shared" si="54"/>
        <v>#REF!</v>
      </c>
      <c r="O160" s="40" t="e">
        <f t="shared" si="54"/>
        <v>#REF!</v>
      </c>
      <c r="P160" s="40" t="e">
        <f t="shared" si="54"/>
        <v>#REF!</v>
      </c>
      <c r="Q160" s="40" t="e">
        <f t="shared" si="54"/>
        <v>#REF!</v>
      </c>
      <c r="R160" s="40" t="e">
        <f t="shared" si="54"/>
        <v>#REF!</v>
      </c>
      <c r="S160" s="40" t="e">
        <f t="shared" si="54"/>
        <v>#REF!</v>
      </c>
      <c r="T160" s="40" t="e">
        <f t="shared" si="54"/>
        <v>#REF!</v>
      </c>
      <c r="U160" s="40" t="e">
        <f t="shared" si="54"/>
        <v>#REF!</v>
      </c>
      <c r="V160" s="40" t="e">
        <f t="shared" si="54"/>
        <v>#REF!</v>
      </c>
      <c r="W160" s="40" t="e">
        <f t="shared" si="54"/>
        <v>#REF!</v>
      </c>
      <c r="X160" s="40" t="e">
        <f t="shared" si="54"/>
        <v>#REF!</v>
      </c>
      <c r="Y160" s="40" t="e">
        <f t="shared" si="54"/>
        <v>#REF!</v>
      </c>
      <c r="Z160" s="40" t="e">
        <f t="shared" si="54"/>
        <v>#REF!</v>
      </c>
      <c r="AA160" s="40" t="e">
        <f t="shared" si="54"/>
        <v>#REF!</v>
      </c>
      <c r="AB160" s="40" t="e">
        <f t="shared" si="54"/>
        <v>#REF!</v>
      </c>
      <c r="AC160" s="40" t="e">
        <f t="shared" si="54"/>
        <v>#REF!</v>
      </c>
      <c r="AD160" s="40" t="e">
        <f t="shared" si="54"/>
        <v>#REF!</v>
      </c>
      <c r="AE160" s="40" t="e">
        <f t="shared" si="54"/>
        <v>#REF!</v>
      </c>
      <c r="AF160" s="40" t="e">
        <f t="shared" si="54"/>
        <v>#REF!</v>
      </c>
      <c r="AG160" s="40" t="e">
        <f t="shared" si="54"/>
        <v>#REF!</v>
      </c>
      <c r="AH160" s="40" t="e">
        <f t="shared" si="54"/>
        <v>#REF!</v>
      </c>
      <c r="AI160" s="40" t="e">
        <f t="shared" ref="AI160:BN160" si="55">MAX(($C$24*AJ160+(1-$C$24)*AJ161)*$C$25,AI31-StrikePrice)</f>
        <v>#REF!</v>
      </c>
      <c r="AJ160" s="40" t="e">
        <f t="shared" si="55"/>
        <v>#REF!</v>
      </c>
      <c r="AK160" s="40" t="e">
        <f t="shared" si="55"/>
        <v>#REF!</v>
      </c>
      <c r="AL160" s="40" t="e">
        <f t="shared" si="55"/>
        <v>#REF!</v>
      </c>
      <c r="AM160" s="40" t="e">
        <f t="shared" si="55"/>
        <v>#REF!</v>
      </c>
      <c r="AN160" s="40" t="e">
        <f t="shared" si="55"/>
        <v>#REF!</v>
      </c>
      <c r="AO160" s="40" t="e">
        <f t="shared" si="55"/>
        <v>#REF!</v>
      </c>
      <c r="AP160" s="40" t="e">
        <f t="shared" si="55"/>
        <v>#REF!</v>
      </c>
      <c r="AQ160" s="40" t="e">
        <f t="shared" si="55"/>
        <v>#REF!</v>
      </c>
      <c r="AR160" s="40" t="e">
        <f t="shared" si="55"/>
        <v>#REF!</v>
      </c>
      <c r="AS160" s="40" t="e">
        <f t="shared" si="55"/>
        <v>#REF!</v>
      </c>
      <c r="AT160" s="40" t="e">
        <f t="shared" si="55"/>
        <v>#REF!</v>
      </c>
      <c r="AU160" s="40" t="e">
        <f t="shared" si="55"/>
        <v>#REF!</v>
      </c>
      <c r="AV160" s="40" t="e">
        <f t="shared" si="55"/>
        <v>#REF!</v>
      </c>
      <c r="AW160" s="40" t="e">
        <f t="shared" si="55"/>
        <v>#REF!</v>
      </c>
      <c r="AX160" s="40" t="e">
        <f t="shared" si="55"/>
        <v>#REF!</v>
      </c>
      <c r="AY160" s="40" t="e">
        <f t="shared" si="55"/>
        <v>#REF!</v>
      </c>
      <c r="AZ160" s="40" t="e">
        <f t="shared" si="55"/>
        <v>#REF!</v>
      </c>
      <c r="BA160" s="40" t="e">
        <f t="shared" si="55"/>
        <v>#REF!</v>
      </c>
      <c r="BB160" s="40" t="e">
        <f t="shared" si="55"/>
        <v>#REF!</v>
      </c>
      <c r="BC160" s="40" t="e">
        <f t="shared" si="55"/>
        <v>#REF!</v>
      </c>
      <c r="BD160" s="40" t="e">
        <f t="shared" si="55"/>
        <v>#REF!</v>
      </c>
      <c r="BE160" s="40" t="e">
        <f t="shared" si="55"/>
        <v>#REF!</v>
      </c>
      <c r="BF160" s="40" t="e">
        <f t="shared" si="55"/>
        <v>#REF!</v>
      </c>
      <c r="BG160" s="40" t="e">
        <f t="shared" si="55"/>
        <v>#REF!</v>
      </c>
      <c r="BH160" s="40" t="e">
        <f t="shared" si="55"/>
        <v>#REF!</v>
      </c>
      <c r="BI160" s="40" t="e">
        <f t="shared" si="55"/>
        <v>#REF!</v>
      </c>
      <c r="BJ160" s="40" t="e">
        <f t="shared" si="55"/>
        <v>#REF!</v>
      </c>
      <c r="BK160" s="40" t="e">
        <f t="shared" si="55"/>
        <v>#REF!</v>
      </c>
      <c r="BL160" s="40" t="e">
        <f t="shared" si="55"/>
        <v>#REF!</v>
      </c>
      <c r="BM160" s="40" t="e">
        <f t="shared" si="55"/>
        <v>#REF!</v>
      </c>
      <c r="BN160" s="40" t="e">
        <f t="shared" si="55"/>
        <v>#REF!</v>
      </c>
      <c r="BO160" s="40" t="e">
        <f t="shared" ref="BO160:CT160" si="56">MAX(($C$24*BP160+(1-$C$24)*BP161)*$C$25,BO31-StrikePrice)</f>
        <v>#REF!</v>
      </c>
      <c r="BP160" s="40" t="e">
        <f t="shared" si="56"/>
        <v>#REF!</v>
      </c>
      <c r="BQ160" s="40" t="e">
        <f t="shared" si="56"/>
        <v>#REF!</v>
      </c>
      <c r="BR160" s="40" t="e">
        <f t="shared" si="56"/>
        <v>#REF!</v>
      </c>
      <c r="BS160" s="40" t="e">
        <f t="shared" si="56"/>
        <v>#REF!</v>
      </c>
      <c r="BT160" s="40" t="e">
        <f t="shared" si="56"/>
        <v>#REF!</v>
      </c>
      <c r="BU160" s="40" t="e">
        <f t="shared" si="56"/>
        <v>#REF!</v>
      </c>
      <c r="BV160" s="40" t="e">
        <f t="shared" si="56"/>
        <v>#REF!</v>
      </c>
      <c r="BW160" s="40" t="e">
        <f t="shared" si="56"/>
        <v>#REF!</v>
      </c>
      <c r="BX160" s="40" t="e">
        <f t="shared" si="56"/>
        <v>#REF!</v>
      </c>
      <c r="BY160" s="40" t="e">
        <f t="shared" si="56"/>
        <v>#REF!</v>
      </c>
      <c r="BZ160" s="40" t="e">
        <f t="shared" si="56"/>
        <v>#REF!</v>
      </c>
      <c r="CA160" s="40" t="e">
        <f t="shared" si="56"/>
        <v>#REF!</v>
      </c>
      <c r="CB160" s="40" t="e">
        <f t="shared" si="56"/>
        <v>#REF!</v>
      </c>
      <c r="CC160" s="40" t="e">
        <f t="shared" si="56"/>
        <v>#REF!</v>
      </c>
      <c r="CD160" s="40" t="e">
        <f t="shared" si="56"/>
        <v>#REF!</v>
      </c>
      <c r="CE160" s="40" t="e">
        <f t="shared" si="56"/>
        <v>#REF!</v>
      </c>
      <c r="CF160" s="40" t="e">
        <f t="shared" si="56"/>
        <v>#REF!</v>
      </c>
      <c r="CG160" s="40" t="e">
        <f t="shared" si="56"/>
        <v>#REF!</v>
      </c>
      <c r="CH160" s="40" t="e">
        <f t="shared" si="56"/>
        <v>#REF!</v>
      </c>
      <c r="CI160" s="40" t="e">
        <f t="shared" si="56"/>
        <v>#REF!</v>
      </c>
      <c r="CJ160" s="40" t="e">
        <f t="shared" si="56"/>
        <v>#REF!</v>
      </c>
      <c r="CK160" s="40" t="e">
        <f t="shared" si="56"/>
        <v>#REF!</v>
      </c>
      <c r="CL160" s="40" t="e">
        <f t="shared" si="56"/>
        <v>#REF!</v>
      </c>
      <c r="CM160" s="40" t="e">
        <f t="shared" si="56"/>
        <v>#REF!</v>
      </c>
      <c r="CN160" s="40" t="e">
        <f t="shared" si="56"/>
        <v>#REF!</v>
      </c>
      <c r="CO160" s="40" t="e">
        <f t="shared" si="56"/>
        <v>#REF!</v>
      </c>
      <c r="CP160" s="40" t="e">
        <f t="shared" si="56"/>
        <v>#REF!</v>
      </c>
      <c r="CQ160" s="40" t="e">
        <f t="shared" si="56"/>
        <v>#REF!</v>
      </c>
      <c r="CR160" s="40" t="e">
        <f t="shared" si="56"/>
        <v>#REF!</v>
      </c>
      <c r="CS160" s="40" t="e">
        <f t="shared" si="56"/>
        <v>#REF!</v>
      </c>
      <c r="CT160" s="40" t="e">
        <f t="shared" si="56"/>
        <v>#REF!</v>
      </c>
      <c r="CU160" s="40" t="e">
        <f t="shared" ref="CU160:DW160" si="57">MAX(($C$24*CV160+(1-$C$24)*CV161)*$C$25,CU31-StrikePrice)</f>
        <v>#REF!</v>
      </c>
      <c r="CV160" s="40" t="e">
        <f t="shared" si="57"/>
        <v>#REF!</v>
      </c>
      <c r="CW160" s="40" t="e">
        <f t="shared" si="57"/>
        <v>#REF!</v>
      </c>
      <c r="CX160" s="40" t="e">
        <f t="shared" si="57"/>
        <v>#REF!</v>
      </c>
      <c r="CY160" s="40" t="e">
        <f t="shared" si="57"/>
        <v>#REF!</v>
      </c>
      <c r="CZ160" s="40" t="e">
        <f t="shared" si="57"/>
        <v>#REF!</v>
      </c>
      <c r="DA160" s="40" t="e">
        <f t="shared" si="57"/>
        <v>#REF!</v>
      </c>
      <c r="DB160" s="40" t="e">
        <f t="shared" si="57"/>
        <v>#REF!</v>
      </c>
      <c r="DC160" s="40" t="e">
        <f t="shared" si="57"/>
        <v>#REF!</v>
      </c>
      <c r="DD160" s="40" t="e">
        <f t="shared" si="57"/>
        <v>#REF!</v>
      </c>
      <c r="DE160" s="40" t="e">
        <f t="shared" si="57"/>
        <v>#REF!</v>
      </c>
      <c r="DF160" s="40" t="e">
        <f t="shared" si="57"/>
        <v>#REF!</v>
      </c>
      <c r="DG160" s="40" t="e">
        <f t="shared" si="57"/>
        <v>#REF!</v>
      </c>
      <c r="DH160" s="40" t="e">
        <f t="shared" si="57"/>
        <v>#REF!</v>
      </c>
      <c r="DI160" s="40" t="e">
        <f t="shared" si="57"/>
        <v>#REF!</v>
      </c>
      <c r="DJ160" s="40" t="e">
        <f t="shared" si="57"/>
        <v>#REF!</v>
      </c>
      <c r="DK160" s="40" t="e">
        <f t="shared" si="57"/>
        <v>#REF!</v>
      </c>
      <c r="DL160" s="40" t="e">
        <f t="shared" si="57"/>
        <v>#REF!</v>
      </c>
      <c r="DM160" s="40" t="e">
        <f t="shared" si="57"/>
        <v>#REF!</v>
      </c>
      <c r="DN160" s="40" t="e">
        <f t="shared" si="57"/>
        <v>#REF!</v>
      </c>
      <c r="DO160" s="40" t="e">
        <f t="shared" si="57"/>
        <v>#REF!</v>
      </c>
      <c r="DP160" s="40" t="e">
        <f t="shared" si="57"/>
        <v>#REF!</v>
      </c>
      <c r="DQ160" s="40" t="e">
        <f t="shared" si="57"/>
        <v>#REF!</v>
      </c>
      <c r="DR160" s="40" t="e">
        <f t="shared" si="57"/>
        <v>#REF!</v>
      </c>
      <c r="DS160" s="40" t="e">
        <f t="shared" si="57"/>
        <v>#REF!</v>
      </c>
      <c r="DT160" s="40" t="e">
        <f t="shared" si="57"/>
        <v>#REF!</v>
      </c>
      <c r="DU160" s="40" t="e">
        <f t="shared" si="57"/>
        <v>#REF!</v>
      </c>
      <c r="DV160" s="40" t="e">
        <f t="shared" si="57"/>
        <v>#REF!</v>
      </c>
      <c r="DW160" s="40" t="e">
        <f t="shared" si="57"/>
        <v>#REF!</v>
      </c>
      <c r="DX160" s="40" t="e">
        <f t="shared" ref="DX160:DX191" si="58">MAX(0,DX31-StrikePrice)</f>
        <v>#REF!</v>
      </c>
      <c r="DY160" s="39">
        <v>1</v>
      </c>
      <c r="EA160" s="104" t="e">
        <f>(($EE$160^(126-DY160))*$EE$161^(DY160-1))*EB160</f>
        <v>#REF!</v>
      </c>
      <c r="EB160" s="39">
        <v>1</v>
      </c>
      <c r="EC160" s="102"/>
      <c r="ED160" s="107" t="s">
        <v>112</v>
      </c>
      <c r="EE160" s="109" t="e">
        <f>C24</f>
        <v>#REF!</v>
      </c>
    </row>
    <row r="161" spans="2:135" s="39" customFormat="1">
      <c r="B161" s="21"/>
      <c r="C161" s="41"/>
      <c r="D161" s="40" t="e">
        <f t="shared" ref="D161:AI161" si="59">MAX(($C$24*E161+(1-$C$24)*E162)*$C$25,D32-StrikePrice)</f>
        <v>#REF!</v>
      </c>
      <c r="E161" s="40" t="e">
        <f t="shared" si="59"/>
        <v>#REF!</v>
      </c>
      <c r="F161" s="40" t="e">
        <f t="shared" si="59"/>
        <v>#REF!</v>
      </c>
      <c r="G161" s="40" t="e">
        <f t="shared" si="59"/>
        <v>#REF!</v>
      </c>
      <c r="H161" s="40" t="e">
        <f t="shared" si="59"/>
        <v>#REF!</v>
      </c>
      <c r="I161" s="40" t="e">
        <f t="shared" si="59"/>
        <v>#REF!</v>
      </c>
      <c r="J161" s="40" t="e">
        <f t="shared" si="59"/>
        <v>#REF!</v>
      </c>
      <c r="K161" s="40" t="e">
        <f t="shared" si="59"/>
        <v>#REF!</v>
      </c>
      <c r="L161" s="40" t="e">
        <f t="shared" si="59"/>
        <v>#REF!</v>
      </c>
      <c r="M161" s="40" t="e">
        <f t="shared" si="59"/>
        <v>#REF!</v>
      </c>
      <c r="N161" s="40" t="e">
        <f t="shared" si="59"/>
        <v>#REF!</v>
      </c>
      <c r="O161" s="40" t="e">
        <f t="shared" si="59"/>
        <v>#REF!</v>
      </c>
      <c r="P161" s="40" t="e">
        <f t="shared" si="59"/>
        <v>#REF!</v>
      </c>
      <c r="Q161" s="40" t="e">
        <f t="shared" si="59"/>
        <v>#REF!</v>
      </c>
      <c r="R161" s="40" t="e">
        <f t="shared" si="59"/>
        <v>#REF!</v>
      </c>
      <c r="S161" s="40" t="e">
        <f t="shared" si="59"/>
        <v>#REF!</v>
      </c>
      <c r="T161" s="40" t="e">
        <f t="shared" si="59"/>
        <v>#REF!</v>
      </c>
      <c r="U161" s="40" t="e">
        <f t="shared" si="59"/>
        <v>#REF!</v>
      </c>
      <c r="V161" s="40" t="e">
        <f t="shared" si="59"/>
        <v>#REF!</v>
      </c>
      <c r="W161" s="40" t="e">
        <f t="shared" si="59"/>
        <v>#REF!</v>
      </c>
      <c r="X161" s="40" t="e">
        <f t="shared" si="59"/>
        <v>#REF!</v>
      </c>
      <c r="Y161" s="40" t="e">
        <f t="shared" si="59"/>
        <v>#REF!</v>
      </c>
      <c r="Z161" s="40" t="e">
        <f t="shared" si="59"/>
        <v>#REF!</v>
      </c>
      <c r="AA161" s="40" t="e">
        <f t="shared" si="59"/>
        <v>#REF!</v>
      </c>
      <c r="AB161" s="40" t="e">
        <f t="shared" si="59"/>
        <v>#REF!</v>
      </c>
      <c r="AC161" s="40" t="e">
        <f t="shared" si="59"/>
        <v>#REF!</v>
      </c>
      <c r="AD161" s="40" t="e">
        <f t="shared" si="59"/>
        <v>#REF!</v>
      </c>
      <c r="AE161" s="40" t="e">
        <f t="shared" si="59"/>
        <v>#REF!</v>
      </c>
      <c r="AF161" s="40" t="e">
        <f t="shared" si="59"/>
        <v>#REF!</v>
      </c>
      <c r="AG161" s="40" t="e">
        <f t="shared" si="59"/>
        <v>#REF!</v>
      </c>
      <c r="AH161" s="40" t="e">
        <f t="shared" si="59"/>
        <v>#REF!</v>
      </c>
      <c r="AI161" s="40" t="e">
        <f t="shared" si="59"/>
        <v>#REF!</v>
      </c>
      <c r="AJ161" s="40" t="e">
        <f t="shared" ref="AJ161:BO161" si="60">MAX(($C$24*AK161+(1-$C$24)*AK162)*$C$25,AJ32-StrikePrice)</f>
        <v>#REF!</v>
      </c>
      <c r="AK161" s="40" t="e">
        <f t="shared" si="60"/>
        <v>#REF!</v>
      </c>
      <c r="AL161" s="40" t="e">
        <f t="shared" si="60"/>
        <v>#REF!</v>
      </c>
      <c r="AM161" s="40" t="e">
        <f t="shared" si="60"/>
        <v>#REF!</v>
      </c>
      <c r="AN161" s="40" t="e">
        <f t="shared" si="60"/>
        <v>#REF!</v>
      </c>
      <c r="AO161" s="40" t="e">
        <f t="shared" si="60"/>
        <v>#REF!</v>
      </c>
      <c r="AP161" s="40" t="e">
        <f t="shared" si="60"/>
        <v>#REF!</v>
      </c>
      <c r="AQ161" s="40" t="e">
        <f t="shared" si="60"/>
        <v>#REF!</v>
      </c>
      <c r="AR161" s="40" t="e">
        <f t="shared" si="60"/>
        <v>#REF!</v>
      </c>
      <c r="AS161" s="40" t="e">
        <f t="shared" si="60"/>
        <v>#REF!</v>
      </c>
      <c r="AT161" s="40" t="e">
        <f t="shared" si="60"/>
        <v>#REF!</v>
      </c>
      <c r="AU161" s="40" t="e">
        <f t="shared" si="60"/>
        <v>#REF!</v>
      </c>
      <c r="AV161" s="40" t="e">
        <f t="shared" si="60"/>
        <v>#REF!</v>
      </c>
      <c r="AW161" s="40" t="e">
        <f t="shared" si="60"/>
        <v>#REF!</v>
      </c>
      <c r="AX161" s="40" t="e">
        <f t="shared" si="60"/>
        <v>#REF!</v>
      </c>
      <c r="AY161" s="40" t="e">
        <f t="shared" si="60"/>
        <v>#REF!</v>
      </c>
      <c r="AZ161" s="40" t="e">
        <f t="shared" si="60"/>
        <v>#REF!</v>
      </c>
      <c r="BA161" s="40" t="e">
        <f t="shared" si="60"/>
        <v>#REF!</v>
      </c>
      <c r="BB161" s="40" t="e">
        <f t="shared" si="60"/>
        <v>#REF!</v>
      </c>
      <c r="BC161" s="40" t="e">
        <f t="shared" si="60"/>
        <v>#REF!</v>
      </c>
      <c r="BD161" s="40" t="e">
        <f t="shared" si="60"/>
        <v>#REF!</v>
      </c>
      <c r="BE161" s="40" t="e">
        <f t="shared" si="60"/>
        <v>#REF!</v>
      </c>
      <c r="BF161" s="40" t="e">
        <f t="shared" si="60"/>
        <v>#REF!</v>
      </c>
      <c r="BG161" s="40" t="e">
        <f t="shared" si="60"/>
        <v>#REF!</v>
      </c>
      <c r="BH161" s="40" t="e">
        <f t="shared" si="60"/>
        <v>#REF!</v>
      </c>
      <c r="BI161" s="40" t="e">
        <f t="shared" si="60"/>
        <v>#REF!</v>
      </c>
      <c r="BJ161" s="40" t="e">
        <f t="shared" si="60"/>
        <v>#REF!</v>
      </c>
      <c r="BK161" s="40" t="e">
        <f t="shared" si="60"/>
        <v>#REF!</v>
      </c>
      <c r="BL161" s="40" t="e">
        <f t="shared" si="60"/>
        <v>#REF!</v>
      </c>
      <c r="BM161" s="40" t="e">
        <f t="shared" si="60"/>
        <v>#REF!</v>
      </c>
      <c r="BN161" s="40" t="e">
        <f t="shared" si="60"/>
        <v>#REF!</v>
      </c>
      <c r="BO161" s="40" t="e">
        <f t="shared" si="60"/>
        <v>#REF!</v>
      </c>
      <c r="BP161" s="40" t="e">
        <f t="shared" ref="BP161:CU161" si="61">MAX(($C$24*BQ161+(1-$C$24)*BQ162)*$C$25,BP32-StrikePrice)</f>
        <v>#REF!</v>
      </c>
      <c r="BQ161" s="40" t="e">
        <f t="shared" si="61"/>
        <v>#REF!</v>
      </c>
      <c r="BR161" s="40" t="e">
        <f t="shared" si="61"/>
        <v>#REF!</v>
      </c>
      <c r="BS161" s="40" t="e">
        <f t="shared" si="61"/>
        <v>#REF!</v>
      </c>
      <c r="BT161" s="40" t="e">
        <f t="shared" si="61"/>
        <v>#REF!</v>
      </c>
      <c r="BU161" s="40" t="e">
        <f t="shared" si="61"/>
        <v>#REF!</v>
      </c>
      <c r="BV161" s="40" t="e">
        <f t="shared" si="61"/>
        <v>#REF!</v>
      </c>
      <c r="BW161" s="40" t="e">
        <f t="shared" si="61"/>
        <v>#REF!</v>
      </c>
      <c r="BX161" s="40" t="e">
        <f t="shared" si="61"/>
        <v>#REF!</v>
      </c>
      <c r="BY161" s="40" t="e">
        <f t="shared" si="61"/>
        <v>#REF!</v>
      </c>
      <c r="BZ161" s="40" t="e">
        <f t="shared" si="61"/>
        <v>#REF!</v>
      </c>
      <c r="CA161" s="40" t="e">
        <f t="shared" si="61"/>
        <v>#REF!</v>
      </c>
      <c r="CB161" s="40" t="e">
        <f t="shared" si="61"/>
        <v>#REF!</v>
      </c>
      <c r="CC161" s="40" t="e">
        <f t="shared" si="61"/>
        <v>#REF!</v>
      </c>
      <c r="CD161" s="40" t="e">
        <f t="shared" si="61"/>
        <v>#REF!</v>
      </c>
      <c r="CE161" s="40" t="e">
        <f t="shared" si="61"/>
        <v>#REF!</v>
      </c>
      <c r="CF161" s="40" t="e">
        <f t="shared" si="61"/>
        <v>#REF!</v>
      </c>
      <c r="CG161" s="40" t="e">
        <f t="shared" si="61"/>
        <v>#REF!</v>
      </c>
      <c r="CH161" s="40" t="e">
        <f t="shared" si="61"/>
        <v>#REF!</v>
      </c>
      <c r="CI161" s="40" t="e">
        <f t="shared" si="61"/>
        <v>#REF!</v>
      </c>
      <c r="CJ161" s="40" t="e">
        <f t="shared" si="61"/>
        <v>#REF!</v>
      </c>
      <c r="CK161" s="40" t="e">
        <f t="shared" si="61"/>
        <v>#REF!</v>
      </c>
      <c r="CL161" s="40" t="e">
        <f t="shared" si="61"/>
        <v>#REF!</v>
      </c>
      <c r="CM161" s="40" t="e">
        <f t="shared" si="61"/>
        <v>#REF!</v>
      </c>
      <c r="CN161" s="40" t="e">
        <f t="shared" si="61"/>
        <v>#REF!</v>
      </c>
      <c r="CO161" s="40" t="e">
        <f t="shared" si="61"/>
        <v>#REF!</v>
      </c>
      <c r="CP161" s="40" t="e">
        <f t="shared" si="61"/>
        <v>#REF!</v>
      </c>
      <c r="CQ161" s="40" t="e">
        <f t="shared" si="61"/>
        <v>#REF!</v>
      </c>
      <c r="CR161" s="40" t="e">
        <f t="shared" si="61"/>
        <v>#REF!</v>
      </c>
      <c r="CS161" s="40" t="e">
        <f t="shared" si="61"/>
        <v>#REF!</v>
      </c>
      <c r="CT161" s="40" t="e">
        <f t="shared" si="61"/>
        <v>#REF!</v>
      </c>
      <c r="CU161" s="40" t="e">
        <f t="shared" si="61"/>
        <v>#REF!</v>
      </c>
      <c r="CV161" s="40" t="e">
        <f t="shared" ref="CV161:DW161" si="62">MAX(($C$24*CW161+(1-$C$24)*CW162)*$C$25,CV32-StrikePrice)</f>
        <v>#REF!</v>
      </c>
      <c r="CW161" s="40" t="e">
        <f t="shared" si="62"/>
        <v>#REF!</v>
      </c>
      <c r="CX161" s="40" t="e">
        <f t="shared" si="62"/>
        <v>#REF!</v>
      </c>
      <c r="CY161" s="40" t="e">
        <f t="shared" si="62"/>
        <v>#REF!</v>
      </c>
      <c r="CZ161" s="40" t="e">
        <f t="shared" si="62"/>
        <v>#REF!</v>
      </c>
      <c r="DA161" s="40" t="e">
        <f t="shared" si="62"/>
        <v>#REF!</v>
      </c>
      <c r="DB161" s="40" t="e">
        <f t="shared" si="62"/>
        <v>#REF!</v>
      </c>
      <c r="DC161" s="40" t="e">
        <f t="shared" si="62"/>
        <v>#REF!</v>
      </c>
      <c r="DD161" s="40" t="e">
        <f t="shared" si="62"/>
        <v>#REF!</v>
      </c>
      <c r="DE161" s="40" t="e">
        <f t="shared" si="62"/>
        <v>#REF!</v>
      </c>
      <c r="DF161" s="40" t="e">
        <f t="shared" si="62"/>
        <v>#REF!</v>
      </c>
      <c r="DG161" s="40" t="e">
        <f t="shared" si="62"/>
        <v>#REF!</v>
      </c>
      <c r="DH161" s="40" t="e">
        <f t="shared" si="62"/>
        <v>#REF!</v>
      </c>
      <c r="DI161" s="40" t="e">
        <f t="shared" si="62"/>
        <v>#REF!</v>
      </c>
      <c r="DJ161" s="40" t="e">
        <f t="shared" si="62"/>
        <v>#REF!</v>
      </c>
      <c r="DK161" s="40" t="e">
        <f t="shared" si="62"/>
        <v>#REF!</v>
      </c>
      <c r="DL161" s="40" t="e">
        <f t="shared" si="62"/>
        <v>#REF!</v>
      </c>
      <c r="DM161" s="40" t="e">
        <f t="shared" si="62"/>
        <v>#REF!</v>
      </c>
      <c r="DN161" s="40" t="e">
        <f t="shared" si="62"/>
        <v>#REF!</v>
      </c>
      <c r="DO161" s="40" t="e">
        <f t="shared" si="62"/>
        <v>#REF!</v>
      </c>
      <c r="DP161" s="40" t="e">
        <f t="shared" si="62"/>
        <v>#REF!</v>
      </c>
      <c r="DQ161" s="40" t="e">
        <f t="shared" si="62"/>
        <v>#REF!</v>
      </c>
      <c r="DR161" s="40" t="e">
        <f t="shared" si="62"/>
        <v>#REF!</v>
      </c>
      <c r="DS161" s="40" t="e">
        <f t="shared" si="62"/>
        <v>#REF!</v>
      </c>
      <c r="DT161" s="40" t="e">
        <f t="shared" si="62"/>
        <v>#REF!</v>
      </c>
      <c r="DU161" s="40" t="e">
        <f t="shared" si="62"/>
        <v>#REF!</v>
      </c>
      <c r="DV161" s="40" t="e">
        <f t="shared" si="62"/>
        <v>#REF!</v>
      </c>
      <c r="DW161" s="40" t="e">
        <f t="shared" si="62"/>
        <v>#REF!</v>
      </c>
      <c r="DX161" s="40" t="e">
        <f t="shared" si="58"/>
        <v>#REF!</v>
      </c>
      <c r="DY161" s="39">
        <f>DY160+1</f>
        <v>2</v>
      </c>
      <c r="DZ161" s="39">
        <f t="shared" ref="DZ161:DZ224" si="63">127-DY161</f>
        <v>125</v>
      </c>
      <c r="EA161" s="104" t="e">
        <f t="shared" ref="EA161:EA224" si="64">(($EE$160^(126-DY161))*$EE$161^(DY161-1))*EB161</f>
        <v>#REF!</v>
      </c>
      <c r="EB161" s="39">
        <f>125/FACT(DY161-1)</f>
        <v>125</v>
      </c>
      <c r="EC161" s="102"/>
      <c r="ED161" s="108" t="s">
        <v>113</v>
      </c>
      <c r="EE161" s="110" t="e">
        <f>1-EE160</f>
        <v>#REF!</v>
      </c>
    </row>
    <row r="162" spans="2:135" s="39" customFormat="1">
      <c r="B162" s="21"/>
      <c r="C162" s="40"/>
      <c r="D162" s="41"/>
      <c r="E162" s="40" t="e">
        <f t="shared" ref="E162:AJ162" si="65">MAX(($C$24*F162+(1-$C$24)*F163)*$C$25,E33-StrikePrice)</f>
        <v>#REF!</v>
      </c>
      <c r="F162" s="40" t="e">
        <f t="shared" si="65"/>
        <v>#REF!</v>
      </c>
      <c r="G162" s="40" t="e">
        <f t="shared" si="65"/>
        <v>#REF!</v>
      </c>
      <c r="H162" s="40" t="e">
        <f t="shared" si="65"/>
        <v>#REF!</v>
      </c>
      <c r="I162" s="40" t="e">
        <f t="shared" si="65"/>
        <v>#REF!</v>
      </c>
      <c r="J162" s="40" t="e">
        <f t="shared" si="65"/>
        <v>#REF!</v>
      </c>
      <c r="K162" s="40" t="e">
        <f t="shared" si="65"/>
        <v>#REF!</v>
      </c>
      <c r="L162" s="40" t="e">
        <f t="shared" si="65"/>
        <v>#REF!</v>
      </c>
      <c r="M162" s="40" t="e">
        <f t="shared" si="65"/>
        <v>#REF!</v>
      </c>
      <c r="N162" s="40" t="e">
        <f t="shared" si="65"/>
        <v>#REF!</v>
      </c>
      <c r="O162" s="40" t="e">
        <f t="shared" si="65"/>
        <v>#REF!</v>
      </c>
      <c r="P162" s="40" t="e">
        <f t="shared" si="65"/>
        <v>#REF!</v>
      </c>
      <c r="Q162" s="40" t="e">
        <f t="shared" si="65"/>
        <v>#REF!</v>
      </c>
      <c r="R162" s="40" t="e">
        <f t="shared" si="65"/>
        <v>#REF!</v>
      </c>
      <c r="S162" s="40" t="e">
        <f t="shared" si="65"/>
        <v>#REF!</v>
      </c>
      <c r="T162" s="40" t="e">
        <f t="shared" si="65"/>
        <v>#REF!</v>
      </c>
      <c r="U162" s="40" t="e">
        <f t="shared" si="65"/>
        <v>#REF!</v>
      </c>
      <c r="V162" s="40" t="e">
        <f t="shared" si="65"/>
        <v>#REF!</v>
      </c>
      <c r="W162" s="40" t="e">
        <f t="shared" si="65"/>
        <v>#REF!</v>
      </c>
      <c r="X162" s="40" t="e">
        <f t="shared" si="65"/>
        <v>#REF!</v>
      </c>
      <c r="Y162" s="40" t="e">
        <f t="shared" si="65"/>
        <v>#REF!</v>
      </c>
      <c r="Z162" s="40" t="e">
        <f t="shared" si="65"/>
        <v>#REF!</v>
      </c>
      <c r="AA162" s="40" t="e">
        <f t="shared" si="65"/>
        <v>#REF!</v>
      </c>
      <c r="AB162" s="40" t="e">
        <f t="shared" si="65"/>
        <v>#REF!</v>
      </c>
      <c r="AC162" s="40" t="e">
        <f t="shared" si="65"/>
        <v>#REF!</v>
      </c>
      <c r="AD162" s="40" t="e">
        <f t="shared" si="65"/>
        <v>#REF!</v>
      </c>
      <c r="AE162" s="40" t="e">
        <f t="shared" si="65"/>
        <v>#REF!</v>
      </c>
      <c r="AF162" s="40" t="e">
        <f t="shared" si="65"/>
        <v>#REF!</v>
      </c>
      <c r="AG162" s="40" t="e">
        <f t="shared" si="65"/>
        <v>#REF!</v>
      </c>
      <c r="AH162" s="40" t="e">
        <f t="shared" si="65"/>
        <v>#REF!</v>
      </c>
      <c r="AI162" s="40" t="e">
        <f t="shared" si="65"/>
        <v>#REF!</v>
      </c>
      <c r="AJ162" s="40" t="e">
        <f t="shared" si="65"/>
        <v>#REF!</v>
      </c>
      <c r="AK162" s="40" t="e">
        <f t="shared" ref="AK162:BP162" si="66">MAX(($C$24*AL162+(1-$C$24)*AL163)*$C$25,AK33-StrikePrice)</f>
        <v>#REF!</v>
      </c>
      <c r="AL162" s="40" t="e">
        <f t="shared" si="66"/>
        <v>#REF!</v>
      </c>
      <c r="AM162" s="40" t="e">
        <f t="shared" si="66"/>
        <v>#REF!</v>
      </c>
      <c r="AN162" s="40" t="e">
        <f t="shared" si="66"/>
        <v>#REF!</v>
      </c>
      <c r="AO162" s="40" t="e">
        <f t="shared" si="66"/>
        <v>#REF!</v>
      </c>
      <c r="AP162" s="40" t="e">
        <f t="shared" si="66"/>
        <v>#REF!</v>
      </c>
      <c r="AQ162" s="40" t="e">
        <f t="shared" si="66"/>
        <v>#REF!</v>
      </c>
      <c r="AR162" s="40" t="e">
        <f t="shared" si="66"/>
        <v>#REF!</v>
      </c>
      <c r="AS162" s="40" t="e">
        <f t="shared" si="66"/>
        <v>#REF!</v>
      </c>
      <c r="AT162" s="40" t="e">
        <f t="shared" si="66"/>
        <v>#REF!</v>
      </c>
      <c r="AU162" s="40" t="e">
        <f t="shared" si="66"/>
        <v>#REF!</v>
      </c>
      <c r="AV162" s="40" t="e">
        <f t="shared" si="66"/>
        <v>#REF!</v>
      </c>
      <c r="AW162" s="40" t="e">
        <f t="shared" si="66"/>
        <v>#REF!</v>
      </c>
      <c r="AX162" s="40" t="e">
        <f t="shared" si="66"/>
        <v>#REF!</v>
      </c>
      <c r="AY162" s="40" t="e">
        <f t="shared" si="66"/>
        <v>#REF!</v>
      </c>
      <c r="AZ162" s="40" t="e">
        <f t="shared" si="66"/>
        <v>#REF!</v>
      </c>
      <c r="BA162" s="40" t="e">
        <f t="shared" si="66"/>
        <v>#REF!</v>
      </c>
      <c r="BB162" s="40" t="e">
        <f t="shared" si="66"/>
        <v>#REF!</v>
      </c>
      <c r="BC162" s="40" t="e">
        <f t="shared" si="66"/>
        <v>#REF!</v>
      </c>
      <c r="BD162" s="40" t="e">
        <f t="shared" si="66"/>
        <v>#REF!</v>
      </c>
      <c r="BE162" s="40" t="e">
        <f t="shared" si="66"/>
        <v>#REF!</v>
      </c>
      <c r="BF162" s="40" t="e">
        <f t="shared" si="66"/>
        <v>#REF!</v>
      </c>
      <c r="BG162" s="40" t="e">
        <f t="shared" si="66"/>
        <v>#REF!</v>
      </c>
      <c r="BH162" s="40" t="e">
        <f t="shared" si="66"/>
        <v>#REF!</v>
      </c>
      <c r="BI162" s="40" t="e">
        <f t="shared" si="66"/>
        <v>#REF!</v>
      </c>
      <c r="BJ162" s="40" t="e">
        <f t="shared" si="66"/>
        <v>#REF!</v>
      </c>
      <c r="BK162" s="40" t="e">
        <f t="shared" si="66"/>
        <v>#REF!</v>
      </c>
      <c r="BL162" s="40" t="e">
        <f t="shared" si="66"/>
        <v>#REF!</v>
      </c>
      <c r="BM162" s="40" t="e">
        <f t="shared" si="66"/>
        <v>#REF!</v>
      </c>
      <c r="BN162" s="40" t="e">
        <f t="shared" si="66"/>
        <v>#REF!</v>
      </c>
      <c r="BO162" s="40" t="e">
        <f t="shared" si="66"/>
        <v>#REF!</v>
      </c>
      <c r="BP162" s="40" t="e">
        <f t="shared" si="66"/>
        <v>#REF!</v>
      </c>
      <c r="BQ162" s="40" t="e">
        <f t="shared" ref="BQ162:CV162" si="67">MAX(($C$24*BR162+(1-$C$24)*BR163)*$C$25,BQ33-StrikePrice)</f>
        <v>#REF!</v>
      </c>
      <c r="BR162" s="40" t="e">
        <f t="shared" si="67"/>
        <v>#REF!</v>
      </c>
      <c r="BS162" s="40" t="e">
        <f t="shared" si="67"/>
        <v>#REF!</v>
      </c>
      <c r="BT162" s="40" t="e">
        <f t="shared" si="67"/>
        <v>#REF!</v>
      </c>
      <c r="BU162" s="40" t="e">
        <f t="shared" si="67"/>
        <v>#REF!</v>
      </c>
      <c r="BV162" s="40" t="e">
        <f t="shared" si="67"/>
        <v>#REF!</v>
      </c>
      <c r="BW162" s="40" t="e">
        <f t="shared" si="67"/>
        <v>#REF!</v>
      </c>
      <c r="BX162" s="40" t="e">
        <f t="shared" si="67"/>
        <v>#REF!</v>
      </c>
      <c r="BY162" s="40" t="e">
        <f t="shared" si="67"/>
        <v>#REF!</v>
      </c>
      <c r="BZ162" s="40" t="e">
        <f t="shared" si="67"/>
        <v>#REF!</v>
      </c>
      <c r="CA162" s="40" t="e">
        <f t="shared" si="67"/>
        <v>#REF!</v>
      </c>
      <c r="CB162" s="40" t="e">
        <f t="shared" si="67"/>
        <v>#REF!</v>
      </c>
      <c r="CC162" s="40" t="e">
        <f t="shared" si="67"/>
        <v>#REF!</v>
      </c>
      <c r="CD162" s="40" t="e">
        <f t="shared" si="67"/>
        <v>#REF!</v>
      </c>
      <c r="CE162" s="40" t="e">
        <f t="shared" si="67"/>
        <v>#REF!</v>
      </c>
      <c r="CF162" s="40" t="e">
        <f t="shared" si="67"/>
        <v>#REF!</v>
      </c>
      <c r="CG162" s="40" t="e">
        <f t="shared" si="67"/>
        <v>#REF!</v>
      </c>
      <c r="CH162" s="40" t="e">
        <f t="shared" si="67"/>
        <v>#REF!</v>
      </c>
      <c r="CI162" s="40" t="e">
        <f t="shared" si="67"/>
        <v>#REF!</v>
      </c>
      <c r="CJ162" s="40" t="e">
        <f t="shared" si="67"/>
        <v>#REF!</v>
      </c>
      <c r="CK162" s="40" t="e">
        <f t="shared" si="67"/>
        <v>#REF!</v>
      </c>
      <c r="CL162" s="40" t="e">
        <f t="shared" si="67"/>
        <v>#REF!</v>
      </c>
      <c r="CM162" s="40" t="e">
        <f t="shared" si="67"/>
        <v>#REF!</v>
      </c>
      <c r="CN162" s="40" t="e">
        <f t="shared" si="67"/>
        <v>#REF!</v>
      </c>
      <c r="CO162" s="40" t="e">
        <f t="shared" si="67"/>
        <v>#REF!</v>
      </c>
      <c r="CP162" s="40" t="e">
        <f t="shared" si="67"/>
        <v>#REF!</v>
      </c>
      <c r="CQ162" s="40" t="e">
        <f t="shared" si="67"/>
        <v>#REF!</v>
      </c>
      <c r="CR162" s="40" t="e">
        <f t="shared" si="67"/>
        <v>#REF!</v>
      </c>
      <c r="CS162" s="40" t="e">
        <f t="shared" si="67"/>
        <v>#REF!</v>
      </c>
      <c r="CT162" s="40" t="e">
        <f t="shared" si="67"/>
        <v>#REF!</v>
      </c>
      <c r="CU162" s="40" t="e">
        <f t="shared" si="67"/>
        <v>#REF!</v>
      </c>
      <c r="CV162" s="40" t="e">
        <f t="shared" si="67"/>
        <v>#REF!</v>
      </c>
      <c r="CW162" s="40" t="e">
        <f t="shared" ref="CW162:DW162" si="68">MAX(($C$24*CX162+(1-$C$24)*CX163)*$C$25,CW33-StrikePrice)</f>
        <v>#REF!</v>
      </c>
      <c r="CX162" s="40" t="e">
        <f t="shared" si="68"/>
        <v>#REF!</v>
      </c>
      <c r="CY162" s="40" t="e">
        <f t="shared" si="68"/>
        <v>#REF!</v>
      </c>
      <c r="CZ162" s="40" t="e">
        <f t="shared" si="68"/>
        <v>#REF!</v>
      </c>
      <c r="DA162" s="40" t="e">
        <f t="shared" si="68"/>
        <v>#REF!</v>
      </c>
      <c r="DB162" s="40" t="e">
        <f t="shared" si="68"/>
        <v>#REF!</v>
      </c>
      <c r="DC162" s="40" t="e">
        <f t="shared" si="68"/>
        <v>#REF!</v>
      </c>
      <c r="DD162" s="40" t="e">
        <f t="shared" si="68"/>
        <v>#REF!</v>
      </c>
      <c r="DE162" s="40" t="e">
        <f t="shared" si="68"/>
        <v>#REF!</v>
      </c>
      <c r="DF162" s="40" t="e">
        <f t="shared" si="68"/>
        <v>#REF!</v>
      </c>
      <c r="DG162" s="40" t="e">
        <f t="shared" si="68"/>
        <v>#REF!</v>
      </c>
      <c r="DH162" s="40" t="e">
        <f t="shared" si="68"/>
        <v>#REF!</v>
      </c>
      <c r="DI162" s="40" t="e">
        <f t="shared" si="68"/>
        <v>#REF!</v>
      </c>
      <c r="DJ162" s="40" t="e">
        <f t="shared" si="68"/>
        <v>#REF!</v>
      </c>
      <c r="DK162" s="40" t="e">
        <f t="shared" si="68"/>
        <v>#REF!</v>
      </c>
      <c r="DL162" s="40" t="e">
        <f t="shared" si="68"/>
        <v>#REF!</v>
      </c>
      <c r="DM162" s="40" t="e">
        <f t="shared" si="68"/>
        <v>#REF!</v>
      </c>
      <c r="DN162" s="40" t="e">
        <f t="shared" si="68"/>
        <v>#REF!</v>
      </c>
      <c r="DO162" s="40" t="e">
        <f t="shared" si="68"/>
        <v>#REF!</v>
      </c>
      <c r="DP162" s="40" t="e">
        <f t="shared" si="68"/>
        <v>#REF!</v>
      </c>
      <c r="DQ162" s="40" t="e">
        <f t="shared" si="68"/>
        <v>#REF!</v>
      </c>
      <c r="DR162" s="40" t="e">
        <f t="shared" si="68"/>
        <v>#REF!</v>
      </c>
      <c r="DS162" s="40" t="e">
        <f t="shared" si="68"/>
        <v>#REF!</v>
      </c>
      <c r="DT162" s="40" t="e">
        <f t="shared" si="68"/>
        <v>#REF!</v>
      </c>
      <c r="DU162" s="40" t="e">
        <f t="shared" si="68"/>
        <v>#REF!</v>
      </c>
      <c r="DV162" s="40" t="e">
        <f t="shared" si="68"/>
        <v>#REF!</v>
      </c>
      <c r="DW162" s="40" t="e">
        <f t="shared" si="68"/>
        <v>#REF!</v>
      </c>
      <c r="DX162" s="40" t="e">
        <f t="shared" si="58"/>
        <v>#REF!</v>
      </c>
      <c r="DY162" s="39">
        <f t="shared" ref="DY162:DY225" si="69">DY161+1</f>
        <v>3</v>
      </c>
      <c r="DZ162" s="39">
        <f t="shared" si="63"/>
        <v>124</v>
      </c>
      <c r="EA162" s="104" t="e">
        <f t="shared" si="64"/>
        <v>#REF!</v>
      </c>
      <c r="EB162" s="39">
        <f>PRODUCT($DZ$161:DZ162)/FACT(DY162-1)</f>
        <v>7750</v>
      </c>
    </row>
    <row r="163" spans="2:135" s="39" customFormat="1">
      <c r="B163" s="21"/>
      <c r="C163" s="40"/>
      <c r="D163" s="40"/>
      <c r="E163" s="41"/>
      <c r="F163" s="40" t="e">
        <f t="shared" ref="F163:AK163" si="70">MAX(($C$24*G163+(1-$C$24)*G164)*$C$25,F34-StrikePrice)</f>
        <v>#REF!</v>
      </c>
      <c r="G163" s="40" t="e">
        <f t="shared" si="70"/>
        <v>#REF!</v>
      </c>
      <c r="H163" s="40" t="e">
        <f t="shared" si="70"/>
        <v>#REF!</v>
      </c>
      <c r="I163" s="40" t="e">
        <f t="shared" si="70"/>
        <v>#REF!</v>
      </c>
      <c r="J163" s="40" t="e">
        <f t="shared" si="70"/>
        <v>#REF!</v>
      </c>
      <c r="K163" s="40" t="e">
        <f t="shared" si="70"/>
        <v>#REF!</v>
      </c>
      <c r="L163" s="40" t="e">
        <f t="shared" si="70"/>
        <v>#REF!</v>
      </c>
      <c r="M163" s="40" t="e">
        <f t="shared" si="70"/>
        <v>#REF!</v>
      </c>
      <c r="N163" s="40" t="e">
        <f t="shared" si="70"/>
        <v>#REF!</v>
      </c>
      <c r="O163" s="40" t="e">
        <f t="shared" si="70"/>
        <v>#REF!</v>
      </c>
      <c r="P163" s="40" t="e">
        <f t="shared" si="70"/>
        <v>#REF!</v>
      </c>
      <c r="Q163" s="40" t="e">
        <f t="shared" si="70"/>
        <v>#REF!</v>
      </c>
      <c r="R163" s="40" t="e">
        <f t="shared" si="70"/>
        <v>#REF!</v>
      </c>
      <c r="S163" s="40" t="e">
        <f t="shared" si="70"/>
        <v>#REF!</v>
      </c>
      <c r="T163" s="40" t="e">
        <f t="shared" si="70"/>
        <v>#REF!</v>
      </c>
      <c r="U163" s="40" t="e">
        <f t="shared" si="70"/>
        <v>#REF!</v>
      </c>
      <c r="V163" s="40" t="e">
        <f t="shared" si="70"/>
        <v>#REF!</v>
      </c>
      <c r="W163" s="40" t="e">
        <f t="shared" si="70"/>
        <v>#REF!</v>
      </c>
      <c r="X163" s="40" t="e">
        <f t="shared" si="70"/>
        <v>#REF!</v>
      </c>
      <c r="Y163" s="40" t="e">
        <f t="shared" si="70"/>
        <v>#REF!</v>
      </c>
      <c r="Z163" s="40" t="e">
        <f t="shared" si="70"/>
        <v>#REF!</v>
      </c>
      <c r="AA163" s="40" t="e">
        <f t="shared" si="70"/>
        <v>#REF!</v>
      </c>
      <c r="AB163" s="40" t="e">
        <f t="shared" si="70"/>
        <v>#REF!</v>
      </c>
      <c r="AC163" s="40" t="e">
        <f t="shared" si="70"/>
        <v>#REF!</v>
      </c>
      <c r="AD163" s="40" t="e">
        <f t="shared" si="70"/>
        <v>#REF!</v>
      </c>
      <c r="AE163" s="40" t="e">
        <f t="shared" si="70"/>
        <v>#REF!</v>
      </c>
      <c r="AF163" s="40" t="e">
        <f t="shared" si="70"/>
        <v>#REF!</v>
      </c>
      <c r="AG163" s="40" t="e">
        <f t="shared" si="70"/>
        <v>#REF!</v>
      </c>
      <c r="AH163" s="40" t="e">
        <f t="shared" si="70"/>
        <v>#REF!</v>
      </c>
      <c r="AI163" s="40" t="e">
        <f t="shared" si="70"/>
        <v>#REF!</v>
      </c>
      <c r="AJ163" s="40" t="e">
        <f t="shared" si="70"/>
        <v>#REF!</v>
      </c>
      <c r="AK163" s="40" t="e">
        <f t="shared" si="70"/>
        <v>#REF!</v>
      </c>
      <c r="AL163" s="40" t="e">
        <f t="shared" ref="AL163:BQ163" si="71">MAX(($C$24*AM163+(1-$C$24)*AM164)*$C$25,AL34-StrikePrice)</f>
        <v>#REF!</v>
      </c>
      <c r="AM163" s="40" t="e">
        <f t="shared" si="71"/>
        <v>#REF!</v>
      </c>
      <c r="AN163" s="40" t="e">
        <f t="shared" si="71"/>
        <v>#REF!</v>
      </c>
      <c r="AO163" s="40" t="e">
        <f t="shared" si="71"/>
        <v>#REF!</v>
      </c>
      <c r="AP163" s="40" t="e">
        <f t="shared" si="71"/>
        <v>#REF!</v>
      </c>
      <c r="AQ163" s="40" t="e">
        <f t="shared" si="71"/>
        <v>#REF!</v>
      </c>
      <c r="AR163" s="40" t="e">
        <f t="shared" si="71"/>
        <v>#REF!</v>
      </c>
      <c r="AS163" s="40" t="e">
        <f t="shared" si="71"/>
        <v>#REF!</v>
      </c>
      <c r="AT163" s="40" t="e">
        <f t="shared" si="71"/>
        <v>#REF!</v>
      </c>
      <c r="AU163" s="40" t="e">
        <f t="shared" si="71"/>
        <v>#REF!</v>
      </c>
      <c r="AV163" s="40" t="e">
        <f t="shared" si="71"/>
        <v>#REF!</v>
      </c>
      <c r="AW163" s="40" t="e">
        <f t="shared" si="71"/>
        <v>#REF!</v>
      </c>
      <c r="AX163" s="40" t="e">
        <f t="shared" si="71"/>
        <v>#REF!</v>
      </c>
      <c r="AY163" s="40" t="e">
        <f t="shared" si="71"/>
        <v>#REF!</v>
      </c>
      <c r="AZ163" s="40" t="e">
        <f t="shared" si="71"/>
        <v>#REF!</v>
      </c>
      <c r="BA163" s="40" t="e">
        <f t="shared" si="71"/>
        <v>#REF!</v>
      </c>
      <c r="BB163" s="40" t="e">
        <f t="shared" si="71"/>
        <v>#REF!</v>
      </c>
      <c r="BC163" s="40" t="e">
        <f t="shared" si="71"/>
        <v>#REF!</v>
      </c>
      <c r="BD163" s="40" t="e">
        <f t="shared" si="71"/>
        <v>#REF!</v>
      </c>
      <c r="BE163" s="40" t="e">
        <f t="shared" si="71"/>
        <v>#REF!</v>
      </c>
      <c r="BF163" s="40" t="e">
        <f t="shared" si="71"/>
        <v>#REF!</v>
      </c>
      <c r="BG163" s="40" t="e">
        <f t="shared" si="71"/>
        <v>#REF!</v>
      </c>
      <c r="BH163" s="40" t="e">
        <f t="shared" si="71"/>
        <v>#REF!</v>
      </c>
      <c r="BI163" s="40" t="e">
        <f t="shared" si="71"/>
        <v>#REF!</v>
      </c>
      <c r="BJ163" s="40" t="e">
        <f t="shared" si="71"/>
        <v>#REF!</v>
      </c>
      <c r="BK163" s="40" t="e">
        <f t="shared" si="71"/>
        <v>#REF!</v>
      </c>
      <c r="BL163" s="40" t="e">
        <f t="shared" si="71"/>
        <v>#REF!</v>
      </c>
      <c r="BM163" s="40" t="e">
        <f t="shared" si="71"/>
        <v>#REF!</v>
      </c>
      <c r="BN163" s="40" t="e">
        <f t="shared" si="71"/>
        <v>#REF!</v>
      </c>
      <c r="BO163" s="40" t="e">
        <f t="shared" si="71"/>
        <v>#REF!</v>
      </c>
      <c r="BP163" s="40" t="e">
        <f t="shared" si="71"/>
        <v>#REF!</v>
      </c>
      <c r="BQ163" s="40" t="e">
        <f t="shared" si="71"/>
        <v>#REF!</v>
      </c>
      <c r="BR163" s="40" t="e">
        <f t="shared" ref="BR163:CW163" si="72">MAX(($C$24*BS163+(1-$C$24)*BS164)*$C$25,BR34-StrikePrice)</f>
        <v>#REF!</v>
      </c>
      <c r="BS163" s="40" t="e">
        <f t="shared" si="72"/>
        <v>#REF!</v>
      </c>
      <c r="BT163" s="40" t="e">
        <f t="shared" si="72"/>
        <v>#REF!</v>
      </c>
      <c r="BU163" s="40" t="e">
        <f t="shared" si="72"/>
        <v>#REF!</v>
      </c>
      <c r="BV163" s="40" t="e">
        <f t="shared" si="72"/>
        <v>#REF!</v>
      </c>
      <c r="BW163" s="40" t="e">
        <f t="shared" si="72"/>
        <v>#REF!</v>
      </c>
      <c r="BX163" s="40" t="e">
        <f t="shared" si="72"/>
        <v>#REF!</v>
      </c>
      <c r="BY163" s="40" t="e">
        <f t="shared" si="72"/>
        <v>#REF!</v>
      </c>
      <c r="BZ163" s="40" t="e">
        <f t="shared" si="72"/>
        <v>#REF!</v>
      </c>
      <c r="CA163" s="40" t="e">
        <f t="shared" si="72"/>
        <v>#REF!</v>
      </c>
      <c r="CB163" s="40" t="e">
        <f t="shared" si="72"/>
        <v>#REF!</v>
      </c>
      <c r="CC163" s="40" t="e">
        <f t="shared" si="72"/>
        <v>#REF!</v>
      </c>
      <c r="CD163" s="40" t="e">
        <f t="shared" si="72"/>
        <v>#REF!</v>
      </c>
      <c r="CE163" s="40" t="e">
        <f t="shared" si="72"/>
        <v>#REF!</v>
      </c>
      <c r="CF163" s="40" t="e">
        <f t="shared" si="72"/>
        <v>#REF!</v>
      </c>
      <c r="CG163" s="40" t="e">
        <f t="shared" si="72"/>
        <v>#REF!</v>
      </c>
      <c r="CH163" s="40" t="e">
        <f t="shared" si="72"/>
        <v>#REF!</v>
      </c>
      <c r="CI163" s="40" t="e">
        <f t="shared" si="72"/>
        <v>#REF!</v>
      </c>
      <c r="CJ163" s="40" t="e">
        <f t="shared" si="72"/>
        <v>#REF!</v>
      </c>
      <c r="CK163" s="40" t="e">
        <f t="shared" si="72"/>
        <v>#REF!</v>
      </c>
      <c r="CL163" s="40" t="e">
        <f t="shared" si="72"/>
        <v>#REF!</v>
      </c>
      <c r="CM163" s="40" t="e">
        <f t="shared" si="72"/>
        <v>#REF!</v>
      </c>
      <c r="CN163" s="40" t="e">
        <f t="shared" si="72"/>
        <v>#REF!</v>
      </c>
      <c r="CO163" s="40" t="e">
        <f t="shared" si="72"/>
        <v>#REF!</v>
      </c>
      <c r="CP163" s="40" t="e">
        <f t="shared" si="72"/>
        <v>#REF!</v>
      </c>
      <c r="CQ163" s="40" t="e">
        <f t="shared" si="72"/>
        <v>#REF!</v>
      </c>
      <c r="CR163" s="40" t="e">
        <f t="shared" si="72"/>
        <v>#REF!</v>
      </c>
      <c r="CS163" s="40" t="e">
        <f t="shared" si="72"/>
        <v>#REF!</v>
      </c>
      <c r="CT163" s="40" t="e">
        <f t="shared" si="72"/>
        <v>#REF!</v>
      </c>
      <c r="CU163" s="40" t="e">
        <f t="shared" si="72"/>
        <v>#REF!</v>
      </c>
      <c r="CV163" s="40" t="e">
        <f t="shared" si="72"/>
        <v>#REF!</v>
      </c>
      <c r="CW163" s="40" t="e">
        <f t="shared" si="72"/>
        <v>#REF!</v>
      </c>
      <c r="CX163" s="40" t="e">
        <f t="shared" ref="CX163:DW163" si="73">MAX(($C$24*CY163+(1-$C$24)*CY164)*$C$25,CX34-StrikePrice)</f>
        <v>#REF!</v>
      </c>
      <c r="CY163" s="40" t="e">
        <f t="shared" si="73"/>
        <v>#REF!</v>
      </c>
      <c r="CZ163" s="40" t="e">
        <f t="shared" si="73"/>
        <v>#REF!</v>
      </c>
      <c r="DA163" s="40" t="e">
        <f t="shared" si="73"/>
        <v>#REF!</v>
      </c>
      <c r="DB163" s="40" t="e">
        <f t="shared" si="73"/>
        <v>#REF!</v>
      </c>
      <c r="DC163" s="40" t="e">
        <f t="shared" si="73"/>
        <v>#REF!</v>
      </c>
      <c r="DD163" s="40" t="e">
        <f t="shared" si="73"/>
        <v>#REF!</v>
      </c>
      <c r="DE163" s="40" t="e">
        <f t="shared" si="73"/>
        <v>#REF!</v>
      </c>
      <c r="DF163" s="40" t="e">
        <f t="shared" si="73"/>
        <v>#REF!</v>
      </c>
      <c r="DG163" s="40" t="e">
        <f t="shared" si="73"/>
        <v>#REF!</v>
      </c>
      <c r="DH163" s="40" t="e">
        <f t="shared" si="73"/>
        <v>#REF!</v>
      </c>
      <c r="DI163" s="40" t="e">
        <f t="shared" si="73"/>
        <v>#REF!</v>
      </c>
      <c r="DJ163" s="40" t="e">
        <f t="shared" si="73"/>
        <v>#REF!</v>
      </c>
      <c r="DK163" s="40" t="e">
        <f t="shared" si="73"/>
        <v>#REF!</v>
      </c>
      <c r="DL163" s="40" t="e">
        <f t="shared" si="73"/>
        <v>#REF!</v>
      </c>
      <c r="DM163" s="40" t="e">
        <f t="shared" si="73"/>
        <v>#REF!</v>
      </c>
      <c r="DN163" s="40" t="e">
        <f t="shared" si="73"/>
        <v>#REF!</v>
      </c>
      <c r="DO163" s="40" t="e">
        <f t="shared" si="73"/>
        <v>#REF!</v>
      </c>
      <c r="DP163" s="40" t="e">
        <f t="shared" si="73"/>
        <v>#REF!</v>
      </c>
      <c r="DQ163" s="40" t="e">
        <f t="shared" si="73"/>
        <v>#REF!</v>
      </c>
      <c r="DR163" s="40" t="e">
        <f t="shared" si="73"/>
        <v>#REF!</v>
      </c>
      <c r="DS163" s="40" t="e">
        <f t="shared" si="73"/>
        <v>#REF!</v>
      </c>
      <c r="DT163" s="40" t="e">
        <f t="shared" si="73"/>
        <v>#REF!</v>
      </c>
      <c r="DU163" s="40" t="e">
        <f t="shared" si="73"/>
        <v>#REF!</v>
      </c>
      <c r="DV163" s="40" t="e">
        <f t="shared" si="73"/>
        <v>#REF!</v>
      </c>
      <c r="DW163" s="40" t="e">
        <f t="shared" si="73"/>
        <v>#REF!</v>
      </c>
      <c r="DX163" s="40" t="e">
        <f t="shared" si="58"/>
        <v>#REF!</v>
      </c>
      <c r="DY163" s="39">
        <f t="shared" si="69"/>
        <v>4</v>
      </c>
      <c r="DZ163" s="39">
        <f t="shared" si="63"/>
        <v>123</v>
      </c>
      <c r="EA163" s="104" t="e">
        <f t="shared" si="64"/>
        <v>#REF!</v>
      </c>
      <c r="EB163" s="39">
        <f>PRODUCT($DZ$161:DZ163)/FACT(DY163-1)</f>
        <v>317750</v>
      </c>
    </row>
    <row r="164" spans="2:135" s="39" customFormat="1">
      <c r="B164" s="21"/>
      <c r="C164" s="40"/>
      <c r="D164" s="40"/>
      <c r="E164" s="40"/>
      <c r="F164" s="41"/>
      <c r="G164" s="40" t="e">
        <f t="shared" ref="G164:AL164" si="74">MAX(($C$24*H164+(1-$C$24)*H165)*$C$25,G35-StrikePrice)</f>
        <v>#REF!</v>
      </c>
      <c r="H164" s="40" t="e">
        <f t="shared" si="74"/>
        <v>#REF!</v>
      </c>
      <c r="I164" s="40" t="e">
        <f t="shared" si="74"/>
        <v>#REF!</v>
      </c>
      <c r="J164" s="40" t="e">
        <f t="shared" si="74"/>
        <v>#REF!</v>
      </c>
      <c r="K164" s="40" t="e">
        <f t="shared" si="74"/>
        <v>#REF!</v>
      </c>
      <c r="L164" s="40" t="e">
        <f t="shared" si="74"/>
        <v>#REF!</v>
      </c>
      <c r="M164" s="40" t="e">
        <f t="shared" si="74"/>
        <v>#REF!</v>
      </c>
      <c r="N164" s="40" t="e">
        <f t="shared" si="74"/>
        <v>#REF!</v>
      </c>
      <c r="O164" s="40" t="e">
        <f t="shared" si="74"/>
        <v>#REF!</v>
      </c>
      <c r="P164" s="40" t="e">
        <f t="shared" si="74"/>
        <v>#REF!</v>
      </c>
      <c r="Q164" s="40" t="e">
        <f t="shared" si="74"/>
        <v>#REF!</v>
      </c>
      <c r="R164" s="40" t="e">
        <f t="shared" si="74"/>
        <v>#REF!</v>
      </c>
      <c r="S164" s="40" t="e">
        <f t="shared" si="74"/>
        <v>#REF!</v>
      </c>
      <c r="T164" s="40" t="e">
        <f t="shared" si="74"/>
        <v>#REF!</v>
      </c>
      <c r="U164" s="40" t="e">
        <f t="shared" si="74"/>
        <v>#REF!</v>
      </c>
      <c r="V164" s="40" t="e">
        <f t="shared" si="74"/>
        <v>#REF!</v>
      </c>
      <c r="W164" s="40" t="e">
        <f t="shared" si="74"/>
        <v>#REF!</v>
      </c>
      <c r="X164" s="40" t="e">
        <f t="shared" si="74"/>
        <v>#REF!</v>
      </c>
      <c r="Y164" s="40" t="e">
        <f t="shared" si="74"/>
        <v>#REF!</v>
      </c>
      <c r="Z164" s="40" t="e">
        <f t="shared" si="74"/>
        <v>#REF!</v>
      </c>
      <c r="AA164" s="40" t="e">
        <f t="shared" si="74"/>
        <v>#REF!</v>
      </c>
      <c r="AB164" s="40" t="e">
        <f t="shared" si="74"/>
        <v>#REF!</v>
      </c>
      <c r="AC164" s="40" t="e">
        <f t="shared" si="74"/>
        <v>#REF!</v>
      </c>
      <c r="AD164" s="40" t="e">
        <f t="shared" si="74"/>
        <v>#REF!</v>
      </c>
      <c r="AE164" s="40" t="e">
        <f t="shared" si="74"/>
        <v>#REF!</v>
      </c>
      <c r="AF164" s="40" t="e">
        <f t="shared" si="74"/>
        <v>#REF!</v>
      </c>
      <c r="AG164" s="40" t="e">
        <f t="shared" si="74"/>
        <v>#REF!</v>
      </c>
      <c r="AH164" s="40" t="e">
        <f t="shared" si="74"/>
        <v>#REF!</v>
      </c>
      <c r="AI164" s="40" t="e">
        <f t="shared" si="74"/>
        <v>#REF!</v>
      </c>
      <c r="AJ164" s="40" t="e">
        <f t="shared" si="74"/>
        <v>#REF!</v>
      </c>
      <c r="AK164" s="40" t="e">
        <f t="shared" si="74"/>
        <v>#REF!</v>
      </c>
      <c r="AL164" s="40" t="e">
        <f t="shared" si="74"/>
        <v>#REF!</v>
      </c>
      <c r="AM164" s="40" t="e">
        <f t="shared" ref="AM164:BR164" si="75">MAX(($C$24*AN164+(1-$C$24)*AN165)*$C$25,AM35-StrikePrice)</f>
        <v>#REF!</v>
      </c>
      <c r="AN164" s="40" t="e">
        <f t="shared" si="75"/>
        <v>#REF!</v>
      </c>
      <c r="AO164" s="40" t="e">
        <f t="shared" si="75"/>
        <v>#REF!</v>
      </c>
      <c r="AP164" s="40" t="e">
        <f t="shared" si="75"/>
        <v>#REF!</v>
      </c>
      <c r="AQ164" s="40" t="e">
        <f t="shared" si="75"/>
        <v>#REF!</v>
      </c>
      <c r="AR164" s="40" t="e">
        <f t="shared" si="75"/>
        <v>#REF!</v>
      </c>
      <c r="AS164" s="40" t="e">
        <f t="shared" si="75"/>
        <v>#REF!</v>
      </c>
      <c r="AT164" s="40" t="e">
        <f t="shared" si="75"/>
        <v>#REF!</v>
      </c>
      <c r="AU164" s="40" t="e">
        <f t="shared" si="75"/>
        <v>#REF!</v>
      </c>
      <c r="AV164" s="40" t="e">
        <f t="shared" si="75"/>
        <v>#REF!</v>
      </c>
      <c r="AW164" s="40" t="e">
        <f t="shared" si="75"/>
        <v>#REF!</v>
      </c>
      <c r="AX164" s="40" t="e">
        <f t="shared" si="75"/>
        <v>#REF!</v>
      </c>
      <c r="AY164" s="40" t="e">
        <f t="shared" si="75"/>
        <v>#REF!</v>
      </c>
      <c r="AZ164" s="40" t="e">
        <f t="shared" si="75"/>
        <v>#REF!</v>
      </c>
      <c r="BA164" s="40" t="e">
        <f t="shared" si="75"/>
        <v>#REF!</v>
      </c>
      <c r="BB164" s="40" t="e">
        <f t="shared" si="75"/>
        <v>#REF!</v>
      </c>
      <c r="BC164" s="40" t="e">
        <f t="shared" si="75"/>
        <v>#REF!</v>
      </c>
      <c r="BD164" s="40" t="e">
        <f t="shared" si="75"/>
        <v>#REF!</v>
      </c>
      <c r="BE164" s="40" t="e">
        <f t="shared" si="75"/>
        <v>#REF!</v>
      </c>
      <c r="BF164" s="40" t="e">
        <f t="shared" si="75"/>
        <v>#REF!</v>
      </c>
      <c r="BG164" s="40" t="e">
        <f t="shared" si="75"/>
        <v>#REF!</v>
      </c>
      <c r="BH164" s="40" t="e">
        <f t="shared" si="75"/>
        <v>#REF!</v>
      </c>
      <c r="BI164" s="40" t="e">
        <f t="shared" si="75"/>
        <v>#REF!</v>
      </c>
      <c r="BJ164" s="40" t="e">
        <f t="shared" si="75"/>
        <v>#REF!</v>
      </c>
      <c r="BK164" s="40" t="e">
        <f t="shared" si="75"/>
        <v>#REF!</v>
      </c>
      <c r="BL164" s="40" t="e">
        <f t="shared" si="75"/>
        <v>#REF!</v>
      </c>
      <c r="BM164" s="40" t="e">
        <f t="shared" si="75"/>
        <v>#REF!</v>
      </c>
      <c r="BN164" s="40" t="e">
        <f t="shared" si="75"/>
        <v>#REF!</v>
      </c>
      <c r="BO164" s="40" t="e">
        <f t="shared" si="75"/>
        <v>#REF!</v>
      </c>
      <c r="BP164" s="40" t="e">
        <f t="shared" si="75"/>
        <v>#REF!</v>
      </c>
      <c r="BQ164" s="40" t="e">
        <f t="shared" si="75"/>
        <v>#REF!</v>
      </c>
      <c r="BR164" s="40" t="e">
        <f t="shared" si="75"/>
        <v>#REF!</v>
      </c>
      <c r="BS164" s="40" t="e">
        <f t="shared" ref="BS164:CX164" si="76">MAX(($C$24*BT164+(1-$C$24)*BT165)*$C$25,BS35-StrikePrice)</f>
        <v>#REF!</v>
      </c>
      <c r="BT164" s="40" t="e">
        <f t="shared" si="76"/>
        <v>#REF!</v>
      </c>
      <c r="BU164" s="40" t="e">
        <f t="shared" si="76"/>
        <v>#REF!</v>
      </c>
      <c r="BV164" s="40" t="e">
        <f t="shared" si="76"/>
        <v>#REF!</v>
      </c>
      <c r="BW164" s="40" t="e">
        <f t="shared" si="76"/>
        <v>#REF!</v>
      </c>
      <c r="BX164" s="40" t="e">
        <f t="shared" si="76"/>
        <v>#REF!</v>
      </c>
      <c r="BY164" s="40" t="e">
        <f t="shared" si="76"/>
        <v>#REF!</v>
      </c>
      <c r="BZ164" s="40" t="e">
        <f t="shared" si="76"/>
        <v>#REF!</v>
      </c>
      <c r="CA164" s="40" t="e">
        <f t="shared" si="76"/>
        <v>#REF!</v>
      </c>
      <c r="CB164" s="40" t="e">
        <f t="shared" si="76"/>
        <v>#REF!</v>
      </c>
      <c r="CC164" s="40" t="e">
        <f t="shared" si="76"/>
        <v>#REF!</v>
      </c>
      <c r="CD164" s="40" t="e">
        <f t="shared" si="76"/>
        <v>#REF!</v>
      </c>
      <c r="CE164" s="40" t="e">
        <f t="shared" si="76"/>
        <v>#REF!</v>
      </c>
      <c r="CF164" s="40" t="e">
        <f t="shared" si="76"/>
        <v>#REF!</v>
      </c>
      <c r="CG164" s="40" t="e">
        <f t="shared" si="76"/>
        <v>#REF!</v>
      </c>
      <c r="CH164" s="40" t="e">
        <f t="shared" si="76"/>
        <v>#REF!</v>
      </c>
      <c r="CI164" s="40" t="e">
        <f t="shared" si="76"/>
        <v>#REF!</v>
      </c>
      <c r="CJ164" s="40" t="e">
        <f t="shared" si="76"/>
        <v>#REF!</v>
      </c>
      <c r="CK164" s="40" t="e">
        <f t="shared" si="76"/>
        <v>#REF!</v>
      </c>
      <c r="CL164" s="40" t="e">
        <f t="shared" si="76"/>
        <v>#REF!</v>
      </c>
      <c r="CM164" s="40" t="e">
        <f t="shared" si="76"/>
        <v>#REF!</v>
      </c>
      <c r="CN164" s="40" t="e">
        <f t="shared" si="76"/>
        <v>#REF!</v>
      </c>
      <c r="CO164" s="40" t="e">
        <f t="shared" si="76"/>
        <v>#REF!</v>
      </c>
      <c r="CP164" s="40" t="e">
        <f t="shared" si="76"/>
        <v>#REF!</v>
      </c>
      <c r="CQ164" s="40" t="e">
        <f t="shared" si="76"/>
        <v>#REF!</v>
      </c>
      <c r="CR164" s="40" t="e">
        <f t="shared" si="76"/>
        <v>#REF!</v>
      </c>
      <c r="CS164" s="40" t="e">
        <f t="shared" si="76"/>
        <v>#REF!</v>
      </c>
      <c r="CT164" s="40" t="e">
        <f t="shared" si="76"/>
        <v>#REF!</v>
      </c>
      <c r="CU164" s="40" t="e">
        <f t="shared" si="76"/>
        <v>#REF!</v>
      </c>
      <c r="CV164" s="40" t="e">
        <f t="shared" si="76"/>
        <v>#REF!</v>
      </c>
      <c r="CW164" s="40" t="e">
        <f t="shared" si="76"/>
        <v>#REF!</v>
      </c>
      <c r="CX164" s="40" t="e">
        <f t="shared" si="76"/>
        <v>#REF!</v>
      </c>
      <c r="CY164" s="40" t="e">
        <f t="shared" ref="CY164:DW164" si="77">MAX(($C$24*CZ164+(1-$C$24)*CZ165)*$C$25,CY35-StrikePrice)</f>
        <v>#REF!</v>
      </c>
      <c r="CZ164" s="40" t="e">
        <f t="shared" si="77"/>
        <v>#REF!</v>
      </c>
      <c r="DA164" s="40" t="e">
        <f t="shared" si="77"/>
        <v>#REF!</v>
      </c>
      <c r="DB164" s="40" t="e">
        <f t="shared" si="77"/>
        <v>#REF!</v>
      </c>
      <c r="DC164" s="40" t="e">
        <f t="shared" si="77"/>
        <v>#REF!</v>
      </c>
      <c r="DD164" s="40" t="e">
        <f t="shared" si="77"/>
        <v>#REF!</v>
      </c>
      <c r="DE164" s="40" t="e">
        <f t="shared" si="77"/>
        <v>#REF!</v>
      </c>
      <c r="DF164" s="40" t="e">
        <f t="shared" si="77"/>
        <v>#REF!</v>
      </c>
      <c r="DG164" s="40" t="e">
        <f t="shared" si="77"/>
        <v>#REF!</v>
      </c>
      <c r="DH164" s="40" t="e">
        <f t="shared" si="77"/>
        <v>#REF!</v>
      </c>
      <c r="DI164" s="40" t="e">
        <f t="shared" si="77"/>
        <v>#REF!</v>
      </c>
      <c r="DJ164" s="40" t="e">
        <f t="shared" si="77"/>
        <v>#REF!</v>
      </c>
      <c r="DK164" s="40" t="e">
        <f t="shared" si="77"/>
        <v>#REF!</v>
      </c>
      <c r="DL164" s="40" t="e">
        <f t="shared" si="77"/>
        <v>#REF!</v>
      </c>
      <c r="DM164" s="40" t="e">
        <f t="shared" si="77"/>
        <v>#REF!</v>
      </c>
      <c r="DN164" s="40" t="e">
        <f t="shared" si="77"/>
        <v>#REF!</v>
      </c>
      <c r="DO164" s="40" t="e">
        <f t="shared" si="77"/>
        <v>#REF!</v>
      </c>
      <c r="DP164" s="40" t="e">
        <f t="shared" si="77"/>
        <v>#REF!</v>
      </c>
      <c r="DQ164" s="40" t="e">
        <f t="shared" si="77"/>
        <v>#REF!</v>
      </c>
      <c r="DR164" s="40" t="e">
        <f t="shared" si="77"/>
        <v>#REF!</v>
      </c>
      <c r="DS164" s="40" t="e">
        <f t="shared" si="77"/>
        <v>#REF!</v>
      </c>
      <c r="DT164" s="40" t="e">
        <f t="shared" si="77"/>
        <v>#REF!</v>
      </c>
      <c r="DU164" s="40" t="e">
        <f t="shared" si="77"/>
        <v>#REF!</v>
      </c>
      <c r="DV164" s="40" t="e">
        <f t="shared" si="77"/>
        <v>#REF!</v>
      </c>
      <c r="DW164" s="40" t="e">
        <f t="shared" si="77"/>
        <v>#REF!</v>
      </c>
      <c r="DX164" s="40" t="e">
        <f t="shared" si="58"/>
        <v>#REF!</v>
      </c>
      <c r="DY164" s="39">
        <f t="shared" si="69"/>
        <v>5</v>
      </c>
      <c r="DZ164" s="39">
        <f t="shared" si="63"/>
        <v>122</v>
      </c>
      <c r="EA164" s="104" t="e">
        <f t="shared" si="64"/>
        <v>#REF!</v>
      </c>
      <c r="EB164" s="39">
        <f>PRODUCT($DZ$161:DZ164)/FACT(DY164-1)</f>
        <v>9691375</v>
      </c>
    </row>
    <row r="165" spans="2:135" s="39" customFormat="1">
      <c r="B165" s="21"/>
      <c r="C165" s="40"/>
      <c r="D165" s="40"/>
      <c r="E165" s="40"/>
      <c r="F165" s="40"/>
      <c r="G165" s="41"/>
      <c r="H165" s="40" t="e">
        <f t="shared" ref="H165:AM165" si="78">MAX(($C$24*I165+(1-$C$24)*I166)*$C$25,H36-StrikePrice)</f>
        <v>#REF!</v>
      </c>
      <c r="I165" s="40" t="e">
        <f t="shared" si="78"/>
        <v>#REF!</v>
      </c>
      <c r="J165" s="40" t="e">
        <f t="shared" si="78"/>
        <v>#REF!</v>
      </c>
      <c r="K165" s="40" t="e">
        <f t="shared" si="78"/>
        <v>#REF!</v>
      </c>
      <c r="L165" s="40" t="e">
        <f t="shared" si="78"/>
        <v>#REF!</v>
      </c>
      <c r="M165" s="40" t="e">
        <f t="shared" si="78"/>
        <v>#REF!</v>
      </c>
      <c r="N165" s="40" t="e">
        <f t="shared" si="78"/>
        <v>#REF!</v>
      </c>
      <c r="O165" s="40" t="e">
        <f t="shared" si="78"/>
        <v>#REF!</v>
      </c>
      <c r="P165" s="40" t="e">
        <f t="shared" si="78"/>
        <v>#REF!</v>
      </c>
      <c r="Q165" s="40" t="e">
        <f t="shared" si="78"/>
        <v>#REF!</v>
      </c>
      <c r="R165" s="40" t="e">
        <f t="shared" si="78"/>
        <v>#REF!</v>
      </c>
      <c r="S165" s="40" t="e">
        <f t="shared" si="78"/>
        <v>#REF!</v>
      </c>
      <c r="T165" s="40" t="e">
        <f t="shared" si="78"/>
        <v>#REF!</v>
      </c>
      <c r="U165" s="40" t="e">
        <f t="shared" si="78"/>
        <v>#REF!</v>
      </c>
      <c r="V165" s="40" t="e">
        <f t="shared" si="78"/>
        <v>#REF!</v>
      </c>
      <c r="W165" s="40" t="e">
        <f t="shared" si="78"/>
        <v>#REF!</v>
      </c>
      <c r="X165" s="40" t="e">
        <f t="shared" si="78"/>
        <v>#REF!</v>
      </c>
      <c r="Y165" s="40" t="e">
        <f t="shared" si="78"/>
        <v>#REF!</v>
      </c>
      <c r="Z165" s="40" t="e">
        <f t="shared" si="78"/>
        <v>#REF!</v>
      </c>
      <c r="AA165" s="40" t="e">
        <f t="shared" si="78"/>
        <v>#REF!</v>
      </c>
      <c r="AB165" s="40" t="e">
        <f t="shared" si="78"/>
        <v>#REF!</v>
      </c>
      <c r="AC165" s="40" t="e">
        <f t="shared" si="78"/>
        <v>#REF!</v>
      </c>
      <c r="AD165" s="40" t="e">
        <f t="shared" si="78"/>
        <v>#REF!</v>
      </c>
      <c r="AE165" s="40" t="e">
        <f t="shared" si="78"/>
        <v>#REF!</v>
      </c>
      <c r="AF165" s="40" t="e">
        <f t="shared" si="78"/>
        <v>#REF!</v>
      </c>
      <c r="AG165" s="40" t="e">
        <f t="shared" si="78"/>
        <v>#REF!</v>
      </c>
      <c r="AH165" s="40" t="e">
        <f t="shared" si="78"/>
        <v>#REF!</v>
      </c>
      <c r="AI165" s="40" t="e">
        <f t="shared" si="78"/>
        <v>#REF!</v>
      </c>
      <c r="AJ165" s="40" t="e">
        <f t="shared" si="78"/>
        <v>#REF!</v>
      </c>
      <c r="AK165" s="40" t="e">
        <f t="shared" si="78"/>
        <v>#REF!</v>
      </c>
      <c r="AL165" s="40" t="e">
        <f t="shared" si="78"/>
        <v>#REF!</v>
      </c>
      <c r="AM165" s="40" t="e">
        <f t="shared" si="78"/>
        <v>#REF!</v>
      </c>
      <c r="AN165" s="40" t="e">
        <f t="shared" ref="AN165:BS165" si="79">MAX(($C$24*AO165+(1-$C$24)*AO166)*$C$25,AN36-StrikePrice)</f>
        <v>#REF!</v>
      </c>
      <c r="AO165" s="40" t="e">
        <f t="shared" si="79"/>
        <v>#REF!</v>
      </c>
      <c r="AP165" s="40" t="e">
        <f t="shared" si="79"/>
        <v>#REF!</v>
      </c>
      <c r="AQ165" s="40" t="e">
        <f t="shared" si="79"/>
        <v>#REF!</v>
      </c>
      <c r="AR165" s="40" t="e">
        <f t="shared" si="79"/>
        <v>#REF!</v>
      </c>
      <c r="AS165" s="40" t="e">
        <f t="shared" si="79"/>
        <v>#REF!</v>
      </c>
      <c r="AT165" s="40" t="e">
        <f t="shared" si="79"/>
        <v>#REF!</v>
      </c>
      <c r="AU165" s="40" t="e">
        <f t="shared" si="79"/>
        <v>#REF!</v>
      </c>
      <c r="AV165" s="40" t="e">
        <f t="shared" si="79"/>
        <v>#REF!</v>
      </c>
      <c r="AW165" s="40" t="e">
        <f t="shared" si="79"/>
        <v>#REF!</v>
      </c>
      <c r="AX165" s="40" t="e">
        <f t="shared" si="79"/>
        <v>#REF!</v>
      </c>
      <c r="AY165" s="40" t="e">
        <f t="shared" si="79"/>
        <v>#REF!</v>
      </c>
      <c r="AZ165" s="40" t="e">
        <f t="shared" si="79"/>
        <v>#REF!</v>
      </c>
      <c r="BA165" s="40" t="e">
        <f t="shared" si="79"/>
        <v>#REF!</v>
      </c>
      <c r="BB165" s="40" t="e">
        <f t="shared" si="79"/>
        <v>#REF!</v>
      </c>
      <c r="BC165" s="40" t="e">
        <f t="shared" si="79"/>
        <v>#REF!</v>
      </c>
      <c r="BD165" s="40" t="e">
        <f t="shared" si="79"/>
        <v>#REF!</v>
      </c>
      <c r="BE165" s="40" t="e">
        <f t="shared" si="79"/>
        <v>#REF!</v>
      </c>
      <c r="BF165" s="40" t="e">
        <f t="shared" si="79"/>
        <v>#REF!</v>
      </c>
      <c r="BG165" s="40" t="e">
        <f t="shared" si="79"/>
        <v>#REF!</v>
      </c>
      <c r="BH165" s="40" t="e">
        <f t="shared" si="79"/>
        <v>#REF!</v>
      </c>
      <c r="BI165" s="40" t="e">
        <f t="shared" si="79"/>
        <v>#REF!</v>
      </c>
      <c r="BJ165" s="40" t="e">
        <f t="shared" si="79"/>
        <v>#REF!</v>
      </c>
      <c r="BK165" s="40" t="e">
        <f t="shared" si="79"/>
        <v>#REF!</v>
      </c>
      <c r="BL165" s="40" t="e">
        <f t="shared" si="79"/>
        <v>#REF!</v>
      </c>
      <c r="BM165" s="40" t="e">
        <f t="shared" si="79"/>
        <v>#REF!</v>
      </c>
      <c r="BN165" s="40" t="e">
        <f t="shared" si="79"/>
        <v>#REF!</v>
      </c>
      <c r="BO165" s="40" t="e">
        <f t="shared" si="79"/>
        <v>#REF!</v>
      </c>
      <c r="BP165" s="40" t="e">
        <f t="shared" si="79"/>
        <v>#REF!</v>
      </c>
      <c r="BQ165" s="40" t="e">
        <f t="shared" si="79"/>
        <v>#REF!</v>
      </c>
      <c r="BR165" s="40" t="e">
        <f t="shared" si="79"/>
        <v>#REF!</v>
      </c>
      <c r="BS165" s="40" t="e">
        <f t="shared" si="79"/>
        <v>#REF!</v>
      </c>
      <c r="BT165" s="40" t="e">
        <f t="shared" ref="BT165:CY165" si="80">MAX(($C$24*BU165+(1-$C$24)*BU166)*$C$25,BT36-StrikePrice)</f>
        <v>#REF!</v>
      </c>
      <c r="BU165" s="40" t="e">
        <f t="shared" si="80"/>
        <v>#REF!</v>
      </c>
      <c r="BV165" s="40" t="e">
        <f t="shared" si="80"/>
        <v>#REF!</v>
      </c>
      <c r="BW165" s="40" t="e">
        <f t="shared" si="80"/>
        <v>#REF!</v>
      </c>
      <c r="BX165" s="40" t="e">
        <f t="shared" si="80"/>
        <v>#REF!</v>
      </c>
      <c r="BY165" s="40" t="e">
        <f t="shared" si="80"/>
        <v>#REF!</v>
      </c>
      <c r="BZ165" s="40" t="e">
        <f t="shared" si="80"/>
        <v>#REF!</v>
      </c>
      <c r="CA165" s="40" t="e">
        <f t="shared" si="80"/>
        <v>#REF!</v>
      </c>
      <c r="CB165" s="40" t="e">
        <f t="shared" si="80"/>
        <v>#REF!</v>
      </c>
      <c r="CC165" s="40" t="e">
        <f t="shared" si="80"/>
        <v>#REF!</v>
      </c>
      <c r="CD165" s="40" t="e">
        <f t="shared" si="80"/>
        <v>#REF!</v>
      </c>
      <c r="CE165" s="40" t="e">
        <f t="shared" si="80"/>
        <v>#REF!</v>
      </c>
      <c r="CF165" s="40" t="e">
        <f t="shared" si="80"/>
        <v>#REF!</v>
      </c>
      <c r="CG165" s="40" t="e">
        <f t="shared" si="80"/>
        <v>#REF!</v>
      </c>
      <c r="CH165" s="40" t="e">
        <f t="shared" si="80"/>
        <v>#REF!</v>
      </c>
      <c r="CI165" s="40" t="e">
        <f t="shared" si="80"/>
        <v>#REF!</v>
      </c>
      <c r="CJ165" s="40" t="e">
        <f t="shared" si="80"/>
        <v>#REF!</v>
      </c>
      <c r="CK165" s="40" t="e">
        <f t="shared" si="80"/>
        <v>#REF!</v>
      </c>
      <c r="CL165" s="40" t="e">
        <f t="shared" si="80"/>
        <v>#REF!</v>
      </c>
      <c r="CM165" s="40" t="e">
        <f t="shared" si="80"/>
        <v>#REF!</v>
      </c>
      <c r="CN165" s="40" t="e">
        <f t="shared" si="80"/>
        <v>#REF!</v>
      </c>
      <c r="CO165" s="40" t="e">
        <f t="shared" si="80"/>
        <v>#REF!</v>
      </c>
      <c r="CP165" s="40" t="e">
        <f t="shared" si="80"/>
        <v>#REF!</v>
      </c>
      <c r="CQ165" s="40" t="e">
        <f t="shared" si="80"/>
        <v>#REF!</v>
      </c>
      <c r="CR165" s="40" t="e">
        <f t="shared" si="80"/>
        <v>#REF!</v>
      </c>
      <c r="CS165" s="40" t="e">
        <f t="shared" si="80"/>
        <v>#REF!</v>
      </c>
      <c r="CT165" s="40" t="e">
        <f t="shared" si="80"/>
        <v>#REF!</v>
      </c>
      <c r="CU165" s="40" t="e">
        <f t="shared" si="80"/>
        <v>#REF!</v>
      </c>
      <c r="CV165" s="40" t="e">
        <f t="shared" si="80"/>
        <v>#REF!</v>
      </c>
      <c r="CW165" s="40" t="e">
        <f t="shared" si="80"/>
        <v>#REF!</v>
      </c>
      <c r="CX165" s="40" t="e">
        <f t="shared" si="80"/>
        <v>#REF!</v>
      </c>
      <c r="CY165" s="40" t="e">
        <f t="shared" si="80"/>
        <v>#REF!</v>
      </c>
      <c r="CZ165" s="40" t="e">
        <f t="shared" ref="CZ165:DW165" si="81">MAX(($C$24*DA165+(1-$C$24)*DA166)*$C$25,CZ36-StrikePrice)</f>
        <v>#REF!</v>
      </c>
      <c r="DA165" s="40" t="e">
        <f t="shared" si="81"/>
        <v>#REF!</v>
      </c>
      <c r="DB165" s="40" t="e">
        <f t="shared" si="81"/>
        <v>#REF!</v>
      </c>
      <c r="DC165" s="40" t="e">
        <f t="shared" si="81"/>
        <v>#REF!</v>
      </c>
      <c r="DD165" s="40" t="e">
        <f t="shared" si="81"/>
        <v>#REF!</v>
      </c>
      <c r="DE165" s="40" t="e">
        <f t="shared" si="81"/>
        <v>#REF!</v>
      </c>
      <c r="DF165" s="40" t="e">
        <f t="shared" si="81"/>
        <v>#REF!</v>
      </c>
      <c r="DG165" s="40" t="e">
        <f t="shared" si="81"/>
        <v>#REF!</v>
      </c>
      <c r="DH165" s="40" t="e">
        <f t="shared" si="81"/>
        <v>#REF!</v>
      </c>
      <c r="DI165" s="40" t="e">
        <f t="shared" si="81"/>
        <v>#REF!</v>
      </c>
      <c r="DJ165" s="40" t="e">
        <f t="shared" si="81"/>
        <v>#REF!</v>
      </c>
      <c r="DK165" s="40" t="e">
        <f t="shared" si="81"/>
        <v>#REF!</v>
      </c>
      <c r="DL165" s="40" t="e">
        <f t="shared" si="81"/>
        <v>#REF!</v>
      </c>
      <c r="DM165" s="40" t="e">
        <f t="shared" si="81"/>
        <v>#REF!</v>
      </c>
      <c r="DN165" s="40" t="e">
        <f t="shared" si="81"/>
        <v>#REF!</v>
      </c>
      <c r="DO165" s="40" t="e">
        <f t="shared" si="81"/>
        <v>#REF!</v>
      </c>
      <c r="DP165" s="40" t="e">
        <f t="shared" si="81"/>
        <v>#REF!</v>
      </c>
      <c r="DQ165" s="40" t="e">
        <f t="shared" si="81"/>
        <v>#REF!</v>
      </c>
      <c r="DR165" s="40" t="e">
        <f t="shared" si="81"/>
        <v>#REF!</v>
      </c>
      <c r="DS165" s="40" t="e">
        <f t="shared" si="81"/>
        <v>#REF!</v>
      </c>
      <c r="DT165" s="40" t="e">
        <f t="shared" si="81"/>
        <v>#REF!</v>
      </c>
      <c r="DU165" s="40" t="e">
        <f t="shared" si="81"/>
        <v>#REF!</v>
      </c>
      <c r="DV165" s="40" t="e">
        <f t="shared" si="81"/>
        <v>#REF!</v>
      </c>
      <c r="DW165" s="40" t="e">
        <f t="shared" si="81"/>
        <v>#REF!</v>
      </c>
      <c r="DX165" s="40" t="e">
        <f t="shared" si="58"/>
        <v>#REF!</v>
      </c>
      <c r="DY165" s="39">
        <f t="shared" si="69"/>
        <v>6</v>
      </c>
      <c r="DZ165" s="39">
        <f t="shared" si="63"/>
        <v>121</v>
      </c>
      <c r="EA165" s="104" t="e">
        <f t="shared" si="64"/>
        <v>#REF!</v>
      </c>
      <c r="EB165" s="39">
        <f>PRODUCT($DZ$161:DZ165)/FACT(DY165-1)</f>
        <v>234531275</v>
      </c>
    </row>
    <row r="166" spans="2:135" s="39" customFormat="1">
      <c r="B166" s="21"/>
      <c r="C166" s="40"/>
      <c r="D166" s="40"/>
      <c r="E166" s="40"/>
      <c r="F166" s="40"/>
      <c r="G166" s="40"/>
      <c r="H166" s="41"/>
      <c r="I166" s="40" t="e">
        <f t="shared" ref="I166:AN166" si="82">MAX(($C$24*J166+(1-$C$24)*J167)*$C$25,I37-StrikePrice)</f>
        <v>#REF!</v>
      </c>
      <c r="J166" s="40" t="e">
        <f t="shared" si="82"/>
        <v>#REF!</v>
      </c>
      <c r="K166" s="40" t="e">
        <f t="shared" si="82"/>
        <v>#REF!</v>
      </c>
      <c r="L166" s="40" t="e">
        <f t="shared" si="82"/>
        <v>#REF!</v>
      </c>
      <c r="M166" s="40" t="e">
        <f t="shared" si="82"/>
        <v>#REF!</v>
      </c>
      <c r="N166" s="40" t="e">
        <f t="shared" si="82"/>
        <v>#REF!</v>
      </c>
      <c r="O166" s="40" t="e">
        <f t="shared" si="82"/>
        <v>#REF!</v>
      </c>
      <c r="P166" s="40" t="e">
        <f t="shared" si="82"/>
        <v>#REF!</v>
      </c>
      <c r="Q166" s="40" t="e">
        <f t="shared" si="82"/>
        <v>#REF!</v>
      </c>
      <c r="R166" s="40" t="e">
        <f t="shared" si="82"/>
        <v>#REF!</v>
      </c>
      <c r="S166" s="40" t="e">
        <f t="shared" si="82"/>
        <v>#REF!</v>
      </c>
      <c r="T166" s="40" t="e">
        <f t="shared" si="82"/>
        <v>#REF!</v>
      </c>
      <c r="U166" s="40" t="e">
        <f t="shared" si="82"/>
        <v>#REF!</v>
      </c>
      <c r="V166" s="40" t="e">
        <f t="shared" si="82"/>
        <v>#REF!</v>
      </c>
      <c r="W166" s="40" t="e">
        <f t="shared" si="82"/>
        <v>#REF!</v>
      </c>
      <c r="X166" s="40" t="e">
        <f t="shared" si="82"/>
        <v>#REF!</v>
      </c>
      <c r="Y166" s="40" t="e">
        <f t="shared" si="82"/>
        <v>#REF!</v>
      </c>
      <c r="Z166" s="40" t="e">
        <f t="shared" si="82"/>
        <v>#REF!</v>
      </c>
      <c r="AA166" s="40" t="e">
        <f t="shared" si="82"/>
        <v>#REF!</v>
      </c>
      <c r="AB166" s="40" t="e">
        <f t="shared" si="82"/>
        <v>#REF!</v>
      </c>
      <c r="AC166" s="40" t="e">
        <f t="shared" si="82"/>
        <v>#REF!</v>
      </c>
      <c r="AD166" s="40" t="e">
        <f t="shared" si="82"/>
        <v>#REF!</v>
      </c>
      <c r="AE166" s="40" t="e">
        <f t="shared" si="82"/>
        <v>#REF!</v>
      </c>
      <c r="AF166" s="40" t="e">
        <f t="shared" si="82"/>
        <v>#REF!</v>
      </c>
      <c r="AG166" s="40" t="e">
        <f t="shared" si="82"/>
        <v>#REF!</v>
      </c>
      <c r="AH166" s="40" t="e">
        <f t="shared" si="82"/>
        <v>#REF!</v>
      </c>
      <c r="AI166" s="40" t="e">
        <f t="shared" si="82"/>
        <v>#REF!</v>
      </c>
      <c r="AJ166" s="40" t="e">
        <f t="shared" si="82"/>
        <v>#REF!</v>
      </c>
      <c r="AK166" s="40" t="e">
        <f t="shared" si="82"/>
        <v>#REF!</v>
      </c>
      <c r="AL166" s="40" t="e">
        <f t="shared" si="82"/>
        <v>#REF!</v>
      </c>
      <c r="AM166" s="40" t="e">
        <f t="shared" si="82"/>
        <v>#REF!</v>
      </c>
      <c r="AN166" s="40" t="e">
        <f t="shared" si="82"/>
        <v>#REF!</v>
      </c>
      <c r="AO166" s="40" t="e">
        <f t="shared" ref="AO166:BT166" si="83">MAX(($C$24*AP166+(1-$C$24)*AP167)*$C$25,AO37-StrikePrice)</f>
        <v>#REF!</v>
      </c>
      <c r="AP166" s="40" t="e">
        <f t="shared" si="83"/>
        <v>#REF!</v>
      </c>
      <c r="AQ166" s="40" t="e">
        <f t="shared" si="83"/>
        <v>#REF!</v>
      </c>
      <c r="AR166" s="40" t="e">
        <f t="shared" si="83"/>
        <v>#REF!</v>
      </c>
      <c r="AS166" s="40" t="e">
        <f t="shared" si="83"/>
        <v>#REF!</v>
      </c>
      <c r="AT166" s="40" t="e">
        <f t="shared" si="83"/>
        <v>#REF!</v>
      </c>
      <c r="AU166" s="40" t="e">
        <f t="shared" si="83"/>
        <v>#REF!</v>
      </c>
      <c r="AV166" s="40" t="e">
        <f t="shared" si="83"/>
        <v>#REF!</v>
      </c>
      <c r="AW166" s="40" t="e">
        <f t="shared" si="83"/>
        <v>#REF!</v>
      </c>
      <c r="AX166" s="40" t="e">
        <f t="shared" si="83"/>
        <v>#REF!</v>
      </c>
      <c r="AY166" s="40" t="e">
        <f t="shared" si="83"/>
        <v>#REF!</v>
      </c>
      <c r="AZ166" s="40" t="e">
        <f t="shared" si="83"/>
        <v>#REF!</v>
      </c>
      <c r="BA166" s="40" t="e">
        <f t="shared" si="83"/>
        <v>#REF!</v>
      </c>
      <c r="BB166" s="40" t="e">
        <f t="shared" si="83"/>
        <v>#REF!</v>
      </c>
      <c r="BC166" s="40" t="e">
        <f t="shared" si="83"/>
        <v>#REF!</v>
      </c>
      <c r="BD166" s="40" t="e">
        <f t="shared" si="83"/>
        <v>#REF!</v>
      </c>
      <c r="BE166" s="40" t="e">
        <f t="shared" si="83"/>
        <v>#REF!</v>
      </c>
      <c r="BF166" s="40" t="e">
        <f t="shared" si="83"/>
        <v>#REF!</v>
      </c>
      <c r="BG166" s="40" t="e">
        <f t="shared" si="83"/>
        <v>#REF!</v>
      </c>
      <c r="BH166" s="40" t="e">
        <f t="shared" si="83"/>
        <v>#REF!</v>
      </c>
      <c r="BI166" s="40" t="e">
        <f t="shared" si="83"/>
        <v>#REF!</v>
      </c>
      <c r="BJ166" s="40" t="e">
        <f t="shared" si="83"/>
        <v>#REF!</v>
      </c>
      <c r="BK166" s="40" t="e">
        <f t="shared" si="83"/>
        <v>#REF!</v>
      </c>
      <c r="BL166" s="40" t="e">
        <f t="shared" si="83"/>
        <v>#REF!</v>
      </c>
      <c r="BM166" s="40" t="e">
        <f t="shared" si="83"/>
        <v>#REF!</v>
      </c>
      <c r="BN166" s="40" t="e">
        <f t="shared" si="83"/>
        <v>#REF!</v>
      </c>
      <c r="BO166" s="40" t="e">
        <f t="shared" si="83"/>
        <v>#REF!</v>
      </c>
      <c r="BP166" s="40" t="e">
        <f t="shared" si="83"/>
        <v>#REF!</v>
      </c>
      <c r="BQ166" s="40" t="e">
        <f t="shared" si="83"/>
        <v>#REF!</v>
      </c>
      <c r="BR166" s="40" t="e">
        <f t="shared" si="83"/>
        <v>#REF!</v>
      </c>
      <c r="BS166" s="40" t="e">
        <f t="shared" si="83"/>
        <v>#REF!</v>
      </c>
      <c r="BT166" s="40" t="e">
        <f t="shared" si="83"/>
        <v>#REF!</v>
      </c>
      <c r="BU166" s="40" t="e">
        <f t="shared" ref="BU166:CZ166" si="84">MAX(($C$24*BV166+(1-$C$24)*BV167)*$C$25,BU37-StrikePrice)</f>
        <v>#REF!</v>
      </c>
      <c r="BV166" s="40" t="e">
        <f t="shared" si="84"/>
        <v>#REF!</v>
      </c>
      <c r="BW166" s="40" t="e">
        <f t="shared" si="84"/>
        <v>#REF!</v>
      </c>
      <c r="BX166" s="40" t="e">
        <f t="shared" si="84"/>
        <v>#REF!</v>
      </c>
      <c r="BY166" s="40" t="e">
        <f t="shared" si="84"/>
        <v>#REF!</v>
      </c>
      <c r="BZ166" s="40" t="e">
        <f t="shared" si="84"/>
        <v>#REF!</v>
      </c>
      <c r="CA166" s="40" t="e">
        <f t="shared" si="84"/>
        <v>#REF!</v>
      </c>
      <c r="CB166" s="40" t="e">
        <f t="shared" si="84"/>
        <v>#REF!</v>
      </c>
      <c r="CC166" s="40" t="e">
        <f t="shared" si="84"/>
        <v>#REF!</v>
      </c>
      <c r="CD166" s="40" t="e">
        <f t="shared" si="84"/>
        <v>#REF!</v>
      </c>
      <c r="CE166" s="40" t="e">
        <f t="shared" si="84"/>
        <v>#REF!</v>
      </c>
      <c r="CF166" s="40" t="e">
        <f t="shared" si="84"/>
        <v>#REF!</v>
      </c>
      <c r="CG166" s="40" t="e">
        <f t="shared" si="84"/>
        <v>#REF!</v>
      </c>
      <c r="CH166" s="40" t="e">
        <f t="shared" si="84"/>
        <v>#REF!</v>
      </c>
      <c r="CI166" s="40" t="e">
        <f t="shared" si="84"/>
        <v>#REF!</v>
      </c>
      <c r="CJ166" s="40" t="e">
        <f t="shared" si="84"/>
        <v>#REF!</v>
      </c>
      <c r="CK166" s="40" t="e">
        <f t="shared" si="84"/>
        <v>#REF!</v>
      </c>
      <c r="CL166" s="40" t="e">
        <f t="shared" si="84"/>
        <v>#REF!</v>
      </c>
      <c r="CM166" s="40" t="e">
        <f t="shared" si="84"/>
        <v>#REF!</v>
      </c>
      <c r="CN166" s="40" t="e">
        <f t="shared" si="84"/>
        <v>#REF!</v>
      </c>
      <c r="CO166" s="40" t="e">
        <f t="shared" si="84"/>
        <v>#REF!</v>
      </c>
      <c r="CP166" s="40" t="e">
        <f t="shared" si="84"/>
        <v>#REF!</v>
      </c>
      <c r="CQ166" s="40" t="e">
        <f t="shared" si="84"/>
        <v>#REF!</v>
      </c>
      <c r="CR166" s="40" t="e">
        <f t="shared" si="84"/>
        <v>#REF!</v>
      </c>
      <c r="CS166" s="40" t="e">
        <f t="shared" si="84"/>
        <v>#REF!</v>
      </c>
      <c r="CT166" s="40" t="e">
        <f t="shared" si="84"/>
        <v>#REF!</v>
      </c>
      <c r="CU166" s="40" t="e">
        <f t="shared" si="84"/>
        <v>#REF!</v>
      </c>
      <c r="CV166" s="40" t="e">
        <f t="shared" si="84"/>
        <v>#REF!</v>
      </c>
      <c r="CW166" s="40" t="e">
        <f t="shared" si="84"/>
        <v>#REF!</v>
      </c>
      <c r="CX166" s="40" t="e">
        <f t="shared" si="84"/>
        <v>#REF!</v>
      </c>
      <c r="CY166" s="40" t="e">
        <f t="shared" si="84"/>
        <v>#REF!</v>
      </c>
      <c r="CZ166" s="40" t="e">
        <f t="shared" si="84"/>
        <v>#REF!</v>
      </c>
      <c r="DA166" s="40" t="e">
        <f t="shared" ref="DA166:DW166" si="85">MAX(($C$24*DB166+(1-$C$24)*DB167)*$C$25,DA37-StrikePrice)</f>
        <v>#REF!</v>
      </c>
      <c r="DB166" s="40" t="e">
        <f t="shared" si="85"/>
        <v>#REF!</v>
      </c>
      <c r="DC166" s="40" t="e">
        <f t="shared" si="85"/>
        <v>#REF!</v>
      </c>
      <c r="DD166" s="40" t="e">
        <f t="shared" si="85"/>
        <v>#REF!</v>
      </c>
      <c r="DE166" s="40" t="e">
        <f t="shared" si="85"/>
        <v>#REF!</v>
      </c>
      <c r="DF166" s="40" t="e">
        <f t="shared" si="85"/>
        <v>#REF!</v>
      </c>
      <c r="DG166" s="40" t="e">
        <f t="shared" si="85"/>
        <v>#REF!</v>
      </c>
      <c r="DH166" s="40" t="e">
        <f t="shared" si="85"/>
        <v>#REF!</v>
      </c>
      <c r="DI166" s="40" t="e">
        <f t="shared" si="85"/>
        <v>#REF!</v>
      </c>
      <c r="DJ166" s="40" t="e">
        <f t="shared" si="85"/>
        <v>#REF!</v>
      </c>
      <c r="DK166" s="40" t="e">
        <f t="shared" si="85"/>
        <v>#REF!</v>
      </c>
      <c r="DL166" s="40" t="e">
        <f t="shared" si="85"/>
        <v>#REF!</v>
      </c>
      <c r="DM166" s="40" t="e">
        <f t="shared" si="85"/>
        <v>#REF!</v>
      </c>
      <c r="DN166" s="40" t="e">
        <f t="shared" si="85"/>
        <v>#REF!</v>
      </c>
      <c r="DO166" s="40" t="e">
        <f t="shared" si="85"/>
        <v>#REF!</v>
      </c>
      <c r="DP166" s="40" t="e">
        <f t="shared" si="85"/>
        <v>#REF!</v>
      </c>
      <c r="DQ166" s="40" t="e">
        <f t="shared" si="85"/>
        <v>#REF!</v>
      </c>
      <c r="DR166" s="40" t="e">
        <f t="shared" si="85"/>
        <v>#REF!</v>
      </c>
      <c r="DS166" s="40" t="e">
        <f t="shared" si="85"/>
        <v>#REF!</v>
      </c>
      <c r="DT166" s="40" t="e">
        <f t="shared" si="85"/>
        <v>#REF!</v>
      </c>
      <c r="DU166" s="40" t="e">
        <f t="shared" si="85"/>
        <v>#REF!</v>
      </c>
      <c r="DV166" s="40" t="e">
        <f t="shared" si="85"/>
        <v>#REF!</v>
      </c>
      <c r="DW166" s="40" t="e">
        <f t="shared" si="85"/>
        <v>#REF!</v>
      </c>
      <c r="DX166" s="40" t="e">
        <f t="shared" si="58"/>
        <v>#REF!</v>
      </c>
      <c r="DY166" s="39">
        <f t="shared" si="69"/>
        <v>7</v>
      </c>
      <c r="DZ166" s="39">
        <f t="shared" si="63"/>
        <v>120</v>
      </c>
      <c r="EA166" s="104" t="e">
        <f t="shared" si="64"/>
        <v>#REF!</v>
      </c>
      <c r="EB166" s="39">
        <f>PRODUCT($DZ$161:DZ166)/FACT(DY166-1)</f>
        <v>4690625500</v>
      </c>
    </row>
    <row r="167" spans="2:135" s="39" customFormat="1">
      <c r="B167" s="21"/>
      <c r="C167" s="40"/>
      <c r="D167" s="40"/>
      <c r="E167" s="40"/>
      <c r="F167" s="40"/>
      <c r="G167" s="40"/>
      <c r="H167" s="40"/>
      <c r="I167" s="41"/>
      <c r="J167" s="40" t="e">
        <f t="shared" ref="J167:AO167" si="86">MAX(($C$24*K167+(1-$C$24)*K168)*$C$25,J38-StrikePrice)</f>
        <v>#REF!</v>
      </c>
      <c r="K167" s="40" t="e">
        <f t="shared" si="86"/>
        <v>#REF!</v>
      </c>
      <c r="L167" s="40" t="e">
        <f t="shared" si="86"/>
        <v>#REF!</v>
      </c>
      <c r="M167" s="40" t="e">
        <f t="shared" si="86"/>
        <v>#REF!</v>
      </c>
      <c r="N167" s="40" t="e">
        <f t="shared" si="86"/>
        <v>#REF!</v>
      </c>
      <c r="O167" s="40" t="e">
        <f t="shared" si="86"/>
        <v>#REF!</v>
      </c>
      <c r="P167" s="40" t="e">
        <f t="shared" si="86"/>
        <v>#REF!</v>
      </c>
      <c r="Q167" s="40" t="e">
        <f t="shared" si="86"/>
        <v>#REF!</v>
      </c>
      <c r="R167" s="40" t="e">
        <f t="shared" si="86"/>
        <v>#REF!</v>
      </c>
      <c r="S167" s="40" t="e">
        <f t="shared" si="86"/>
        <v>#REF!</v>
      </c>
      <c r="T167" s="40" t="e">
        <f t="shared" si="86"/>
        <v>#REF!</v>
      </c>
      <c r="U167" s="40" t="e">
        <f t="shared" si="86"/>
        <v>#REF!</v>
      </c>
      <c r="V167" s="40" t="e">
        <f t="shared" si="86"/>
        <v>#REF!</v>
      </c>
      <c r="W167" s="40" t="e">
        <f t="shared" si="86"/>
        <v>#REF!</v>
      </c>
      <c r="X167" s="40" t="e">
        <f t="shared" si="86"/>
        <v>#REF!</v>
      </c>
      <c r="Y167" s="40" t="e">
        <f t="shared" si="86"/>
        <v>#REF!</v>
      </c>
      <c r="Z167" s="40" t="e">
        <f t="shared" si="86"/>
        <v>#REF!</v>
      </c>
      <c r="AA167" s="40" t="e">
        <f t="shared" si="86"/>
        <v>#REF!</v>
      </c>
      <c r="AB167" s="40" t="e">
        <f t="shared" si="86"/>
        <v>#REF!</v>
      </c>
      <c r="AC167" s="40" t="e">
        <f t="shared" si="86"/>
        <v>#REF!</v>
      </c>
      <c r="AD167" s="40" t="e">
        <f t="shared" si="86"/>
        <v>#REF!</v>
      </c>
      <c r="AE167" s="40" t="e">
        <f t="shared" si="86"/>
        <v>#REF!</v>
      </c>
      <c r="AF167" s="40" t="e">
        <f t="shared" si="86"/>
        <v>#REF!</v>
      </c>
      <c r="AG167" s="40" t="e">
        <f t="shared" si="86"/>
        <v>#REF!</v>
      </c>
      <c r="AH167" s="40" t="e">
        <f t="shared" si="86"/>
        <v>#REF!</v>
      </c>
      <c r="AI167" s="40" t="e">
        <f t="shared" si="86"/>
        <v>#REF!</v>
      </c>
      <c r="AJ167" s="40" t="e">
        <f t="shared" si="86"/>
        <v>#REF!</v>
      </c>
      <c r="AK167" s="40" t="e">
        <f t="shared" si="86"/>
        <v>#REF!</v>
      </c>
      <c r="AL167" s="40" t="e">
        <f t="shared" si="86"/>
        <v>#REF!</v>
      </c>
      <c r="AM167" s="40" t="e">
        <f t="shared" si="86"/>
        <v>#REF!</v>
      </c>
      <c r="AN167" s="40" t="e">
        <f t="shared" si="86"/>
        <v>#REF!</v>
      </c>
      <c r="AO167" s="40" t="e">
        <f t="shared" si="86"/>
        <v>#REF!</v>
      </c>
      <c r="AP167" s="40" t="e">
        <f t="shared" ref="AP167:BU167" si="87">MAX(($C$24*AQ167+(1-$C$24)*AQ168)*$C$25,AP38-StrikePrice)</f>
        <v>#REF!</v>
      </c>
      <c r="AQ167" s="40" t="e">
        <f t="shared" si="87"/>
        <v>#REF!</v>
      </c>
      <c r="AR167" s="40" t="e">
        <f t="shared" si="87"/>
        <v>#REF!</v>
      </c>
      <c r="AS167" s="40" t="e">
        <f t="shared" si="87"/>
        <v>#REF!</v>
      </c>
      <c r="AT167" s="40" t="e">
        <f t="shared" si="87"/>
        <v>#REF!</v>
      </c>
      <c r="AU167" s="40" t="e">
        <f t="shared" si="87"/>
        <v>#REF!</v>
      </c>
      <c r="AV167" s="40" t="e">
        <f t="shared" si="87"/>
        <v>#REF!</v>
      </c>
      <c r="AW167" s="40" t="e">
        <f t="shared" si="87"/>
        <v>#REF!</v>
      </c>
      <c r="AX167" s="40" t="e">
        <f t="shared" si="87"/>
        <v>#REF!</v>
      </c>
      <c r="AY167" s="40" t="e">
        <f t="shared" si="87"/>
        <v>#REF!</v>
      </c>
      <c r="AZ167" s="40" t="e">
        <f t="shared" si="87"/>
        <v>#REF!</v>
      </c>
      <c r="BA167" s="40" t="e">
        <f t="shared" si="87"/>
        <v>#REF!</v>
      </c>
      <c r="BB167" s="40" t="e">
        <f t="shared" si="87"/>
        <v>#REF!</v>
      </c>
      <c r="BC167" s="40" t="e">
        <f t="shared" si="87"/>
        <v>#REF!</v>
      </c>
      <c r="BD167" s="40" t="e">
        <f t="shared" si="87"/>
        <v>#REF!</v>
      </c>
      <c r="BE167" s="40" t="e">
        <f t="shared" si="87"/>
        <v>#REF!</v>
      </c>
      <c r="BF167" s="40" t="e">
        <f t="shared" si="87"/>
        <v>#REF!</v>
      </c>
      <c r="BG167" s="40" t="e">
        <f t="shared" si="87"/>
        <v>#REF!</v>
      </c>
      <c r="BH167" s="40" t="e">
        <f t="shared" si="87"/>
        <v>#REF!</v>
      </c>
      <c r="BI167" s="40" t="e">
        <f t="shared" si="87"/>
        <v>#REF!</v>
      </c>
      <c r="BJ167" s="40" t="e">
        <f t="shared" si="87"/>
        <v>#REF!</v>
      </c>
      <c r="BK167" s="40" t="e">
        <f t="shared" si="87"/>
        <v>#REF!</v>
      </c>
      <c r="BL167" s="40" t="e">
        <f t="shared" si="87"/>
        <v>#REF!</v>
      </c>
      <c r="BM167" s="40" t="e">
        <f t="shared" si="87"/>
        <v>#REF!</v>
      </c>
      <c r="BN167" s="40" t="e">
        <f t="shared" si="87"/>
        <v>#REF!</v>
      </c>
      <c r="BO167" s="40" t="e">
        <f t="shared" si="87"/>
        <v>#REF!</v>
      </c>
      <c r="BP167" s="40" t="e">
        <f t="shared" si="87"/>
        <v>#REF!</v>
      </c>
      <c r="BQ167" s="40" t="e">
        <f t="shared" si="87"/>
        <v>#REF!</v>
      </c>
      <c r="BR167" s="40" t="e">
        <f t="shared" si="87"/>
        <v>#REF!</v>
      </c>
      <c r="BS167" s="40" t="e">
        <f t="shared" si="87"/>
        <v>#REF!</v>
      </c>
      <c r="BT167" s="40" t="e">
        <f t="shared" si="87"/>
        <v>#REF!</v>
      </c>
      <c r="BU167" s="40" t="e">
        <f t="shared" si="87"/>
        <v>#REF!</v>
      </c>
      <c r="BV167" s="40" t="e">
        <f t="shared" ref="BV167:DA167" si="88">MAX(($C$24*BW167+(1-$C$24)*BW168)*$C$25,BV38-StrikePrice)</f>
        <v>#REF!</v>
      </c>
      <c r="BW167" s="40" t="e">
        <f t="shared" si="88"/>
        <v>#REF!</v>
      </c>
      <c r="BX167" s="40" t="e">
        <f t="shared" si="88"/>
        <v>#REF!</v>
      </c>
      <c r="BY167" s="40" t="e">
        <f t="shared" si="88"/>
        <v>#REF!</v>
      </c>
      <c r="BZ167" s="40" t="e">
        <f t="shared" si="88"/>
        <v>#REF!</v>
      </c>
      <c r="CA167" s="40" t="e">
        <f t="shared" si="88"/>
        <v>#REF!</v>
      </c>
      <c r="CB167" s="40" t="e">
        <f t="shared" si="88"/>
        <v>#REF!</v>
      </c>
      <c r="CC167" s="40" t="e">
        <f t="shared" si="88"/>
        <v>#REF!</v>
      </c>
      <c r="CD167" s="40" t="e">
        <f t="shared" si="88"/>
        <v>#REF!</v>
      </c>
      <c r="CE167" s="40" t="e">
        <f t="shared" si="88"/>
        <v>#REF!</v>
      </c>
      <c r="CF167" s="40" t="e">
        <f t="shared" si="88"/>
        <v>#REF!</v>
      </c>
      <c r="CG167" s="40" t="e">
        <f t="shared" si="88"/>
        <v>#REF!</v>
      </c>
      <c r="CH167" s="40" t="e">
        <f t="shared" si="88"/>
        <v>#REF!</v>
      </c>
      <c r="CI167" s="40" t="e">
        <f t="shared" si="88"/>
        <v>#REF!</v>
      </c>
      <c r="CJ167" s="40" t="e">
        <f t="shared" si="88"/>
        <v>#REF!</v>
      </c>
      <c r="CK167" s="40" t="e">
        <f t="shared" si="88"/>
        <v>#REF!</v>
      </c>
      <c r="CL167" s="40" t="e">
        <f t="shared" si="88"/>
        <v>#REF!</v>
      </c>
      <c r="CM167" s="40" t="e">
        <f t="shared" si="88"/>
        <v>#REF!</v>
      </c>
      <c r="CN167" s="40" t="e">
        <f t="shared" si="88"/>
        <v>#REF!</v>
      </c>
      <c r="CO167" s="40" t="e">
        <f t="shared" si="88"/>
        <v>#REF!</v>
      </c>
      <c r="CP167" s="40" t="e">
        <f t="shared" si="88"/>
        <v>#REF!</v>
      </c>
      <c r="CQ167" s="40" t="e">
        <f t="shared" si="88"/>
        <v>#REF!</v>
      </c>
      <c r="CR167" s="40" t="e">
        <f t="shared" si="88"/>
        <v>#REF!</v>
      </c>
      <c r="CS167" s="40" t="e">
        <f t="shared" si="88"/>
        <v>#REF!</v>
      </c>
      <c r="CT167" s="40" t="e">
        <f t="shared" si="88"/>
        <v>#REF!</v>
      </c>
      <c r="CU167" s="40" t="e">
        <f t="shared" si="88"/>
        <v>#REF!</v>
      </c>
      <c r="CV167" s="40" t="e">
        <f t="shared" si="88"/>
        <v>#REF!</v>
      </c>
      <c r="CW167" s="40" t="e">
        <f t="shared" si="88"/>
        <v>#REF!</v>
      </c>
      <c r="CX167" s="40" t="e">
        <f t="shared" si="88"/>
        <v>#REF!</v>
      </c>
      <c r="CY167" s="40" t="e">
        <f t="shared" si="88"/>
        <v>#REF!</v>
      </c>
      <c r="CZ167" s="40" t="e">
        <f t="shared" si="88"/>
        <v>#REF!</v>
      </c>
      <c r="DA167" s="40" t="e">
        <f t="shared" si="88"/>
        <v>#REF!</v>
      </c>
      <c r="DB167" s="40" t="e">
        <f t="shared" ref="DB167:DW167" si="89">MAX(($C$24*DC167+(1-$C$24)*DC168)*$C$25,DB38-StrikePrice)</f>
        <v>#REF!</v>
      </c>
      <c r="DC167" s="40" t="e">
        <f t="shared" si="89"/>
        <v>#REF!</v>
      </c>
      <c r="DD167" s="40" t="e">
        <f t="shared" si="89"/>
        <v>#REF!</v>
      </c>
      <c r="DE167" s="40" t="e">
        <f t="shared" si="89"/>
        <v>#REF!</v>
      </c>
      <c r="DF167" s="40" t="e">
        <f t="shared" si="89"/>
        <v>#REF!</v>
      </c>
      <c r="DG167" s="40" t="e">
        <f t="shared" si="89"/>
        <v>#REF!</v>
      </c>
      <c r="DH167" s="40" t="e">
        <f t="shared" si="89"/>
        <v>#REF!</v>
      </c>
      <c r="DI167" s="40" t="e">
        <f t="shared" si="89"/>
        <v>#REF!</v>
      </c>
      <c r="DJ167" s="40" t="e">
        <f t="shared" si="89"/>
        <v>#REF!</v>
      </c>
      <c r="DK167" s="40" t="e">
        <f t="shared" si="89"/>
        <v>#REF!</v>
      </c>
      <c r="DL167" s="40" t="e">
        <f t="shared" si="89"/>
        <v>#REF!</v>
      </c>
      <c r="DM167" s="40" t="e">
        <f t="shared" si="89"/>
        <v>#REF!</v>
      </c>
      <c r="DN167" s="40" t="e">
        <f t="shared" si="89"/>
        <v>#REF!</v>
      </c>
      <c r="DO167" s="40" t="e">
        <f t="shared" si="89"/>
        <v>#REF!</v>
      </c>
      <c r="DP167" s="40" t="e">
        <f t="shared" si="89"/>
        <v>#REF!</v>
      </c>
      <c r="DQ167" s="40" t="e">
        <f t="shared" si="89"/>
        <v>#REF!</v>
      </c>
      <c r="DR167" s="40" t="e">
        <f t="shared" si="89"/>
        <v>#REF!</v>
      </c>
      <c r="DS167" s="40" t="e">
        <f t="shared" si="89"/>
        <v>#REF!</v>
      </c>
      <c r="DT167" s="40" t="e">
        <f t="shared" si="89"/>
        <v>#REF!</v>
      </c>
      <c r="DU167" s="40" t="e">
        <f t="shared" si="89"/>
        <v>#REF!</v>
      </c>
      <c r="DV167" s="40" t="e">
        <f t="shared" si="89"/>
        <v>#REF!</v>
      </c>
      <c r="DW167" s="40" t="e">
        <f t="shared" si="89"/>
        <v>#REF!</v>
      </c>
      <c r="DX167" s="40" t="e">
        <f t="shared" si="58"/>
        <v>#REF!</v>
      </c>
      <c r="DY167" s="39">
        <f t="shared" si="69"/>
        <v>8</v>
      </c>
      <c r="DZ167" s="39">
        <f t="shared" si="63"/>
        <v>119</v>
      </c>
      <c r="EA167" s="104" t="e">
        <f t="shared" si="64"/>
        <v>#REF!</v>
      </c>
      <c r="EB167" s="39">
        <f>PRODUCT($DZ$161:DZ167)/FACT(DY167-1)</f>
        <v>79740633500</v>
      </c>
    </row>
    <row r="168" spans="2:135" s="39" customFormat="1">
      <c r="B168" s="21"/>
      <c r="C168" s="40"/>
      <c r="D168" s="40"/>
      <c r="E168" s="40"/>
      <c r="F168" s="40"/>
      <c r="G168" s="40"/>
      <c r="H168" s="40"/>
      <c r="I168" s="40"/>
      <c r="J168" s="41"/>
      <c r="K168" s="40" t="e">
        <f t="shared" ref="K168:AP168" si="90">MAX(($C$24*L168+(1-$C$24)*L169)*$C$25,K39-StrikePrice)</f>
        <v>#REF!</v>
      </c>
      <c r="L168" s="40" t="e">
        <f t="shared" si="90"/>
        <v>#REF!</v>
      </c>
      <c r="M168" s="40" t="e">
        <f t="shared" si="90"/>
        <v>#REF!</v>
      </c>
      <c r="N168" s="40" t="e">
        <f t="shared" si="90"/>
        <v>#REF!</v>
      </c>
      <c r="O168" s="40" t="e">
        <f t="shared" si="90"/>
        <v>#REF!</v>
      </c>
      <c r="P168" s="40" t="e">
        <f t="shared" si="90"/>
        <v>#REF!</v>
      </c>
      <c r="Q168" s="40" t="e">
        <f t="shared" si="90"/>
        <v>#REF!</v>
      </c>
      <c r="R168" s="40" t="e">
        <f t="shared" si="90"/>
        <v>#REF!</v>
      </c>
      <c r="S168" s="40" t="e">
        <f t="shared" si="90"/>
        <v>#REF!</v>
      </c>
      <c r="T168" s="40" t="e">
        <f t="shared" si="90"/>
        <v>#REF!</v>
      </c>
      <c r="U168" s="40" t="e">
        <f t="shared" si="90"/>
        <v>#REF!</v>
      </c>
      <c r="V168" s="40" t="e">
        <f t="shared" si="90"/>
        <v>#REF!</v>
      </c>
      <c r="W168" s="40" t="e">
        <f t="shared" si="90"/>
        <v>#REF!</v>
      </c>
      <c r="X168" s="40" t="e">
        <f t="shared" si="90"/>
        <v>#REF!</v>
      </c>
      <c r="Y168" s="40" t="e">
        <f t="shared" si="90"/>
        <v>#REF!</v>
      </c>
      <c r="Z168" s="40" t="e">
        <f t="shared" si="90"/>
        <v>#REF!</v>
      </c>
      <c r="AA168" s="40" t="e">
        <f t="shared" si="90"/>
        <v>#REF!</v>
      </c>
      <c r="AB168" s="40" t="e">
        <f t="shared" si="90"/>
        <v>#REF!</v>
      </c>
      <c r="AC168" s="40" t="e">
        <f t="shared" si="90"/>
        <v>#REF!</v>
      </c>
      <c r="AD168" s="40" t="e">
        <f t="shared" si="90"/>
        <v>#REF!</v>
      </c>
      <c r="AE168" s="40" t="e">
        <f t="shared" si="90"/>
        <v>#REF!</v>
      </c>
      <c r="AF168" s="40" t="e">
        <f t="shared" si="90"/>
        <v>#REF!</v>
      </c>
      <c r="AG168" s="40" t="e">
        <f t="shared" si="90"/>
        <v>#REF!</v>
      </c>
      <c r="AH168" s="40" t="e">
        <f t="shared" si="90"/>
        <v>#REF!</v>
      </c>
      <c r="AI168" s="40" t="e">
        <f t="shared" si="90"/>
        <v>#REF!</v>
      </c>
      <c r="AJ168" s="40" t="e">
        <f t="shared" si="90"/>
        <v>#REF!</v>
      </c>
      <c r="AK168" s="40" t="e">
        <f t="shared" si="90"/>
        <v>#REF!</v>
      </c>
      <c r="AL168" s="40" t="e">
        <f t="shared" si="90"/>
        <v>#REF!</v>
      </c>
      <c r="AM168" s="40" t="e">
        <f t="shared" si="90"/>
        <v>#REF!</v>
      </c>
      <c r="AN168" s="40" t="e">
        <f t="shared" si="90"/>
        <v>#REF!</v>
      </c>
      <c r="AO168" s="40" t="e">
        <f t="shared" si="90"/>
        <v>#REF!</v>
      </c>
      <c r="AP168" s="40" t="e">
        <f t="shared" si="90"/>
        <v>#REF!</v>
      </c>
      <c r="AQ168" s="40" t="e">
        <f t="shared" ref="AQ168:BV168" si="91">MAX(($C$24*AR168+(1-$C$24)*AR169)*$C$25,AQ39-StrikePrice)</f>
        <v>#REF!</v>
      </c>
      <c r="AR168" s="40" t="e">
        <f t="shared" si="91"/>
        <v>#REF!</v>
      </c>
      <c r="AS168" s="40" t="e">
        <f t="shared" si="91"/>
        <v>#REF!</v>
      </c>
      <c r="AT168" s="40" t="e">
        <f t="shared" si="91"/>
        <v>#REF!</v>
      </c>
      <c r="AU168" s="40" t="e">
        <f t="shared" si="91"/>
        <v>#REF!</v>
      </c>
      <c r="AV168" s="40" t="e">
        <f t="shared" si="91"/>
        <v>#REF!</v>
      </c>
      <c r="AW168" s="40" t="e">
        <f t="shared" si="91"/>
        <v>#REF!</v>
      </c>
      <c r="AX168" s="40" t="e">
        <f t="shared" si="91"/>
        <v>#REF!</v>
      </c>
      <c r="AY168" s="40" t="e">
        <f t="shared" si="91"/>
        <v>#REF!</v>
      </c>
      <c r="AZ168" s="40" t="e">
        <f t="shared" si="91"/>
        <v>#REF!</v>
      </c>
      <c r="BA168" s="40" t="e">
        <f t="shared" si="91"/>
        <v>#REF!</v>
      </c>
      <c r="BB168" s="40" t="e">
        <f t="shared" si="91"/>
        <v>#REF!</v>
      </c>
      <c r="BC168" s="40" t="e">
        <f t="shared" si="91"/>
        <v>#REF!</v>
      </c>
      <c r="BD168" s="40" t="e">
        <f t="shared" si="91"/>
        <v>#REF!</v>
      </c>
      <c r="BE168" s="40" t="e">
        <f t="shared" si="91"/>
        <v>#REF!</v>
      </c>
      <c r="BF168" s="40" t="e">
        <f t="shared" si="91"/>
        <v>#REF!</v>
      </c>
      <c r="BG168" s="40" t="e">
        <f t="shared" si="91"/>
        <v>#REF!</v>
      </c>
      <c r="BH168" s="40" t="e">
        <f t="shared" si="91"/>
        <v>#REF!</v>
      </c>
      <c r="BI168" s="40" t="e">
        <f t="shared" si="91"/>
        <v>#REF!</v>
      </c>
      <c r="BJ168" s="40" t="e">
        <f t="shared" si="91"/>
        <v>#REF!</v>
      </c>
      <c r="BK168" s="40" t="e">
        <f t="shared" si="91"/>
        <v>#REF!</v>
      </c>
      <c r="BL168" s="40" t="e">
        <f t="shared" si="91"/>
        <v>#REF!</v>
      </c>
      <c r="BM168" s="40" t="e">
        <f t="shared" si="91"/>
        <v>#REF!</v>
      </c>
      <c r="BN168" s="40" t="e">
        <f t="shared" si="91"/>
        <v>#REF!</v>
      </c>
      <c r="BO168" s="40" t="e">
        <f t="shared" si="91"/>
        <v>#REF!</v>
      </c>
      <c r="BP168" s="40" t="e">
        <f t="shared" si="91"/>
        <v>#REF!</v>
      </c>
      <c r="BQ168" s="40" t="e">
        <f t="shared" si="91"/>
        <v>#REF!</v>
      </c>
      <c r="BR168" s="40" t="e">
        <f t="shared" si="91"/>
        <v>#REF!</v>
      </c>
      <c r="BS168" s="40" t="e">
        <f t="shared" si="91"/>
        <v>#REF!</v>
      </c>
      <c r="BT168" s="40" t="e">
        <f t="shared" si="91"/>
        <v>#REF!</v>
      </c>
      <c r="BU168" s="40" t="e">
        <f t="shared" si="91"/>
        <v>#REF!</v>
      </c>
      <c r="BV168" s="40" t="e">
        <f t="shared" si="91"/>
        <v>#REF!</v>
      </c>
      <c r="BW168" s="40" t="e">
        <f t="shared" ref="BW168:DB168" si="92">MAX(($C$24*BX168+(1-$C$24)*BX169)*$C$25,BW39-StrikePrice)</f>
        <v>#REF!</v>
      </c>
      <c r="BX168" s="40" t="e">
        <f t="shared" si="92"/>
        <v>#REF!</v>
      </c>
      <c r="BY168" s="40" t="e">
        <f t="shared" si="92"/>
        <v>#REF!</v>
      </c>
      <c r="BZ168" s="40" t="e">
        <f t="shared" si="92"/>
        <v>#REF!</v>
      </c>
      <c r="CA168" s="40" t="e">
        <f t="shared" si="92"/>
        <v>#REF!</v>
      </c>
      <c r="CB168" s="40" t="e">
        <f t="shared" si="92"/>
        <v>#REF!</v>
      </c>
      <c r="CC168" s="40" t="e">
        <f t="shared" si="92"/>
        <v>#REF!</v>
      </c>
      <c r="CD168" s="40" t="e">
        <f t="shared" si="92"/>
        <v>#REF!</v>
      </c>
      <c r="CE168" s="40" t="e">
        <f t="shared" si="92"/>
        <v>#REF!</v>
      </c>
      <c r="CF168" s="40" t="e">
        <f t="shared" si="92"/>
        <v>#REF!</v>
      </c>
      <c r="CG168" s="40" t="e">
        <f t="shared" si="92"/>
        <v>#REF!</v>
      </c>
      <c r="CH168" s="40" t="e">
        <f t="shared" si="92"/>
        <v>#REF!</v>
      </c>
      <c r="CI168" s="40" t="e">
        <f t="shared" si="92"/>
        <v>#REF!</v>
      </c>
      <c r="CJ168" s="40" t="e">
        <f t="shared" si="92"/>
        <v>#REF!</v>
      </c>
      <c r="CK168" s="40" t="e">
        <f t="shared" si="92"/>
        <v>#REF!</v>
      </c>
      <c r="CL168" s="40" t="e">
        <f t="shared" si="92"/>
        <v>#REF!</v>
      </c>
      <c r="CM168" s="40" t="e">
        <f t="shared" si="92"/>
        <v>#REF!</v>
      </c>
      <c r="CN168" s="40" t="e">
        <f t="shared" si="92"/>
        <v>#REF!</v>
      </c>
      <c r="CO168" s="40" t="e">
        <f t="shared" si="92"/>
        <v>#REF!</v>
      </c>
      <c r="CP168" s="40" t="e">
        <f t="shared" si="92"/>
        <v>#REF!</v>
      </c>
      <c r="CQ168" s="40" t="e">
        <f t="shared" si="92"/>
        <v>#REF!</v>
      </c>
      <c r="CR168" s="40" t="e">
        <f t="shared" si="92"/>
        <v>#REF!</v>
      </c>
      <c r="CS168" s="40" t="e">
        <f t="shared" si="92"/>
        <v>#REF!</v>
      </c>
      <c r="CT168" s="40" t="e">
        <f t="shared" si="92"/>
        <v>#REF!</v>
      </c>
      <c r="CU168" s="40" t="e">
        <f t="shared" si="92"/>
        <v>#REF!</v>
      </c>
      <c r="CV168" s="40" t="e">
        <f t="shared" si="92"/>
        <v>#REF!</v>
      </c>
      <c r="CW168" s="40" t="e">
        <f t="shared" si="92"/>
        <v>#REF!</v>
      </c>
      <c r="CX168" s="40" t="e">
        <f t="shared" si="92"/>
        <v>#REF!</v>
      </c>
      <c r="CY168" s="40" t="e">
        <f t="shared" si="92"/>
        <v>#REF!</v>
      </c>
      <c r="CZ168" s="40" t="e">
        <f t="shared" si="92"/>
        <v>#REF!</v>
      </c>
      <c r="DA168" s="40" t="e">
        <f t="shared" si="92"/>
        <v>#REF!</v>
      </c>
      <c r="DB168" s="40" t="e">
        <f t="shared" si="92"/>
        <v>#REF!</v>
      </c>
      <c r="DC168" s="40" t="e">
        <f t="shared" ref="DC168:DW168" si="93">MAX(($C$24*DD168+(1-$C$24)*DD169)*$C$25,DC39-StrikePrice)</f>
        <v>#REF!</v>
      </c>
      <c r="DD168" s="40" t="e">
        <f t="shared" si="93"/>
        <v>#REF!</v>
      </c>
      <c r="DE168" s="40" t="e">
        <f t="shared" si="93"/>
        <v>#REF!</v>
      </c>
      <c r="DF168" s="40" t="e">
        <f t="shared" si="93"/>
        <v>#REF!</v>
      </c>
      <c r="DG168" s="40" t="e">
        <f t="shared" si="93"/>
        <v>#REF!</v>
      </c>
      <c r="DH168" s="40" t="e">
        <f t="shared" si="93"/>
        <v>#REF!</v>
      </c>
      <c r="DI168" s="40" t="e">
        <f t="shared" si="93"/>
        <v>#REF!</v>
      </c>
      <c r="DJ168" s="40" t="e">
        <f t="shared" si="93"/>
        <v>#REF!</v>
      </c>
      <c r="DK168" s="40" t="e">
        <f t="shared" si="93"/>
        <v>#REF!</v>
      </c>
      <c r="DL168" s="40" t="e">
        <f t="shared" si="93"/>
        <v>#REF!</v>
      </c>
      <c r="DM168" s="40" t="e">
        <f t="shared" si="93"/>
        <v>#REF!</v>
      </c>
      <c r="DN168" s="40" t="e">
        <f t="shared" si="93"/>
        <v>#REF!</v>
      </c>
      <c r="DO168" s="40" t="e">
        <f t="shared" si="93"/>
        <v>#REF!</v>
      </c>
      <c r="DP168" s="40" t="e">
        <f t="shared" si="93"/>
        <v>#REF!</v>
      </c>
      <c r="DQ168" s="40" t="e">
        <f t="shared" si="93"/>
        <v>#REF!</v>
      </c>
      <c r="DR168" s="40" t="e">
        <f t="shared" si="93"/>
        <v>#REF!</v>
      </c>
      <c r="DS168" s="40" t="e">
        <f t="shared" si="93"/>
        <v>#REF!</v>
      </c>
      <c r="DT168" s="40" t="e">
        <f t="shared" si="93"/>
        <v>#REF!</v>
      </c>
      <c r="DU168" s="40" t="e">
        <f t="shared" si="93"/>
        <v>#REF!</v>
      </c>
      <c r="DV168" s="40" t="e">
        <f t="shared" si="93"/>
        <v>#REF!</v>
      </c>
      <c r="DW168" s="40" t="e">
        <f t="shared" si="93"/>
        <v>#REF!</v>
      </c>
      <c r="DX168" s="40" t="e">
        <f t="shared" si="58"/>
        <v>#REF!</v>
      </c>
      <c r="DY168" s="39">
        <f t="shared" si="69"/>
        <v>9</v>
      </c>
      <c r="DZ168" s="39">
        <f t="shared" si="63"/>
        <v>118</v>
      </c>
      <c r="EA168" s="104" t="e">
        <f t="shared" si="64"/>
        <v>#REF!</v>
      </c>
      <c r="EB168" s="39">
        <f>PRODUCT($DZ$161:DZ168)/FACT(DY168-1)</f>
        <v>1176174344125</v>
      </c>
    </row>
    <row r="169" spans="2:135" s="39" customFormat="1">
      <c r="B169" s="21"/>
      <c r="C169" s="40"/>
      <c r="D169" s="40"/>
      <c r="E169" s="40"/>
      <c r="F169" s="40"/>
      <c r="G169" s="40"/>
      <c r="H169" s="40"/>
      <c r="I169" s="40"/>
      <c r="J169" s="40"/>
      <c r="K169" s="41"/>
      <c r="L169" s="40" t="e">
        <f t="shared" ref="L169:AQ169" si="94">MAX(($C$24*M169+(1-$C$24)*M170)*$C$25,L40-StrikePrice)</f>
        <v>#REF!</v>
      </c>
      <c r="M169" s="40" t="e">
        <f t="shared" si="94"/>
        <v>#REF!</v>
      </c>
      <c r="N169" s="40" t="e">
        <f t="shared" si="94"/>
        <v>#REF!</v>
      </c>
      <c r="O169" s="40" t="e">
        <f t="shared" si="94"/>
        <v>#REF!</v>
      </c>
      <c r="P169" s="40" t="e">
        <f t="shared" si="94"/>
        <v>#REF!</v>
      </c>
      <c r="Q169" s="40" t="e">
        <f t="shared" si="94"/>
        <v>#REF!</v>
      </c>
      <c r="R169" s="40" t="e">
        <f t="shared" si="94"/>
        <v>#REF!</v>
      </c>
      <c r="S169" s="40" t="e">
        <f t="shared" si="94"/>
        <v>#REF!</v>
      </c>
      <c r="T169" s="40" t="e">
        <f t="shared" si="94"/>
        <v>#REF!</v>
      </c>
      <c r="U169" s="40" t="e">
        <f t="shared" si="94"/>
        <v>#REF!</v>
      </c>
      <c r="V169" s="40" t="e">
        <f t="shared" si="94"/>
        <v>#REF!</v>
      </c>
      <c r="W169" s="40" t="e">
        <f t="shared" si="94"/>
        <v>#REF!</v>
      </c>
      <c r="X169" s="40" t="e">
        <f t="shared" si="94"/>
        <v>#REF!</v>
      </c>
      <c r="Y169" s="40" t="e">
        <f t="shared" si="94"/>
        <v>#REF!</v>
      </c>
      <c r="Z169" s="40" t="e">
        <f t="shared" si="94"/>
        <v>#REF!</v>
      </c>
      <c r="AA169" s="40" t="e">
        <f t="shared" si="94"/>
        <v>#REF!</v>
      </c>
      <c r="AB169" s="40" t="e">
        <f t="shared" si="94"/>
        <v>#REF!</v>
      </c>
      <c r="AC169" s="40" t="e">
        <f t="shared" si="94"/>
        <v>#REF!</v>
      </c>
      <c r="AD169" s="40" t="e">
        <f t="shared" si="94"/>
        <v>#REF!</v>
      </c>
      <c r="AE169" s="40" t="e">
        <f t="shared" si="94"/>
        <v>#REF!</v>
      </c>
      <c r="AF169" s="40" t="e">
        <f t="shared" si="94"/>
        <v>#REF!</v>
      </c>
      <c r="AG169" s="40" t="e">
        <f t="shared" si="94"/>
        <v>#REF!</v>
      </c>
      <c r="AH169" s="40" t="e">
        <f t="shared" si="94"/>
        <v>#REF!</v>
      </c>
      <c r="AI169" s="40" t="e">
        <f t="shared" si="94"/>
        <v>#REF!</v>
      </c>
      <c r="AJ169" s="40" t="e">
        <f t="shared" si="94"/>
        <v>#REF!</v>
      </c>
      <c r="AK169" s="40" t="e">
        <f t="shared" si="94"/>
        <v>#REF!</v>
      </c>
      <c r="AL169" s="40" t="e">
        <f t="shared" si="94"/>
        <v>#REF!</v>
      </c>
      <c r="AM169" s="40" t="e">
        <f t="shared" si="94"/>
        <v>#REF!</v>
      </c>
      <c r="AN169" s="40" t="e">
        <f t="shared" si="94"/>
        <v>#REF!</v>
      </c>
      <c r="AO169" s="40" t="e">
        <f t="shared" si="94"/>
        <v>#REF!</v>
      </c>
      <c r="AP169" s="40" t="e">
        <f t="shared" si="94"/>
        <v>#REF!</v>
      </c>
      <c r="AQ169" s="40" t="e">
        <f t="shared" si="94"/>
        <v>#REF!</v>
      </c>
      <c r="AR169" s="40" t="e">
        <f t="shared" ref="AR169:BW169" si="95">MAX(($C$24*AS169+(1-$C$24)*AS170)*$C$25,AR40-StrikePrice)</f>
        <v>#REF!</v>
      </c>
      <c r="AS169" s="40" t="e">
        <f t="shared" si="95"/>
        <v>#REF!</v>
      </c>
      <c r="AT169" s="40" t="e">
        <f t="shared" si="95"/>
        <v>#REF!</v>
      </c>
      <c r="AU169" s="40" t="e">
        <f t="shared" si="95"/>
        <v>#REF!</v>
      </c>
      <c r="AV169" s="40" t="e">
        <f t="shared" si="95"/>
        <v>#REF!</v>
      </c>
      <c r="AW169" s="40" t="e">
        <f t="shared" si="95"/>
        <v>#REF!</v>
      </c>
      <c r="AX169" s="40" t="e">
        <f t="shared" si="95"/>
        <v>#REF!</v>
      </c>
      <c r="AY169" s="40" t="e">
        <f t="shared" si="95"/>
        <v>#REF!</v>
      </c>
      <c r="AZ169" s="40" t="e">
        <f t="shared" si="95"/>
        <v>#REF!</v>
      </c>
      <c r="BA169" s="40" t="e">
        <f t="shared" si="95"/>
        <v>#REF!</v>
      </c>
      <c r="BB169" s="40" t="e">
        <f t="shared" si="95"/>
        <v>#REF!</v>
      </c>
      <c r="BC169" s="40" t="e">
        <f t="shared" si="95"/>
        <v>#REF!</v>
      </c>
      <c r="BD169" s="40" t="e">
        <f t="shared" si="95"/>
        <v>#REF!</v>
      </c>
      <c r="BE169" s="40" t="e">
        <f t="shared" si="95"/>
        <v>#REF!</v>
      </c>
      <c r="BF169" s="40" t="e">
        <f t="shared" si="95"/>
        <v>#REF!</v>
      </c>
      <c r="BG169" s="40" t="e">
        <f t="shared" si="95"/>
        <v>#REF!</v>
      </c>
      <c r="BH169" s="40" t="e">
        <f t="shared" si="95"/>
        <v>#REF!</v>
      </c>
      <c r="BI169" s="40" t="e">
        <f t="shared" si="95"/>
        <v>#REF!</v>
      </c>
      <c r="BJ169" s="40" t="e">
        <f t="shared" si="95"/>
        <v>#REF!</v>
      </c>
      <c r="BK169" s="40" t="e">
        <f t="shared" si="95"/>
        <v>#REF!</v>
      </c>
      <c r="BL169" s="40" t="e">
        <f t="shared" si="95"/>
        <v>#REF!</v>
      </c>
      <c r="BM169" s="40" t="e">
        <f t="shared" si="95"/>
        <v>#REF!</v>
      </c>
      <c r="BN169" s="40" t="e">
        <f t="shared" si="95"/>
        <v>#REF!</v>
      </c>
      <c r="BO169" s="40" t="e">
        <f t="shared" si="95"/>
        <v>#REF!</v>
      </c>
      <c r="BP169" s="40" t="e">
        <f t="shared" si="95"/>
        <v>#REF!</v>
      </c>
      <c r="BQ169" s="40" t="e">
        <f t="shared" si="95"/>
        <v>#REF!</v>
      </c>
      <c r="BR169" s="40" t="e">
        <f t="shared" si="95"/>
        <v>#REF!</v>
      </c>
      <c r="BS169" s="40" t="e">
        <f t="shared" si="95"/>
        <v>#REF!</v>
      </c>
      <c r="BT169" s="40" t="e">
        <f t="shared" si="95"/>
        <v>#REF!</v>
      </c>
      <c r="BU169" s="40" t="e">
        <f t="shared" si="95"/>
        <v>#REF!</v>
      </c>
      <c r="BV169" s="40" t="e">
        <f t="shared" si="95"/>
        <v>#REF!</v>
      </c>
      <c r="BW169" s="40" t="e">
        <f t="shared" si="95"/>
        <v>#REF!</v>
      </c>
      <c r="BX169" s="40" t="e">
        <f t="shared" ref="BX169:DC169" si="96">MAX(($C$24*BY169+(1-$C$24)*BY170)*$C$25,BX40-StrikePrice)</f>
        <v>#REF!</v>
      </c>
      <c r="BY169" s="40" t="e">
        <f t="shared" si="96"/>
        <v>#REF!</v>
      </c>
      <c r="BZ169" s="40" t="e">
        <f t="shared" si="96"/>
        <v>#REF!</v>
      </c>
      <c r="CA169" s="40" t="e">
        <f t="shared" si="96"/>
        <v>#REF!</v>
      </c>
      <c r="CB169" s="40" t="e">
        <f t="shared" si="96"/>
        <v>#REF!</v>
      </c>
      <c r="CC169" s="40" t="e">
        <f t="shared" si="96"/>
        <v>#REF!</v>
      </c>
      <c r="CD169" s="40" t="e">
        <f t="shared" si="96"/>
        <v>#REF!</v>
      </c>
      <c r="CE169" s="40" t="e">
        <f t="shared" si="96"/>
        <v>#REF!</v>
      </c>
      <c r="CF169" s="40" t="e">
        <f t="shared" si="96"/>
        <v>#REF!</v>
      </c>
      <c r="CG169" s="40" t="e">
        <f t="shared" si="96"/>
        <v>#REF!</v>
      </c>
      <c r="CH169" s="40" t="e">
        <f t="shared" si="96"/>
        <v>#REF!</v>
      </c>
      <c r="CI169" s="40" t="e">
        <f t="shared" si="96"/>
        <v>#REF!</v>
      </c>
      <c r="CJ169" s="40" t="e">
        <f t="shared" si="96"/>
        <v>#REF!</v>
      </c>
      <c r="CK169" s="40" t="e">
        <f t="shared" si="96"/>
        <v>#REF!</v>
      </c>
      <c r="CL169" s="40" t="e">
        <f t="shared" si="96"/>
        <v>#REF!</v>
      </c>
      <c r="CM169" s="40" t="e">
        <f t="shared" si="96"/>
        <v>#REF!</v>
      </c>
      <c r="CN169" s="40" t="e">
        <f t="shared" si="96"/>
        <v>#REF!</v>
      </c>
      <c r="CO169" s="40" t="e">
        <f t="shared" si="96"/>
        <v>#REF!</v>
      </c>
      <c r="CP169" s="40" t="e">
        <f t="shared" si="96"/>
        <v>#REF!</v>
      </c>
      <c r="CQ169" s="40" t="e">
        <f t="shared" si="96"/>
        <v>#REF!</v>
      </c>
      <c r="CR169" s="40" t="e">
        <f t="shared" si="96"/>
        <v>#REF!</v>
      </c>
      <c r="CS169" s="40" t="e">
        <f t="shared" si="96"/>
        <v>#REF!</v>
      </c>
      <c r="CT169" s="40" t="e">
        <f t="shared" si="96"/>
        <v>#REF!</v>
      </c>
      <c r="CU169" s="40" t="e">
        <f t="shared" si="96"/>
        <v>#REF!</v>
      </c>
      <c r="CV169" s="40" t="e">
        <f t="shared" si="96"/>
        <v>#REF!</v>
      </c>
      <c r="CW169" s="40" t="e">
        <f t="shared" si="96"/>
        <v>#REF!</v>
      </c>
      <c r="CX169" s="40" t="e">
        <f t="shared" si="96"/>
        <v>#REF!</v>
      </c>
      <c r="CY169" s="40" t="e">
        <f t="shared" si="96"/>
        <v>#REF!</v>
      </c>
      <c r="CZ169" s="40" t="e">
        <f t="shared" si="96"/>
        <v>#REF!</v>
      </c>
      <c r="DA169" s="40" t="e">
        <f t="shared" si="96"/>
        <v>#REF!</v>
      </c>
      <c r="DB169" s="40" t="e">
        <f t="shared" si="96"/>
        <v>#REF!</v>
      </c>
      <c r="DC169" s="40" t="e">
        <f t="shared" si="96"/>
        <v>#REF!</v>
      </c>
      <c r="DD169" s="40" t="e">
        <f t="shared" ref="DD169:DW169" si="97">MAX(($C$24*DE169+(1-$C$24)*DE170)*$C$25,DD40-StrikePrice)</f>
        <v>#REF!</v>
      </c>
      <c r="DE169" s="40" t="e">
        <f t="shared" si="97"/>
        <v>#REF!</v>
      </c>
      <c r="DF169" s="40" t="e">
        <f t="shared" si="97"/>
        <v>#REF!</v>
      </c>
      <c r="DG169" s="40" t="e">
        <f t="shared" si="97"/>
        <v>#REF!</v>
      </c>
      <c r="DH169" s="40" t="e">
        <f t="shared" si="97"/>
        <v>#REF!</v>
      </c>
      <c r="DI169" s="40" t="e">
        <f t="shared" si="97"/>
        <v>#REF!</v>
      </c>
      <c r="DJ169" s="40" t="e">
        <f t="shared" si="97"/>
        <v>#REF!</v>
      </c>
      <c r="DK169" s="40" t="e">
        <f t="shared" si="97"/>
        <v>#REF!</v>
      </c>
      <c r="DL169" s="40" t="e">
        <f t="shared" si="97"/>
        <v>#REF!</v>
      </c>
      <c r="DM169" s="40" t="e">
        <f t="shared" si="97"/>
        <v>#REF!</v>
      </c>
      <c r="DN169" s="40" t="e">
        <f t="shared" si="97"/>
        <v>#REF!</v>
      </c>
      <c r="DO169" s="40" t="e">
        <f t="shared" si="97"/>
        <v>#REF!</v>
      </c>
      <c r="DP169" s="40" t="e">
        <f t="shared" si="97"/>
        <v>#REF!</v>
      </c>
      <c r="DQ169" s="40" t="e">
        <f t="shared" si="97"/>
        <v>#REF!</v>
      </c>
      <c r="DR169" s="40" t="e">
        <f t="shared" si="97"/>
        <v>#REF!</v>
      </c>
      <c r="DS169" s="40" t="e">
        <f t="shared" si="97"/>
        <v>#REF!</v>
      </c>
      <c r="DT169" s="40" t="e">
        <f t="shared" si="97"/>
        <v>#REF!</v>
      </c>
      <c r="DU169" s="40" t="e">
        <f t="shared" si="97"/>
        <v>#REF!</v>
      </c>
      <c r="DV169" s="40" t="e">
        <f t="shared" si="97"/>
        <v>#REF!</v>
      </c>
      <c r="DW169" s="40" t="e">
        <f t="shared" si="97"/>
        <v>#REF!</v>
      </c>
      <c r="DX169" s="40" t="e">
        <f t="shared" si="58"/>
        <v>#REF!</v>
      </c>
      <c r="DY169" s="39">
        <f t="shared" si="69"/>
        <v>10</v>
      </c>
      <c r="DZ169" s="39">
        <f t="shared" si="63"/>
        <v>117</v>
      </c>
      <c r="EA169" s="104" t="e">
        <f t="shared" si="64"/>
        <v>#REF!</v>
      </c>
      <c r="EB169" s="39">
        <f>PRODUCT($DZ$161:DZ169)/FACT(DY169-1)</f>
        <v>15290266473624.998</v>
      </c>
    </row>
    <row r="170" spans="2:135" s="39" customFormat="1">
      <c r="B170" s="21"/>
      <c r="C170" s="40"/>
      <c r="D170" s="40"/>
      <c r="E170" s="40"/>
      <c r="F170" s="40"/>
      <c r="G170" s="40"/>
      <c r="H170" s="40"/>
      <c r="I170" s="40"/>
      <c r="J170" s="40"/>
      <c r="K170" s="40"/>
      <c r="L170" s="41"/>
      <c r="M170" s="40" t="e">
        <f t="shared" ref="M170:AR170" si="98">MAX(($C$24*N170+(1-$C$24)*N171)*$C$25,M41-StrikePrice)</f>
        <v>#REF!</v>
      </c>
      <c r="N170" s="40" t="e">
        <f t="shared" si="98"/>
        <v>#REF!</v>
      </c>
      <c r="O170" s="40" t="e">
        <f t="shared" si="98"/>
        <v>#REF!</v>
      </c>
      <c r="P170" s="40" t="e">
        <f t="shared" si="98"/>
        <v>#REF!</v>
      </c>
      <c r="Q170" s="40" t="e">
        <f t="shared" si="98"/>
        <v>#REF!</v>
      </c>
      <c r="R170" s="40" t="e">
        <f t="shared" si="98"/>
        <v>#REF!</v>
      </c>
      <c r="S170" s="40" t="e">
        <f t="shared" si="98"/>
        <v>#REF!</v>
      </c>
      <c r="T170" s="40" t="e">
        <f t="shared" si="98"/>
        <v>#REF!</v>
      </c>
      <c r="U170" s="40" t="e">
        <f t="shared" si="98"/>
        <v>#REF!</v>
      </c>
      <c r="V170" s="40" t="e">
        <f t="shared" si="98"/>
        <v>#REF!</v>
      </c>
      <c r="W170" s="40" t="e">
        <f t="shared" si="98"/>
        <v>#REF!</v>
      </c>
      <c r="X170" s="40" t="e">
        <f t="shared" si="98"/>
        <v>#REF!</v>
      </c>
      <c r="Y170" s="40" t="e">
        <f t="shared" si="98"/>
        <v>#REF!</v>
      </c>
      <c r="Z170" s="40" t="e">
        <f t="shared" si="98"/>
        <v>#REF!</v>
      </c>
      <c r="AA170" s="40" t="e">
        <f t="shared" si="98"/>
        <v>#REF!</v>
      </c>
      <c r="AB170" s="40" t="e">
        <f t="shared" si="98"/>
        <v>#REF!</v>
      </c>
      <c r="AC170" s="40" t="e">
        <f t="shared" si="98"/>
        <v>#REF!</v>
      </c>
      <c r="AD170" s="40" t="e">
        <f t="shared" si="98"/>
        <v>#REF!</v>
      </c>
      <c r="AE170" s="40" t="e">
        <f t="shared" si="98"/>
        <v>#REF!</v>
      </c>
      <c r="AF170" s="40" t="e">
        <f t="shared" si="98"/>
        <v>#REF!</v>
      </c>
      <c r="AG170" s="40" t="e">
        <f t="shared" si="98"/>
        <v>#REF!</v>
      </c>
      <c r="AH170" s="40" t="e">
        <f t="shared" si="98"/>
        <v>#REF!</v>
      </c>
      <c r="AI170" s="40" t="e">
        <f t="shared" si="98"/>
        <v>#REF!</v>
      </c>
      <c r="AJ170" s="40" t="e">
        <f t="shared" si="98"/>
        <v>#REF!</v>
      </c>
      <c r="AK170" s="40" t="e">
        <f t="shared" si="98"/>
        <v>#REF!</v>
      </c>
      <c r="AL170" s="40" t="e">
        <f t="shared" si="98"/>
        <v>#REF!</v>
      </c>
      <c r="AM170" s="40" t="e">
        <f t="shared" si="98"/>
        <v>#REF!</v>
      </c>
      <c r="AN170" s="40" t="e">
        <f t="shared" si="98"/>
        <v>#REF!</v>
      </c>
      <c r="AO170" s="40" t="e">
        <f t="shared" si="98"/>
        <v>#REF!</v>
      </c>
      <c r="AP170" s="40" t="e">
        <f t="shared" si="98"/>
        <v>#REF!</v>
      </c>
      <c r="AQ170" s="40" t="e">
        <f t="shared" si="98"/>
        <v>#REF!</v>
      </c>
      <c r="AR170" s="40" t="e">
        <f t="shared" si="98"/>
        <v>#REF!</v>
      </c>
      <c r="AS170" s="40" t="e">
        <f t="shared" ref="AS170:BX170" si="99">MAX(($C$24*AT170+(1-$C$24)*AT171)*$C$25,AS41-StrikePrice)</f>
        <v>#REF!</v>
      </c>
      <c r="AT170" s="40" t="e">
        <f t="shared" si="99"/>
        <v>#REF!</v>
      </c>
      <c r="AU170" s="40" t="e">
        <f t="shared" si="99"/>
        <v>#REF!</v>
      </c>
      <c r="AV170" s="40" t="e">
        <f t="shared" si="99"/>
        <v>#REF!</v>
      </c>
      <c r="AW170" s="40" t="e">
        <f t="shared" si="99"/>
        <v>#REF!</v>
      </c>
      <c r="AX170" s="40" t="e">
        <f t="shared" si="99"/>
        <v>#REF!</v>
      </c>
      <c r="AY170" s="40" t="e">
        <f t="shared" si="99"/>
        <v>#REF!</v>
      </c>
      <c r="AZ170" s="40" t="e">
        <f t="shared" si="99"/>
        <v>#REF!</v>
      </c>
      <c r="BA170" s="40" t="e">
        <f t="shared" si="99"/>
        <v>#REF!</v>
      </c>
      <c r="BB170" s="40" t="e">
        <f t="shared" si="99"/>
        <v>#REF!</v>
      </c>
      <c r="BC170" s="40" t="e">
        <f t="shared" si="99"/>
        <v>#REF!</v>
      </c>
      <c r="BD170" s="40" t="e">
        <f t="shared" si="99"/>
        <v>#REF!</v>
      </c>
      <c r="BE170" s="40" t="e">
        <f t="shared" si="99"/>
        <v>#REF!</v>
      </c>
      <c r="BF170" s="40" t="e">
        <f t="shared" si="99"/>
        <v>#REF!</v>
      </c>
      <c r="BG170" s="40" t="e">
        <f t="shared" si="99"/>
        <v>#REF!</v>
      </c>
      <c r="BH170" s="40" t="e">
        <f t="shared" si="99"/>
        <v>#REF!</v>
      </c>
      <c r="BI170" s="40" t="e">
        <f t="shared" si="99"/>
        <v>#REF!</v>
      </c>
      <c r="BJ170" s="40" t="e">
        <f t="shared" si="99"/>
        <v>#REF!</v>
      </c>
      <c r="BK170" s="40" t="e">
        <f t="shared" si="99"/>
        <v>#REF!</v>
      </c>
      <c r="BL170" s="40" t="e">
        <f t="shared" si="99"/>
        <v>#REF!</v>
      </c>
      <c r="BM170" s="40" t="e">
        <f t="shared" si="99"/>
        <v>#REF!</v>
      </c>
      <c r="BN170" s="40" t="e">
        <f t="shared" si="99"/>
        <v>#REF!</v>
      </c>
      <c r="BO170" s="40" t="e">
        <f t="shared" si="99"/>
        <v>#REF!</v>
      </c>
      <c r="BP170" s="40" t="e">
        <f t="shared" si="99"/>
        <v>#REF!</v>
      </c>
      <c r="BQ170" s="40" t="e">
        <f t="shared" si="99"/>
        <v>#REF!</v>
      </c>
      <c r="BR170" s="40" t="e">
        <f t="shared" si="99"/>
        <v>#REF!</v>
      </c>
      <c r="BS170" s="40" t="e">
        <f t="shared" si="99"/>
        <v>#REF!</v>
      </c>
      <c r="BT170" s="40" t="e">
        <f t="shared" si="99"/>
        <v>#REF!</v>
      </c>
      <c r="BU170" s="40" t="e">
        <f t="shared" si="99"/>
        <v>#REF!</v>
      </c>
      <c r="BV170" s="40" t="e">
        <f t="shared" si="99"/>
        <v>#REF!</v>
      </c>
      <c r="BW170" s="40" t="e">
        <f t="shared" si="99"/>
        <v>#REF!</v>
      </c>
      <c r="BX170" s="40" t="e">
        <f t="shared" si="99"/>
        <v>#REF!</v>
      </c>
      <c r="BY170" s="40" t="e">
        <f t="shared" ref="BY170:DD170" si="100">MAX(($C$24*BZ170+(1-$C$24)*BZ171)*$C$25,BY41-StrikePrice)</f>
        <v>#REF!</v>
      </c>
      <c r="BZ170" s="40" t="e">
        <f t="shared" si="100"/>
        <v>#REF!</v>
      </c>
      <c r="CA170" s="40" t="e">
        <f t="shared" si="100"/>
        <v>#REF!</v>
      </c>
      <c r="CB170" s="40" t="e">
        <f t="shared" si="100"/>
        <v>#REF!</v>
      </c>
      <c r="CC170" s="40" t="e">
        <f t="shared" si="100"/>
        <v>#REF!</v>
      </c>
      <c r="CD170" s="40" t="e">
        <f t="shared" si="100"/>
        <v>#REF!</v>
      </c>
      <c r="CE170" s="40" t="e">
        <f t="shared" si="100"/>
        <v>#REF!</v>
      </c>
      <c r="CF170" s="40" t="e">
        <f t="shared" si="100"/>
        <v>#REF!</v>
      </c>
      <c r="CG170" s="40" t="e">
        <f t="shared" si="100"/>
        <v>#REF!</v>
      </c>
      <c r="CH170" s="40" t="e">
        <f t="shared" si="100"/>
        <v>#REF!</v>
      </c>
      <c r="CI170" s="40" t="e">
        <f t="shared" si="100"/>
        <v>#REF!</v>
      </c>
      <c r="CJ170" s="40" t="e">
        <f t="shared" si="100"/>
        <v>#REF!</v>
      </c>
      <c r="CK170" s="40" t="e">
        <f t="shared" si="100"/>
        <v>#REF!</v>
      </c>
      <c r="CL170" s="40" t="e">
        <f t="shared" si="100"/>
        <v>#REF!</v>
      </c>
      <c r="CM170" s="40" t="e">
        <f t="shared" si="100"/>
        <v>#REF!</v>
      </c>
      <c r="CN170" s="40" t="e">
        <f t="shared" si="100"/>
        <v>#REF!</v>
      </c>
      <c r="CO170" s="40" t="e">
        <f t="shared" si="100"/>
        <v>#REF!</v>
      </c>
      <c r="CP170" s="40" t="e">
        <f t="shared" si="100"/>
        <v>#REF!</v>
      </c>
      <c r="CQ170" s="40" t="e">
        <f t="shared" si="100"/>
        <v>#REF!</v>
      </c>
      <c r="CR170" s="40" t="e">
        <f t="shared" si="100"/>
        <v>#REF!</v>
      </c>
      <c r="CS170" s="40" t="e">
        <f t="shared" si="100"/>
        <v>#REF!</v>
      </c>
      <c r="CT170" s="40" t="e">
        <f t="shared" si="100"/>
        <v>#REF!</v>
      </c>
      <c r="CU170" s="40" t="e">
        <f t="shared" si="100"/>
        <v>#REF!</v>
      </c>
      <c r="CV170" s="40" t="e">
        <f t="shared" si="100"/>
        <v>#REF!</v>
      </c>
      <c r="CW170" s="40" t="e">
        <f t="shared" si="100"/>
        <v>#REF!</v>
      </c>
      <c r="CX170" s="40" t="e">
        <f t="shared" si="100"/>
        <v>#REF!</v>
      </c>
      <c r="CY170" s="40" t="e">
        <f t="shared" si="100"/>
        <v>#REF!</v>
      </c>
      <c r="CZ170" s="40" t="e">
        <f t="shared" si="100"/>
        <v>#REF!</v>
      </c>
      <c r="DA170" s="40" t="e">
        <f t="shared" si="100"/>
        <v>#REF!</v>
      </c>
      <c r="DB170" s="40" t="e">
        <f t="shared" si="100"/>
        <v>#REF!</v>
      </c>
      <c r="DC170" s="40" t="e">
        <f t="shared" si="100"/>
        <v>#REF!</v>
      </c>
      <c r="DD170" s="40" t="e">
        <f t="shared" si="100"/>
        <v>#REF!</v>
      </c>
      <c r="DE170" s="40" t="e">
        <f t="shared" ref="DE170:DW170" si="101">MAX(($C$24*DF170+(1-$C$24)*DF171)*$C$25,DE41-StrikePrice)</f>
        <v>#REF!</v>
      </c>
      <c r="DF170" s="40" t="e">
        <f t="shared" si="101"/>
        <v>#REF!</v>
      </c>
      <c r="DG170" s="40" t="e">
        <f t="shared" si="101"/>
        <v>#REF!</v>
      </c>
      <c r="DH170" s="40" t="e">
        <f t="shared" si="101"/>
        <v>#REF!</v>
      </c>
      <c r="DI170" s="40" t="e">
        <f t="shared" si="101"/>
        <v>#REF!</v>
      </c>
      <c r="DJ170" s="40" t="e">
        <f t="shared" si="101"/>
        <v>#REF!</v>
      </c>
      <c r="DK170" s="40" t="e">
        <f t="shared" si="101"/>
        <v>#REF!</v>
      </c>
      <c r="DL170" s="40" t="e">
        <f t="shared" si="101"/>
        <v>#REF!</v>
      </c>
      <c r="DM170" s="40" t="e">
        <f t="shared" si="101"/>
        <v>#REF!</v>
      </c>
      <c r="DN170" s="40" t="e">
        <f t="shared" si="101"/>
        <v>#REF!</v>
      </c>
      <c r="DO170" s="40" t="e">
        <f t="shared" si="101"/>
        <v>#REF!</v>
      </c>
      <c r="DP170" s="40" t="e">
        <f t="shared" si="101"/>
        <v>#REF!</v>
      </c>
      <c r="DQ170" s="40" t="e">
        <f t="shared" si="101"/>
        <v>#REF!</v>
      </c>
      <c r="DR170" s="40" t="e">
        <f t="shared" si="101"/>
        <v>#REF!</v>
      </c>
      <c r="DS170" s="40" t="e">
        <f t="shared" si="101"/>
        <v>#REF!</v>
      </c>
      <c r="DT170" s="40" t="e">
        <f t="shared" si="101"/>
        <v>#REF!</v>
      </c>
      <c r="DU170" s="40" t="e">
        <f t="shared" si="101"/>
        <v>#REF!</v>
      </c>
      <c r="DV170" s="40" t="e">
        <f t="shared" si="101"/>
        <v>#REF!</v>
      </c>
      <c r="DW170" s="40" t="e">
        <f t="shared" si="101"/>
        <v>#REF!</v>
      </c>
      <c r="DX170" s="40" t="e">
        <f t="shared" si="58"/>
        <v>#REF!</v>
      </c>
      <c r="DY170" s="39">
        <f t="shared" si="69"/>
        <v>11</v>
      </c>
      <c r="DZ170" s="39">
        <f t="shared" si="63"/>
        <v>116</v>
      </c>
      <c r="EA170" s="104" t="e">
        <f t="shared" si="64"/>
        <v>#REF!</v>
      </c>
      <c r="EB170" s="39">
        <f>PRODUCT($DZ$161:DZ170)/FACT(DY170-1)</f>
        <v>177367091094050</v>
      </c>
    </row>
    <row r="171" spans="2:135" s="39" customFormat="1">
      <c r="B171" s="21"/>
      <c r="C171" s="40"/>
      <c r="D171" s="40"/>
      <c r="E171" s="40"/>
      <c r="F171" s="40"/>
      <c r="G171" s="40"/>
      <c r="H171" s="40"/>
      <c r="I171" s="40"/>
      <c r="J171" s="40"/>
      <c r="K171" s="40"/>
      <c r="L171" s="40"/>
      <c r="M171" s="41"/>
      <c r="N171" s="40" t="e">
        <f t="shared" ref="N171:AS171" si="102">MAX(($C$24*O171+(1-$C$24)*O172)*$C$25,N42-StrikePrice)</f>
        <v>#REF!</v>
      </c>
      <c r="O171" s="40" t="e">
        <f t="shared" si="102"/>
        <v>#REF!</v>
      </c>
      <c r="P171" s="40" t="e">
        <f t="shared" si="102"/>
        <v>#REF!</v>
      </c>
      <c r="Q171" s="40" t="e">
        <f t="shared" si="102"/>
        <v>#REF!</v>
      </c>
      <c r="R171" s="40" t="e">
        <f t="shared" si="102"/>
        <v>#REF!</v>
      </c>
      <c r="S171" s="40" t="e">
        <f t="shared" si="102"/>
        <v>#REF!</v>
      </c>
      <c r="T171" s="40" t="e">
        <f t="shared" si="102"/>
        <v>#REF!</v>
      </c>
      <c r="U171" s="40" t="e">
        <f t="shared" si="102"/>
        <v>#REF!</v>
      </c>
      <c r="V171" s="40" t="e">
        <f t="shared" si="102"/>
        <v>#REF!</v>
      </c>
      <c r="W171" s="40" t="e">
        <f t="shared" si="102"/>
        <v>#REF!</v>
      </c>
      <c r="X171" s="40" t="e">
        <f t="shared" si="102"/>
        <v>#REF!</v>
      </c>
      <c r="Y171" s="40" t="e">
        <f t="shared" si="102"/>
        <v>#REF!</v>
      </c>
      <c r="Z171" s="40" t="e">
        <f t="shared" si="102"/>
        <v>#REF!</v>
      </c>
      <c r="AA171" s="40" t="e">
        <f t="shared" si="102"/>
        <v>#REF!</v>
      </c>
      <c r="AB171" s="40" t="e">
        <f t="shared" si="102"/>
        <v>#REF!</v>
      </c>
      <c r="AC171" s="40" t="e">
        <f t="shared" si="102"/>
        <v>#REF!</v>
      </c>
      <c r="AD171" s="40" t="e">
        <f t="shared" si="102"/>
        <v>#REF!</v>
      </c>
      <c r="AE171" s="40" t="e">
        <f t="shared" si="102"/>
        <v>#REF!</v>
      </c>
      <c r="AF171" s="40" t="e">
        <f t="shared" si="102"/>
        <v>#REF!</v>
      </c>
      <c r="AG171" s="40" t="e">
        <f t="shared" si="102"/>
        <v>#REF!</v>
      </c>
      <c r="AH171" s="40" t="e">
        <f t="shared" si="102"/>
        <v>#REF!</v>
      </c>
      <c r="AI171" s="40" t="e">
        <f t="shared" si="102"/>
        <v>#REF!</v>
      </c>
      <c r="AJ171" s="40" t="e">
        <f t="shared" si="102"/>
        <v>#REF!</v>
      </c>
      <c r="AK171" s="40" t="e">
        <f t="shared" si="102"/>
        <v>#REF!</v>
      </c>
      <c r="AL171" s="40" t="e">
        <f t="shared" si="102"/>
        <v>#REF!</v>
      </c>
      <c r="AM171" s="40" t="e">
        <f t="shared" si="102"/>
        <v>#REF!</v>
      </c>
      <c r="AN171" s="40" t="e">
        <f t="shared" si="102"/>
        <v>#REF!</v>
      </c>
      <c r="AO171" s="40" t="e">
        <f t="shared" si="102"/>
        <v>#REF!</v>
      </c>
      <c r="AP171" s="40" t="e">
        <f t="shared" si="102"/>
        <v>#REF!</v>
      </c>
      <c r="AQ171" s="40" t="e">
        <f t="shared" si="102"/>
        <v>#REF!</v>
      </c>
      <c r="AR171" s="40" t="e">
        <f t="shared" si="102"/>
        <v>#REF!</v>
      </c>
      <c r="AS171" s="40" t="e">
        <f t="shared" si="102"/>
        <v>#REF!</v>
      </c>
      <c r="AT171" s="40" t="e">
        <f t="shared" ref="AT171:BY171" si="103">MAX(($C$24*AU171+(1-$C$24)*AU172)*$C$25,AT42-StrikePrice)</f>
        <v>#REF!</v>
      </c>
      <c r="AU171" s="40" t="e">
        <f t="shared" si="103"/>
        <v>#REF!</v>
      </c>
      <c r="AV171" s="40" t="e">
        <f t="shared" si="103"/>
        <v>#REF!</v>
      </c>
      <c r="AW171" s="40" t="e">
        <f t="shared" si="103"/>
        <v>#REF!</v>
      </c>
      <c r="AX171" s="40" t="e">
        <f t="shared" si="103"/>
        <v>#REF!</v>
      </c>
      <c r="AY171" s="40" t="e">
        <f t="shared" si="103"/>
        <v>#REF!</v>
      </c>
      <c r="AZ171" s="40" t="e">
        <f t="shared" si="103"/>
        <v>#REF!</v>
      </c>
      <c r="BA171" s="40" t="e">
        <f t="shared" si="103"/>
        <v>#REF!</v>
      </c>
      <c r="BB171" s="40" t="e">
        <f t="shared" si="103"/>
        <v>#REF!</v>
      </c>
      <c r="BC171" s="40" t="e">
        <f t="shared" si="103"/>
        <v>#REF!</v>
      </c>
      <c r="BD171" s="40" t="e">
        <f t="shared" si="103"/>
        <v>#REF!</v>
      </c>
      <c r="BE171" s="40" t="e">
        <f t="shared" si="103"/>
        <v>#REF!</v>
      </c>
      <c r="BF171" s="40" t="e">
        <f t="shared" si="103"/>
        <v>#REF!</v>
      </c>
      <c r="BG171" s="40" t="e">
        <f t="shared" si="103"/>
        <v>#REF!</v>
      </c>
      <c r="BH171" s="40" t="e">
        <f t="shared" si="103"/>
        <v>#REF!</v>
      </c>
      <c r="BI171" s="40" t="e">
        <f t="shared" si="103"/>
        <v>#REF!</v>
      </c>
      <c r="BJ171" s="40" t="e">
        <f t="shared" si="103"/>
        <v>#REF!</v>
      </c>
      <c r="BK171" s="40" t="e">
        <f t="shared" si="103"/>
        <v>#REF!</v>
      </c>
      <c r="BL171" s="40" t="e">
        <f t="shared" si="103"/>
        <v>#REF!</v>
      </c>
      <c r="BM171" s="40" t="e">
        <f t="shared" si="103"/>
        <v>#REF!</v>
      </c>
      <c r="BN171" s="40" t="e">
        <f t="shared" si="103"/>
        <v>#REF!</v>
      </c>
      <c r="BO171" s="40" t="e">
        <f t="shared" si="103"/>
        <v>#REF!</v>
      </c>
      <c r="BP171" s="40" t="e">
        <f t="shared" si="103"/>
        <v>#REF!</v>
      </c>
      <c r="BQ171" s="40" t="e">
        <f t="shared" si="103"/>
        <v>#REF!</v>
      </c>
      <c r="BR171" s="40" t="e">
        <f t="shared" si="103"/>
        <v>#REF!</v>
      </c>
      <c r="BS171" s="40" t="e">
        <f t="shared" si="103"/>
        <v>#REF!</v>
      </c>
      <c r="BT171" s="40" t="e">
        <f t="shared" si="103"/>
        <v>#REF!</v>
      </c>
      <c r="BU171" s="40" t="e">
        <f t="shared" si="103"/>
        <v>#REF!</v>
      </c>
      <c r="BV171" s="40" t="e">
        <f t="shared" si="103"/>
        <v>#REF!</v>
      </c>
      <c r="BW171" s="40" t="e">
        <f t="shared" si="103"/>
        <v>#REF!</v>
      </c>
      <c r="BX171" s="40" t="e">
        <f t="shared" si="103"/>
        <v>#REF!</v>
      </c>
      <c r="BY171" s="40" t="e">
        <f t="shared" si="103"/>
        <v>#REF!</v>
      </c>
      <c r="BZ171" s="40" t="e">
        <f t="shared" ref="BZ171:DE171" si="104">MAX(($C$24*CA171+(1-$C$24)*CA172)*$C$25,BZ42-StrikePrice)</f>
        <v>#REF!</v>
      </c>
      <c r="CA171" s="40" t="e">
        <f t="shared" si="104"/>
        <v>#REF!</v>
      </c>
      <c r="CB171" s="40" t="e">
        <f t="shared" si="104"/>
        <v>#REF!</v>
      </c>
      <c r="CC171" s="40" t="e">
        <f t="shared" si="104"/>
        <v>#REF!</v>
      </c>
      <c r="CD171" s="40" t="e">
        <f t="shared" si="104"/>
        <v>#REF!</v>
      </c>
      <c r="CE171" s="40" t="e">
        <f t="shared" si="104"/>
        <v>#REF!</v>
      </c>
      <c r="CF171" s="40" t="e">
        <f t="shared" si="104"/>
        <v>#REF!</v>
      </c>
      <c r="CG171" s="40" t="e">
        <f t="shared" si="104"/>
        <v>#REF!</v>
      </c>
      <c r="CH171" s="40" t="e">
        <f t="shared" si="104"/>
        <v>#REF!</v>
      </c>
      <c r="CI171" s="40" t="e">
        <f t="shared" si="104"/>
        <v>#REF!</v>
      </c>
      <c r="CJ171" s="40" t="e">
        <f t="shared" si="104"/>
        <v>#REF!</v>
      </c>
      <c r="CK171" s="40" t="e">
        <f t="shared" si="104"/>
        <v>#REF!</v>
      </c>
      <c r="CL171" s="40" t="e">
        <f t="shared" si="104"/>
        <v>#REF!</v>
      </c>
      <c r="CM171" s="40" t="e">
        <f t="shared" si="104"/>
        <v>#REF!</v>
      </c>
      <c r="CN171" s="40" t="e">
        <f t="shared" si="104"/>
        <v>#REF!</v>
      </c>
      <c r="CO171" s="40" t="e">
        <f t="shared" si="104"/>
        <v>#REF!</v>
      </c>
      <c r="CP171" s="40" t="e">
        <f t="shared" si="104"/>
        <v>#REF!</v>
      </c>
      <c r="CQ171" s="40" t="e">
        <f t="shared" si="104"/>
        <v>#REF!</v>
      </c>
      <c r="CR171" s="40" t="e">
        <f t="shared" si="104"/>
        <v>#REF!</v>
      </c>
      <c r="CS171" s="40" t="e">
        <f t="shared" si="104"/>
        <v>#REF!</v>
      </c>
      <c r="CT171" s="40" t="e">
        <f t="shared" si="104"/>
        <v>#REF!</v>
      </c>
      <c r="CU171" s="40" t="e">
        <f t="shared" si="104"/>
        <v>#REF!</v>
      </c>
      <c r="CV171" s="40" t="e">
        <f t="shared" si="104"/>
        <v>#REF!</v>
      </c>
      <c r="CW171" s="40" t="e">
        <f t="shared" si="104"/>
        <v>#REF!</v>
      </c>
      <c r="CX171" s="40" t="e">
        <f t="shared" si="104"/>
        <v>#REF!</v>
      </c>
      <c r="CY171" s="40" t="e">
        <f t="shared" si="104"/>
        <v>#REF!</v>
      </c>
      <c r="CZ171" s="40" t="e">
        <f t="shared" si="104"/>
        <v>#REF!</v>
      </c>
      <c r="DA171" s="40" t="e">
        <f t="shared" si="104"/>
        <v>#REF!</v>
      </c>
      <c r="DB171" s="40" t="e">
        <f t="shared" si="104"/>
        <v>#REF!</v>
      </c>
      <c r="DC171" s="40" t="e">
        <f t="shared" si="104"/>
        <v>#REF!</v>
      </c>
      <c r="DD171" s="40" t="e">
        <f t="shared" si="104"/>
        <v>#REF!</v>
      </c>
      <c r="DE171" s="40" t="e">
        <f t="shared" si="104"/>
        <v>#REF!</v>
      </c>
      <c r="DF171" s="40" t="e">
        <f t="shared" ref="DF171:DW171" si="105">MAX(($C$24*DG171+(1-$C$24)*DG172)*$C$25,DF42-StrikePrice)</f>
        <v>#REF!</v>
      </c>
      <c r="DG171" s="40" t="e">
        <f t="shared" si="105"/>
        <v>#REF!</v>
      </c>
      <c r="DH171" s="40" t="e">
        <f t="shared" si="105"/>
        <v>#REF!</v>
      </c>
      <c r="DI171" s="40" t="e">
        <f t="shared" si="105"/>
        <v>#REF!</v>
      </c>
      <c r="DJ171" s="40" t="e">
        <f t="shared" si="105"/>
        <v>#REF!</v>
      </c>
      <c r="DK171" s="40" t="e">
        <f t="shared" si="105"/>
        <v>#REF!</v>
      </c>
      <c r="DL171" s="40" t="e">
        <f t="shared" si="105"/>
        <v>#REF!</v>
      </c>
      <c r="DM171" s="40" t="e">
        <f t="shared" si="105"/>
        <v>#REF!</v>
      </c>
      <c r="DN171" s="40" t="e">
        <f t="shared" si="105"/>
        <v>#REF!</v>
      </c>
      <c r="DO171" s="40" t="e">
        <f t="shared" si="105"/>
        <v>#REF!</v>
      </c>
      <c r="DP171" s="40" t="e">
        <f t="shared" si="105"/>
        <v>#REF!</v>
      </c>
      <c r="DQ171" s="40" t="e">
        <f t="shared" si="105"/>
        <v>#REF!</v>
      </c>
      <c r="DR171" s="40" t="e">
        <f t="shared" si="105"/>
        <v>#REF!</v>
      </c>
      <c r="DS171" s="40" t="e">
        <f t="shared" si="105"/>
        <v>#REF!</v>
      </c>
      <c r="DT171" s="40" t="e">
        <f t="shared" si="105"/>
        <v>#REF!</v>
      </c>
      <c r="DU171" s="40" t="e">
        <f t="shared" si="105"/>
        <v>#REF!</v>
      </c>
      <c r="DV171" s="40" t="e">
        <f t="shared" si="105"/>
        <v>#REF!</v>
      </c>
      <c r="DW171" s="40" t="e">
        <f t="shared" si="105"/>
        <v>#REF!</v>
      </c>
      <c r="DX171" s="40" t="e">
        <f t="shared" si="58"/>
        <v>#REF!</v>
      </c>
      <c r="DY171" s="39">
        <f t="shared" si="69"/>
        <v>12</v>
      </c>
      <c r="DZ171" s="39">
        <f t="shared" si="63"/>
        <v>115</v>
      </c>
      <c r="EA171" s="104" t="e">
        <f t="shared" si="64"/>
        <v>#REF!</v>
      </c>
      <c r="EB171" s="39">
        <f>PRODUCT($DZ$161:DZ171)/FACT(DY171-1)</f>
        <v>1854292315983250</v>
      </c>
    </row>
    <row r="172" spans="2:135" s="39" customFormat="1">
      <c r="B172" s="21"/>
      <c r="C172" s="40"/>
      <c r="D172" s="40"/>
      <c r="E172" s="40"/>
      <c r="F172" s="40"/>
      <c r="G172" s="40"/>
      <c r="H172" s="40"/>
      <c r="I172" s="40"/>
      <c r="J172" s="40"/>
      <c r="K172" s="40"/>
      <c r="L172" s="40"/>
      <c r="M172" s="40"/>
      <c r="N172" s="41"/>
      <c r="O172" s="40" t="e">
        <f t="shared" ref="O172:AT172" si="106">MAX(($C$24*P172+(1-$C$24)*P173)*$C$25,O43-StrikePrice)</f>
        <v>#REF!</v>
      </c>
      <c r="P172" s="40" t="e">
        <f t="shared" si="106"/>
        <v>#REF!</v>
      </c>
      <c r="Q172" s="40" t="e">
        <f t="shared" si="106"/>
        <v>#REF!</v>
      </c>
      <c r="R172" s="40" t="e">
        <f t="shared" si="106"/>
        <v>#REF!</v>
      </c>
      <c r="S172" s="40" t="e">
        <f t="shared" si="106"/>
        <v>#REF!</v>
      </c>
      <c r="T172" s="40" t="e">
        <f t="shared" si="106"/>
        <v>#REF!</v>
      </c>
      <c r="U172" s="40" t="e">
        <f t="shared" si="106"/>
        <v>#REF!</v>
      </c>
      <c r="V172" s="40" t="e">
        <f t="shared" si="106"/>
        <v>#REF!</v>
      </c>
      <c r="W172" s="40" t="e">
        <f t="shared" si="106"/>
        <v>#REF!</v>
      </c>
      <c r="X172" s="40" t="e">
        <f t="shared" si="106"/>
        <v>#REF!</v>
      </c>
      <c r="Y172" s="40" t="e">
        <f t="shared" si="106"/>
        <v>#REF!</v>
      </c>
      <c r="Z172" s="40" t="e">
        <f t="shared" si="106"/>
        <v>#REF!</v>
      </c>
      <c r="AA172" s="40" t="e">
        <f t="shared" si="106"/>
        <v>#REF!</v>
      </c>
      <c r="AB172" s="40" t="e">
        <f t="shared" si="106"/>
        <v>#REF!</v>
      </c>
      <c r="AC172" s="40" t="e">
        <f t="shared" si="106"/>
        <v>#REF!</v>
      </c>
      <c r="AD172" s="40" t="e">
        <f t="shared" si="106"/>
        <v>#REF!</v>
      </c>
      <c r="AE172" s="40" t="e">
        <f t="shared" si="106"/>
        <v>#REF!</v>
      </c>
      <c r="AF172" s="40" t="e">
        <f t="shared" si="106"/>
        <v>#REF!</v>
      </c>
      <c r="AG172" s="40" t="e">
        <f t="shared" si="106"/>
        <v>#REF!</v>
      </c>
      <c r="AH172" s="40" t="e">
        <f t="shared" si="106"/>
        <v>#REF!</v>
      </c>
      <c r="AI172" s="40" t="e">
        <f t="shared" si="106"/>
        <v>#REF!</v>
      </c>
      <c r="AJ172" s="40" t="e">
        <f t="shared" si="106"/>
        <v>#REF!</v>
      </c>
      <c r="AK172" s="40" t="e">
        <f t="shared" si="106"/>
        <v>#REF!</v>
      </c>
      <c r="AL172" s="40" t="e">
        <f t="shared" si="106"/>
        <v>#REF!</v>
      </c>
      <c r="AM172" s="40" t="e">
        <f t="shared" si="106"/>
        <v>#REF!</v>
      </c>
      <c r="AN172" s="40" t="e">
        <f t="shared" si="106"/>
        <v>#REF!</v>
      </c>
      <c r="AO172" s="40" t="e">
        <f t="shared" si="106"/>
        <v>#REF!</v>
      </c>
      <c r="AP172" s="40" t="e">
        <f t="shared" si="106"/>
        <v>#REF!</v>
      </c>
      <c r="AQ172" s="40" t="e">
        <f t="shared" si="106"/>
        <v>#REF!</v>
      </c>
      <c r="AR172" s="40" t="e">
        <f t="shared" si="106"/>
        <v>#REF!</v>
      </c>
      <c r="AS172" s="40" t="e">
        <f t="shared" si="106"/>
        <v>#REF!</v>
      </c>
      <c r="AT172" s="40" t="e">
        <f t="shared" si="106"/>
        <v>#REF!</v>
      </c>
      <c r="AU172" s="40" t="e">
        <f t="shared" ref="AU172:BZ172" si="107">MAX(($C$24*AV172+(1-$C$24)*AV173)*$C$25,AU43-StrikePrice)</f>
        <v>#REF!</v>
      </c>
      <c r="AV172" s="40" t="e">
        <f t="shared" si="107"/>
        <v>#REF!</v>
      </c>
      <c r="AW172" s="40" t="e">
        <f t="shared" si="107"/>
        <v>#REF!</v>
      </c>
      <c r="AX172" s="40" t="e">
        <f t="shared" si="107"/>
        <v>#REF!</v>
      </c>
      <c r="AY172" s="40" t="e">
        <f t="shared" si="107"/>
        <v>#REF!</v>
      </c>
      <c r="AZ172" s="40" t="e">
        <f t="shared" si="107"/>
        <v>#REF!</v>
      </c>
      <c r="BA172" s="40" t="e">
        <f t="shared" si="107"/>
        <v>#REF!</v>
      </c>
      <c r="BB172" s="40" t="e">
        <f t="shared" si="107"/>
        <v>#REF!</v>
      </c>
      <c r="BC172" s="40" t="e">
        <f t="shared" si="107"/>
        <v>#REF!</v>
      </c>
      <c r="BD172" s="40" t="e">
        <f t="shared" si="107"/>
        <v>#REF!</v>
      </c>
      <c r="BE172" s="40" t="e">
        <f t="shared" si="107"/>
        <v>#REF!</v>
      </c>
      <c r="BF172" s="40" t="e">
        <f t="shared" si="107"/>
        <v>#REF!</v>
      </c>
      <c r="BG172" s="40" t="e">
        <f t="shared" si="107"/>
        <v>#REF!</v>
      </c>
      <c r="BH172" s="40" t="e">
        <f t="shared" si="107"/>
        <v>#REF!</v>
      </c>
      <c r="BI172" s="40" t="e">
        <f t="shared" si="107"/>
        <v>#REF!</v>
      </c>
      <c r="BJ172" s="40" t="e">
        <f t="shared" si="107"/>
        <v>#REF!</v>
      </c>
      <c r="BK172" s="40" t="e">
        <f t="shared" si="107"/>
        <v>#REF!</v>
      </c>
      <c r="BL172" s="40" t="e">
        <f t="shared" si="107"/>
        <v>#REF!</v>
      </c>
      <c r="BM172" s="40" t="e">
        <f t="shared" si="107"/>
        <v>#REF!</v>
      </c>
      <c r="BN172" s="40" t="e">
        <f t="shared" si="107"/>
        <v>#REF!</v>
      </c>
      <c r="BO172" s="40" t="e">
        <f t="shared" si="107"/>
        <v>#REF!</v>
      </c>
      <c r="BP172" s="40" t="e">
        <f t="shared" si="107"/>
        <v>#REF!</v>
      </c>
      <c r="BQ172" s="40" t="e">
        <f t="shared" si="107"/>
        <v>#REF!</v>
      </c>
      <c r="BR172" s="40" t="e">
        <f t="shared" si="107"/>
        <v>#REF!</v>
      </c>
      <c r="BS172" s="40" t="e">
        <f t="shared" si="107"/>
        <v>#REF!</v>
      </c>
      <c r="BT172" s="40" t="e">
        <f t="shared" si="107"/>
        <v>#REF!</v>
      </c>
      <c r="BU172" s="40" t="e">
        <f t="shared" si="107"/>
        <v>#REF!</v>
      </c>
      <c r="BV172" s="40" t="e">
        <f t="shared" si="107"/>
        <v>#REF!</v>
      </c>
      <c r="BW172" s="40" t="e">
        <f t="shared" si="107"/>
        <v>#REF!</v>
      </c>
      <c r="BX172" s="40" t="e">
        <f t="shared" si="107"/>
        <v>#REF!</v>
      </c>
      <c r="BY172" s="40" t="e">
        <f t="shared" si="107"/>
        <v>#REF!</v>
      </c>
      <c r="BZ172" s="40" t="e">
        <f t="shared" si="107"/>
        <v>#REF!</v>
      </c>
      <c r="CA172" s="40" t="e">
        <f t="shared" ref="CA172:DF172" si="108">MAX(($C$24*CB172+(1-$C$24)*CB173)*$C$25,CA43-StrikePrice)</f>
        <v>#REF!</v>
      </c>
      <c r="CB172" s="40" t="e">
        <f t="shared" si="108"/>
        <v>#REF!</v>
      </c>
      <c r="CC172" s="40" t="e">
        <f t="shared" si="108"/>
        <v>#REF!</v>
      </c>
      <c r="CD172" s="40" t="e">
        <f t="shared" si="108"/>
        <v>#REF!</v>
      </c>
      <c r="CE172" s="40" t="e">
        <f t="shared" si="108"/>
        <v>#REF!</v>
      </c>
      <c r="CF172" s="40" t="e">
        <f t="shared" si="108"/>
        <v>#REF!</v>
      </c>
      <c r="CG172" s="40" t="e">
        <f t="shared" si="108"/>
        <v>#REF!</v>
      </c>
      <c r="CH172" s="40" t="e">
        <f t="shared" si="108"/>
        <v>#REF!</v>
      </c>
      <c r="CI172" s="40" t="e">
        <f t="shared" si="108"/>
        <v>#REF!</v>
      </c>
      <c r="CJ172" s="40" t="e">
        <f t="shared" si="108"/>
        <v>#REF!</v>
      </c>
      <c r="CK172" s="40" t="e">
        <f t="shared" si="108"/>
        <v>#REF!</v>
      </c>
      <c r="CL172" s="40" t="e">
        <f t="shared" si="108"/>
        <v>#REF!</v>
      </c>
      <c r="CM172" s="40" t="e">
        <f t="shared" si="108"/>
        <v>#REF!</v>
      </c>
      <c r="CN172" s="40" t="e">
        <f t="shared" si="108"/>
        <v>#REF!</v>
      </c>
      <c r="CO172" s="40" t="e">
        <f t="shared" si="108"/>
        <v>#REF!</v>
      </c>
      <c r="CP172" s="40" t="e">
        <f t="shared" si="108"/>
        <v>#REF!</v>
      </c>
      <c r="CQ172" s="40" t="e">
        <f t="shared" si="108"/>
        <v>#REF!</v>
      </c>
      <c r="CR172" s="40" t="e">
        <f t="shared" si="108"/>
        <v>#REF!</v>
      </c>
      <c r="CS172" s="40" t="e">
        <f t="shared" si="108"/>
        <v>#REF!</v>
      </c>
      <c r="CT172" s="40" t="e">
        <f t="shared" si="108"/>
        <v>#REF!</v>
      </c>
      <c r="CU172" s="40" t="e">
        <f t="shared" si="108"/>
        <v>#REF!</v>
      </c>
      <c r="CV172" s="40" t="e">
        <f t="shared" si="108"/>
        <v>#REF!</v>
      </c>
      <c r="CW172" s="40" t="e">
        <f t="shared" si="108"/>
        <v>#REF!</v>
      </c>
      <c r="CX172" s="40" t="e">
        <f t="shared" si="108"/>
        <v>#REF!</v>
      </c>
      <c r="CY172" s="40" t="e">
        <f t="shared" si="108"/>
        <v>#REF!</v>
      </c>
      <c r="CZ172" s="40" t="e">
        <f t="shared" si="108"/>
        <v>#REF!</v>
      </c>
      <c r="DA172" s="40" t="e">
        <f t="shared" si="108"/>
        <v>#REF!</v>
      </c>
      <c r="DB172" s="40" t="e">
        <f t="shared" si="108"/>
        <v>#REF!</v>
      </c>
      <c r="DC172" s="40" t="e">
        <f t="shared" si="108"/>
        <v>#REF!</v>
      </c>
      <c r="DD172" s="40" t="e">
        <f t="shared" si="108"/>
        <v>#REF!</v>
      </c>
      <c r="DE172" s="40" t="e">
        <f t="shared" si="108"/>
        <v>#REF!</v>
      </c>
      <c r="DF172" s="40" t="e">
        <f t="shared" si="108"/>
        <v>#REF!</v>
      </c>
      <c r="DG172" s="40" t="e">
        <f t="shared" ref="DG172:DW172" si="109">MAX(($C$24*DH172+(1-$C$24)*DH173)*$C$25,DG43-StrikePrice)</f>
        <v>#REF!</v>
      </c>
      <c r="DH172" s="40" t="e">
        <f t="shared" si="109"/>
        <v>#REF!</v>
      </c>
      <c r="DI172" s="40" t="e">
        <f t="shared" si="109"/>
        <v>#REF!</v>
      </c>
      <c r="DJ172" s="40" t="e">
        <f t="shared" si="109"/>
        <v>#REF!</v>
      </c>
      <c r="DK172" s="40" t="e">
        <f t="shared" si="109"/>
        <v>#REF!</v>
      </c>
      <c r="DL172" s="40" t="e">
        <f t="shared" si="109"/>
        <v>#REF!</v>
      </c>
      <c r="DM172" s="40" t="e">
        <f t="shared" si="109"/>
        <v>#REF!</v>
      </c>
      <c r="DN172" s="40" t="e">
        <f t="shared" si="109"/>
        <v>#REF!</v>
      </c>
      <c r="DO172" s="40" t="e">
        <f t="shared" si="109"/>
        <v>#REF!</v>
      </c>
      <c r="DP172" s="40" t="e">
        <f t="shared" si="109"/>
        <v>#REF!</v>
      </c>
      <c r="DQ172" s="40" t="e">
        <f t="shared" si="109"/>
        <v>#REF!</v>
      </c>
      <c r="DR172" s="40" t="e">
        <f t="shared" si="109"/>
        <v>#REF!</v>
      </c>
      <c r="DS172" s="40" t="e">
        <f t="shared" si="109"/>
        <v>#REF!</v>
      </c>
      <c r="DT172" s="40" t="e">
        <f t="shared" si="109"/>
        <v>#REF!</v>
      </c>
      <c r="DU172" s="40" t="e">
        <f t="shared" si="109"/>
        <v>#REF!</v>
      </c>
      <c r="DV172" s="40" t="e">
        <f t="shared" si="109"/>
        <v>#REF!</v>
      </c>
      <c r="DW172" s="40" t="e">
        <f t="shared" si="109"/>
        <v>#REF!</v>
      </c>
      <c r="DX172" s="40" t="e">
        <f t="shared" si="58"/>
        <v>#REF!</v>
      </c>
      <c r="DY172" s="39">
        <f t="shared" si="69"/>
        <v>13</v>
      </c>
      <c r="DZ172" s="39">
        <f t="shared" si="63"/>
        <v>114</v>
      </c>
      <c r="EA172" s="104" t="e">
        <f t="shared" si="64"/>
        <v>#REF!</v>
      </c>
      <c r="EB172" s="39">
        <f>PRODUCT($DZ$161:DZ172)/FACT(DY172-1)</f>
        <v>1.7615777001840874E+16</v>
      </c>
    </row>
    <row r="173" spans="2:135" s="39" customFormat="1">
      <c r="B173" s="21"/>
      <c r="C173" s="40"/>
      <c r="D173" s="40"/>
      <c r="E173" s="40"/>
      <c r="F173" s="40"/>
      <c r="G173" s="40"/>
      <c r="H173" s="40"/>
      <c r="I173" s="40"/>
      <c r="J173" s="40"/>
      <c r="K173" s="40"/>
      <c r="L173" s="40"/>
      <c r="M173" s="40"/>
      <c r="N173" s="40"/>
      <c r="O173" s="41"/>
      <c r="P173" s="40" t="e">
        <f t="shared" ref="P173:AU173" si="110">MAX(($C$24*Q173+(1-$C$24)*Q174)*$C$25,P44-StrikePrice)</f>
        <v>#REF!</v>
      </c>
      <c r="Q173" s="40" t="e">
        <f t="shared" si="110"/>
        <v>#REF!</v>
      </c>
      <c r="R173" s="40" t="e">
        <f t="shared" si="110"/>
        <v>#REF!</v>
      </c>
      <c r="S173" s="40" t="e">
        <f t="shared" si="110"/>
        <v>#REF!</v>
      </c>
      <c r="T173" s="40" t="e">
        <f t="shared" si="110"/>
        <v>#REF!</v>
      </c>
      <c r="U173" s="40" t="e">
        <f t="shared" si="110"/>
        <v>#REF!</v>
      </c>
      <c r="V173" s="40" t="e">
        <f t="shared" si="110"/>
        <v>#REF!</v>
      </c>
      <c r="W173" s="40" t="e">
        <f t="shared" si="110"/>
        <v>#REF!</v>
      </c>
      <c r="X173" s="40" t="e">
        <f t="shared" si="110"/>
        <v>#REF!</v>
      </c>
      <c r="Y173" s="40" t="e">
        <f t="shared" si="110"/>
        <v>#REF!</v>
      </c>
      <c r="Z173" s="40" t="e">
        <f t="shared" si="110"/>
        <v>#REF!</v>
      </c>
      <c r="AA173" s="40" t="e">
        <f t="shared" si="110"/>
        <v>#REF!</v>
      </c>
      <c r="AB173" s="40" t="e">
        <f t="shared" si="110"/>
        <v>#REF!</v>
      </c>
      <c r="AC173" s="40" t="e">
        <f t="shared" si="110"/>
        <v>#REF!</v>
      </c>
      <c r="AD173" s="40" t="e">
        <f t="shared" si="110"/>
        <v>#REF!</v>
      </c>
      <c r="AE173" s="40" t="e">
        <f t="shared" si="110"/>
        <v>#REF!</v>
      </c>
      <c r="AF173" s="40" t="e">
        <f t="shared" si="110"/>
        <v>#REF!</v>
      </c>
      <c r="AG173" s="40" t="e">
        <f t="shared" si="110"/>
        <v>#REF!</v>
      </c>
      <c r="AH173" s="40" t="e">
        <f t="shared" si="110"/>
        <v>#REF!</v>
      </c>
      <c r="AI173" s="40" t="e">
        <f t="shared" si="110"/>
        <v>#REF!</v>
      </c>
      <c r="AJ173" s="40" t="e">
        <f t="shared" si="110"/>
        <v>#REF!</v>
      </c>
      <c r="AK173" s="40" t="e">
        <f t="shared" si="110"/>
        <v>#REF!</v>
      </c>
      <c r="AL173" s="40" t="e">
        <f t="shared" si="110"/>
        <v>#REF!</v>
      </c>
      <c r="AM173" s="40" t="e">
        <f t="shared" si="110"/>
        <v>#REF!</v>
      </c>
      <c r="AN173" s="40" t="e">
        <f t="shared" si="110"/>
        <v>#REF!</v>
      </c>
      <c r="AO173" s="40" t="e">
        <f t="shared" si="110"/>
        <v>#REF!</v>
      </c>
      <c r="AP173" s="40" t="e">
        <f t="shared" si="110"/>
        <v>#REF!</v>
      </c>
      <c r="AQ173" s="40" t="e">
        <f t="shared" si="110"/>
        <v>#REF!</v>
      </c>
      <c r="AR173" s="40" t="e">
        <f t="shared" si="110"/>
        <v>#REF!</v>
      </c>
      <c r="AS173" s="40" t="e">
        <f t="shared" si="110"/>
        <v>#REF!</v>
      </c>
      <c r="AT173" s="40" t="e">
        <f t="shared" si="110"/>
        <v>#REF!</v>
      </c>
      <c r="AU173" s="40" t="e">
        <f t="shared" si="110"/>
        <v>#REF!</v>
      </c>
      <c r="AV173" s="40" t="e">
        <f t="shared" ref="AV173:CA173" si="111">MAX(($C$24*AW173+(1-$C$24)*AW174)*$C$25,AV44-StrikePrice)</f>
        <v>#REF!</v>
      </c>
      <c r="AW173" s="40" t="e">
        <f t="shared" si="111"/>
        <v>#REF!</v>
      </c>
      <c r="AX173" s="40" t="e">
        <f t="shared" si="111"/>
        <v>#REF!</v>
      </c>
      <c r="AY173" s="40" t="e">
        <f t="shared" si="111"/>
        <v>#REF!</v>
      </c>
      <c r="AZ173" s="40" t="e">
        <f t="shared" si="111"/>
        <v>#REF!</v>
      </c>
      <c r="BA173" s="40" t="e">
        <f t="shared" si="111"/>
        <v>#REF!</v>
      </c>
      <c r="BB173" s="40" t="e">
        <f t="shared" si="111"/>
        <v>#REF!</v>
      </c>
      <c r="BC173" s="40" t="e">
        <f t="shared" si="111"/>
        <v>#REF!</v>
      </c>
      <c r="BD173" s="40" t="e">
        <f t="shared" si="111"/>
        <v>#REF!</v>
      </c>
      <c r="BE173" s="40" t="e">
        <f t="shared" si="111"/>
        <v>#REF!</v>
      </c>
      <c r="BF173" s="40" t="e">
        <f t="shared" si="111"/>
        <v>#REF!</v>
      </c>
      <c r="BG173" s="40" t="e">
        <f t="shared" si="111"/>
        <v>#REF!</v>
      </c>
      <c r="BH173" s="40" t="e">
        <f t="shared" si="111"/>
        <v>#REF!</v>
      </c>
      <c r="BI173" s="40" t="e">
        <f t="shared" si="111"/>
        <v>#REF!</v>
      </c>
      <c r="BJ173" s="40" t="e">
        <f t="shared" si="111"/>
        <v>#REF!</v>
      </c>
      <c r="BK173" s="40" t="e">
        <f t="shared" si="111"/>
        <v>#REF!</v>
      </c>
      <c r="BL173" s="40" t="e">
        <f t="shared" si="111"/>
        <v>#REF!</v>
      </c>
      <c r="BM173" s="40" t="e">
        <f t="shared" si="111"/>
        <v>#REF!</v>
      </c>
      <c r="BN173" s="40" t="e">
        <f t="shared" si="111"/>
        <v>#REF!</v>
      </c>
      <c r="BO173" s="40" t="e">
        <f t="shared" si="111"/>
        <v>#REF!</v>
      </c>
      <c r="BP173" s="40" t="e">
        <f t="shared" si="111"/>
        <v>#REF!</v>
      </c>
      <c r="BQ173" s="40" t="e">
        <f t="shared" si="111"/>
        <v>#REF!</v>
      </c>
      <c r="BR173" s="40" t="e">
        <f t="shared" si="111"/>
        <v>#REF!</v>
      </c>
      <c r="BS173" s="40" t="e">
        <f t="shared" si="111"/>
        <v>#REF!</v>
      </c>
      <c r="BT173" s="40" t="e">
        <f t="shared" si="111"/>
        <v>#REF!</v>
      </c>
      <c r="BU173" s="40" t="e">
        <f t="shared" si="111"/>
        <v>#REF!</v>
      </c>
      <c r="BV173" s="40" t="e">
        <f t="shared" si="111"/>
        <v>#REF!</v>
      </c>
      <c r="BW173" s="40" t="e">
        <f t="shared" si="111"/>
        <v>#REF!</v>
      </c>
      <c r="BX173" s="40" t="e">
        <f t="shared" si="111"/>
        <v>#REF!</v>
      </c>
      <c r="BY173" s="40" t="e">
        <f t="shared" si="111"/>
        <v>#REF!</v>
      </c>
      <c r="BZ173" s="40" t="e">
        <f t="shared" si="111"/>
        <v>#REF!</v>
      </c>
      <c r="CA173" s="40" t="e">
        <f t="shared" si="111"/>
        <v>#REF!</v>
      </c>
      <c r="CB173" s="40" t="e">
        <f t="shared" ref="CB173:DG173" si="112">MAX(($C$24*CC173+(1-$C$24)*CC174)*$C$25,CB44-StrikePrice)</f>
        <v>#REF!</v>
      </c>
      <c r="CC173" s="40" t="e">
        <f t="shared" si="112"/>
        <v>#REF!</v>
      </c>
      <c r="CD173" s="40" t="e">
        <f t="shared" si="112"/>
        <v>#REF!</v>
      </c>
      <c r="CE173" s="40" t="e">
        <f t="shared" si="112"/>
        <v>#REF!</v>
      </c>
      <c r="CF173" s="40" t="e">
        <f t="shared" si="112"/>
        <v>#REF!</v>
      </c>
      <c r="CG173" s="40" t="e">
        <f t="shared" si="112"/>
        <v>#REF!</v>
      </c>
      <c r="CH173" s="40" t="e">
        <f t="shared" si="112"/>
        <v>#REF!</v>
      </c>
      <c r="CI173" s="40" t="e">
        <f t="shared" si="112"/>
        <v>#REF!</v>
      </c>
      <c r="CJ173" s="40" t="e">
        <f t="shared" si="112"/>
        <v>#REF!</v>
      </c>
      <c r="CK173" s="40" t="e">
        <f t="shared" si="112"/>
        <v>#REF!</v>
      </c>
      <c r="CL173" s="40" t="e">
        <f t="shared" si="112"/>
        <v>#REF!</v>
      </c>
      <c r="CM173" s="40" t="e">
        <f t="shared" si="112"/>
        <v>#REF!</v>
      </c>
      <c r="CN173" s="40" t="e">
        <f t="shared" si="112"/>
        <v>#REF!</v>
      </c>
      <c r="CO173" s="40" t="e">
        <f t="shared" si="112"/>
        <v>#REF!</v>
      </c>
      <c r="CP173" s="40" t="e">
        <f t="shared" si="112"/>
        <v>#REF!</v>
      </c>
      <c r="CQ173" s="40" t="e">
        <f t="shared" si="112"/>
        <v>#REF!</v>
      </c>
      <c r="CR173" s="40" t="e">
        <f t="shared" si="112"/>
        <v>#REF!</v>
      </c>
      <c r="CS173" s="40" t="e">
        <f t="shared" si="112"/>
        <v>#REF!</v>
      </c>
      <c r="CT173" s="40" t="e">
        <f t="shared" si="112"/>
        <v>#REF!</v>
      </c>
      <c r="CU173" s="40" t="e">
        <f t="shared" si="112"/>
        <v>#REF!</v>
      </c>
      <c r="CV173" s="40" t="e">
        <f t="shared" si="112"/>
        <v>#REF!</v>
      </c>
      <c r="CW173" s="40" t="e">
        <f t="shared" si="112"/>
        <v>#REF!</v>
      </c>
      <c r="CX173" s="40" t="e">
        <f t="shared" si="112"/>
        <v>#REF!</v>
      </c>
      <c r="CY173" s="40" t="e">
        <f t="shared" si="112"/>
        <v>#REF!</v>
      </c>
      <c r="CZ173" s="40" t="e">
        <f t="shared" si="112"/>
        <v>#REF!</v>
      </c>
      <c r="DA173" s="40" t="e">
        <f t="shared" si="112"/>
        <v>#REF!</v>
      </c>
      <c r="DB173" s="40" t="e">
        <f t="shared" si="112"/>
        <v>#REF!</v>
      </c>
      <c r="DC173" s="40" t="e">
        <f t="shared" si="112"/>
        <v>#REF!</v>
      </c>
      <c r="DD173" s="40" t="e">
        <f t="shared" si="112"/>
        <v>#REF!</v>
      </c>
      <c r="DE173" s="40" t="e">
        <f t="shared" si="112"/>
        <v>#REF!</v>
      </c>
      <c r="DF173" s="40" t="e">
        <f t="shared" si="112"/>
        <v>#REF!</v>
      </c>
      <c r="DG173" s="40" t="e">
        <f t="shared" si="112"/>
        <v>#REF!</v>
      </c>
      <c r="DH173" s="40" t="e">
        <f t="shared" ref="DH173:DW173" si="113">MAX(($C$24*DI173+(1-$C$24)*DI174)*$C$25,DH44-StrikePrice)</f>
        <v>#REF!</v>
      </c>
      <c r="DI173" s="40" t="e">
        <f t="shared" si="113"/>
        <v>#REF!</v>
      </c>
      <c r="DJ173" s="40" t="e">
        <f t="shared" si="113"/>
        <v>#REF!</v>
      </c>
      <c r="DK173" s="40" t="e">
        <f t="shared" si="113"/>
        <v>#REF!</v>
      </c>
      <c r="DL173" s="40" t="e">
        <f t="shared" si="113"/>
        <v>#REF!</v>
      </c>
      <c r="DM173" s="40" t="e">
        <f t="shared" si="113"/>
        <v>#REF!</v>
      </c>
      <c r="DN173" s="40" t="e">
        <f t="shared" si="113"/>
        <v>#REF!</v>
      </c>
      <c r="DO173" s="40" t="e">
        <f t="shared" si="113"/>
        <v>#REF!</v>
      </c>
      <c r="DP173" s="40" t="e">
        <f t="shared" si="113"/>
        <v>#REF!</v>
      </c>
      <c r="DQ173" s="40" t="e">
        <f t="shared" si="113"/>
        <v>#REF!</v>
      </c>
      <c r="DR173" s="40" t="e">
        <f t="shared" si="113"/>
        <v>#REF!</v>
      </c>
      <c r="DS173" s="40" t="e">
        <f t="shared" si="113"/>
        <v>#REF!</v>
      </c>
      <c r="DT173" s="40" t="e">
        <f t="shared" si="113"/>
        <v>#REF!</v>
      </c>
      <c r="DU173" s="40" t="e">
        <f t="shared" si="113"/>
        <v>#REF!</v>
      </c>
      <c r="DV173" s="40" t="e">
        <f t="shared" si="113"/>
        <v>#REF!</v>
      </c>
      <c r="DW173" s="40" t="e">
        <f t="shared" si="113"/>
        <v>#REF!</v>
      </c>
      <c r="DX173" s="40" t="e">
        <f t="shared" si="58"/>
        <v>#REF!</v>
      </c>
      <c r="DY173" s="39">
        <f t="shared" si="69"/>
        <v>14</v>
      </c>
      <c r="DZ173" s="39">
        <f t="shared" si="63"/>
        <v>113</v>
      </c>
      <c r="EA173" s="104" t="e">
        <f t="shared" si="64"/>
        <v>#REF!</v>
      </c>
      <c r="EB173" s="39">
        <f>PRODUCT($DZ$161:DZ173)/FACT(DY173-1)</f>
        <v>1.5312175393907837E+17</v>
      </c>
    </row>
    <row r="174" spans="2:135" s="39" customFormat="1">
      <c r="B174" s="21"/>
      <c r="C174" s="40"/>
      <c r="D174" s="40"/>
      <c r="E174" s="40"/>
      <c r="F174" s="40"/>
      <c r="G174" s="40"/>
      <c r="H174" s="40"/>
      <c r="I174" s="40"/>
      <c r="J174" s="40"/>
      <c r="K174" s="40"/>
      <c r="L174" s="40"/>
      <c r="M174" s="40"/>
      <c r="N174" s="40"/>
      <c r="O174" s="40"/>
      <c r="P174" s="41"/>
      <c r="Q174" s="40" t="e">
        <f t="shared" ref="Q174:AV174" si="114">MAX(($C$24*R174+(1-$C$24)*R175)*$C$25,Q45-StrikePrice)</f>
        <v>#REF!</v>
      </c>
      <c r="R174" s="40" t="e">
        <f t="shared" si="114"/>
        <v>#REF!</v>
      </c>
      <c r="S174" s="40" t="e">
        <f t="shared" si="114"/>
        <v>#REF!</v>
      </c>
      <c r="T174" s="40" t="e">
        <f t="shared" si="114"/>
        <v>#REF!</v>
      </c>
      <c r="U174" s="40" t="e">
        <f t="shared" si="114"/>
        <v>#REF!</v>
      </c>
      <c r="V174" s="40" t="e">
        <f t="shared" si="114"/>
        <v>#REF!</v>
      </c>
      <c r="W174" s="40" t="e">
        <f t="shared" si="114"/>
        <v>#REF!</v>
      </c>
      <c r="X174" s="40" t="e">
        <f t="shared" si="114"/>
        <v>#REF!</v>
      </c>
      <c r="Y174" s="40" t="e">
        <f t="shared" si="114"/>
        <v>#REF!</v>
      </c>
      <c r="Z174" s="40" t="e">
        <f t="shared" si="114"/>
        <v>#REF!</v>
      </c>
      <c r="AA174" s="40" t="e">
        <f t="shared" si="114"/>
        <v>#REF!</v>
      </c>
      <c r="AB174" s="40" t="e">
        <f t="shared" si="114"/>
        <v>#REF!</v>
      </c>
      <c r="AC174" s="40" t="e">
        <f t="shared" si="114"/>
        <v>#REF!</v>
      </c>
      <c r="AD174" s="40" t="e">
        <f t="shared" si="114"/>
        <v>#REF!</v>
      </c>
      <c r="AE174" s="40" t="e">
        <f t="shared" si="114"/>
        <v>#REF!</v>
      </c>
      <c r="AF174" s="40" t="e">
        <f t="shared" si="114"/>
        <v>#REF!</v>
      </c>
      <c r="AG174" s="40" t="e">
        <f t="shared" si="114"/>
        <v>#REF!</v>
      </c>
      <c r="AH174" s="40" t="e">
        <f t="shared" si="114"/>
        <v>#REF!</v>
      </c>
      <c r="AI174" s="40" t="e">
        <f t="shared" si="114"/>
        <v>#REF!</v>
      </c>
      <c r="AJ174" s="40" t="e">
        <f t="shared" si="114"/>
        <v>#REF!</v>
      </c>
      <c r="AK174" s="40" t="e">
        <f t="shared" si="114"/>
        <v>#REF!</v>
      </c>
      <c r="AL174" s="40" t="e">
        <f t="shared" si="114"/>
        <v>#REF!</v>
      </c>
      <c r="AM174" s="40" t="e">
        <f t="shared" si="114"/>
        <v>#REF!</v>
      </c>
      <c r="AN174" s="40" t="e">
        <f t="shared" si="114"/>
        <v>#REF!</v>
      </c>
      <c r="AO174" s="40" t="e">
        <f t="shared" si="114"/>
        <v>#REF!</v>
      </c>
      <c r="AP174" s="40" t="e">
        <f t="shared" si="114"/>
        <v>#REF!</v>
      </c>
      <c r="AQ174" s="40" t="e">
        <f t="shared" si="114"/>
        <v>#REF!</v>
      </c>
      <c r="AR174" s="40" t="e">
        <f t="shared" si="114"/>
        <v>#REF!</v>
      </c>
      <c r="AS174" s="40" t="e">
        <f t="shared" si="114"/>
        <v>#REF!</v>
      </c>
      <c r="AT174" s="40" t="e">
        <f t="shared" si="114"/>
        <v>#REF!</v>
      </c>
      <c r="AU174" s="40" t="e">
        <f t="shared" si="114"/>
        <v>#REF!</v>
      </c>
      <c r="AV174" s="40" t="e">
        <f t="shared" si="114"/>
        <v>#REF!</v>
      </c>
      <c r="AW174" s="40" t="e">
        <f t="shared" ref="AW174:CB174" si="115">MAX(($C$24*AX174+(1-$C$24)*AX175)*$C$25,AW45-StrikePrice)</f>
        <v>#REF!</v>
      </c>
      <c r="AX174" s="40" t="e">
        <f t="shared" si="115"/>
        <v>#REF!</v>
      </c>
      <c r="AY174" s="40" t="e">
        <f t="shared" si="115"/>
        <v>#REF!</v>
      </c>
      <c r="AZ174" s="40" t="e">
        <f t="shared" si="115"/>
        <v>#REF!</v>
      </c>
      <c r="BA174" s="40" t="e">
        <f t="shared" si="115"/>
        <v>#REF!</v>
      </c>
      <c r="BB174" s="40" t="e">
        <f t="shared" si="115"/>
        <v>#REF!</v>
      </c>
      <c r="BC174" s="40" t="e">
        <f t="shared" si="115"/>
        <v>#REF!</v>
      </c>
      <c r="BD174" s="40" t="e">
        <f t="shared" si="115"/>
        <v>#REF!</v>
      </c>
      <c r="BE174" s="40" t="e">
        <f t="shared" si="115"/>
        <v>#REF!</v>
      </c>
      <c r="BF174" s="40" t="e">
        <f t="shared" si="115"/>
        <v>#REF!</v>
      </c>
      <c r="BG174" s="40" t="e">
        <f t="shared" si="115"/>
        <v>#REF!</v>
      </c>
      <c r="BH174" s="40" t="e">
        <f t="shared" si="115"/>
        <v>#REF!</v>
      </c>
      <c r="BI174" s="40" t="e">
        <f t="shared" si="115"/>
        <v>#REF!</v>
      </c>
      <c r="BJ174" s="40" t="e">
        <f t="shared" si="115"/>
        <v>#REF!</v>
      </c>
      <c r="BK174" s="40" t="e">
        <f t="shared" si="115"/>
        <v>#REF!</v>
      </c>
      <c r="BL174" s="40" t="e">
        <f t="shared" si="115"/>
        <v>#REF!</v>
      </c>
      <c r="BM174" s="40" t="e">
        <f t="shared" si="115"/>
        <v>#REF!</v>
      </c>
      <c r="BN174" s="40" t="e">
        <f t="shared" si="115"/>
        <v>#REF!</v>
      </c>
      <c r="BO174" s="40" t="e">
        <f t="shared" si="115"/>
        <v>#REF!</v>
      </c>
      <c r="BP174" s="40" t="e">
        <f t="shared" si="115"/>
        <v>#REF!</v>
      </c>
      <c r="BQ174" s="40" t="e">
        <f t="shared" si="115"/>
        <v>#REF!</v>
      </c>
      <c r="BR174" s="40" t="e">
        <f t="shared" si="115"/>
        <v>#REF!</v>
      </c>
      <c r="BS174" s="40" t="e">
        <f t="shared" si="115"/>
        <v>#REF!</v>
      </c>
      <c r="BT174" s="40" t="e">
        <f t="shared" si="115"/>
        <v>#REF!</v>
      </c>
      <c r="BU174" s="40" t="e">
        <f t="shared" si="115"/>
        <v>#REF!</v>
      </c>
      <c r="BV174" s="40" t="e">
        <f t="shared" si="115"/>
        <v>#REF!</v>
      </c>
      <c r="BW174" s="40" t="e">
        <f t="shared" si="115"/>
        <v>#REF!</v>
      </c>
      <c r="BX174" s="40" t="e">
        <f t="shared" si="115"/>
        <v>#REF!</v>
      </c>
      <c r="BY174" s="40" t="e">
        <f t="shared" si="115"/>
        <v>#REF!</v>
      </c>
      <c r="BZ174" s="40" t="e">
        <f t="shared" si="115"/>
        <v>#REF!</v>
      </c>
      <c r="CA174" s="40" t="e">
        <f t="shared" si="115"/>
        <v>#REF!</v>
      </c>
      <c r="CB174" s="40" t="e">
        <f t="shared" si="115"/>
        <v>#REF!</v>
      </c>
      <c r="CC174" s="40" t="e">
        <f t="shared" ref="CC174:DH174" si="116">MAX(($C$24*CD174+(1-$C$24)*CD175)*$C$25,CC45-StrikePrice)</f>
        <v>#REF!</v>
      </c>
      <c r="CD174" s="40" t="e">
        <f t="shared" si="116"/>
        <v>#REF!</v>
      </c>
      <c r="CE174" s="40" t="e">
        <f t="shared" si="116"/>
        <v>#REF!</v>
      </c>
      <c r="CF174" s="40" t="e">
        <f t="shared" si="116"/>
        <v>#REF!</v>
      </c>
      <c r="CG174" s="40" t="e">
        <f t="shared" si="116"/>
        <v>#REF!</v>
      </c>
      <c r="CH174" s="40" t="e">
        <f t="shared" si="116"/>
        <v>#REF!</v>
      </c>
      <c r="CI174" s="40" t="e">
        <f t="shared" si="116"/>
        <v>#REF!</v>
      </c>
      <c r="CJ174" s="40" t="e">
        <f t="shared" si="116"/>
        <v>#REF!</v>
      </c>
      <c r="CK174" s="40" t="e">
        <f t="shared" si="116"/>
        <v>#REF!</v>
      </c>
      <c r="CL174" s="40" t="e">
        <f t="shared" si="116"/>
        <v>#REF!</v>
      </c>
      <c r="CM174" s="40" t="e">
        <f t="shared" si="116"/>
        <v>#REF!</v>
      </c>
      <c r="CN174" s="40" t="e">
        <f t="shared" si="116"/>
        <v>#REF!</v>
      </c>
      <c r="CO174" s="40" t="e">
        <f t="shared" si="116"/>
        <v>#REF!</v>
      </c>
      <c r="CP174" s="40" t="e">
        <f t="shared" si="116"/>
        <v>#REF!</v>
      </c>
      <c r="CQ174" s="40" t="e">
        <f t="shared" si="116"/>
        <v>#REF!</v>
      </c>
      <c r="CR174" s="40" t="e">
        <f t="shared" si="116"/>
        <v>#REF!</v>
      </c>
      <c r="CS174" s="40" t="e">
        <f t="shared" si="116"/>
        <v>#REF!</v>
      </c>
      <c r="CT174" s="40" t="e">
        <f t="shared" si="116"/>
        <v>#REF!</v>
      </c>
      <c r="CU174" s="40" t="e">
        <f t="shared" si="116"/>
        <v>#REF!</v>
      </c>
      <c r="CV174" s="40" t="e">
        <f t="shared" si="116"/>
        <v>#REF!</v>
      </c>
      <c r="CW174" s="40" t="e">
        <f t="shared" si="116"/>
        <v>#REF!</v>
      </c>
      <c r="CX174" s="40" t="e">
        <f t="shared" si="116"/>
        <v>#REF!</v>
      </c>
      <c r="CY174" s="40" t="e">
        <f t="shared" si="116"/>
        <v>#REF!</v>
      </c>
      <c r="CZ174" s="40" t="e">
        <f t="shared" si="116"/>
        <v>#REF!</v>
      </c>
      <c r="DA174" s="40" t="e">
        <f t="shared" si="116"/>
        <v>#REF!</v>
      </c>
      <c r="DB174" s="40" t="e">
        <f t="shared" si="116"/>
        <v>#REF!</v>
      </c>
      <c r="DC174" s="40" t="e">
        <f t="shared" si="116"/>
        <v>#REF!</v>
      </c>
      <c r="DD174" s="40" t="e">
        <f t="shared" si="116"/>
        <v>#REF!</v>
      </c>
      <c r="DE174" s="40" t="e">
        <f t="shared" si="116"/>
        <v>#REF!</v>
      </c>
      <c r="DF174" s="40" t="e">
        <f t="shared" si="116"/>
        <v>#REF!</v>
      </c>
      <c r="DG174" s="40" t="e">
        <f t="shared" si="116"/>
        <v>#REF!</v>
      </c>
      <c r="DH174" s="40" t="e">
        <f t="shared" si="116"/>
        <v>#REF!</v>
      </c>
      <c r="DI174" s="40" t="e">
        <f t="shared" ref="DI174:DW174" si="117">MAX(($C$24*DJ174+(1-$C$24)*DJ175)*$C$25,DI45-StrikePrice)</f>
        <v>#REF!</v>
      </c>
      <c r="DJ174" s="40" t="e">
        <f t="shared" si="117"/>
        <v>#REF!</v>
      </c>
      <c r="DK174" s="40" t="e">
        <f t="shared" si="117"/>
        <v>#REF!</v>
      </c>
      <c r="DL174" s="40" t="e">
        <f t="shared" si="117"/>
        <v>#REF!</v>
      </c>
      <c r="DM174" s="40" t="e">
        <f t="shared" si="117"/>
        <v>#REF!</v>
      </c>
      <c r="DN174" s="40" t="e">
        <f t="shared" si="117"/>
        <v>#REF!</v>
      </c>
      <c r="DO174" s="40" t="e">
        <f t="shared" si="117"/>
        <v>#REF!</v>
      </c>
      <c r="DP174" s="40" t="e">
        <f t="shared" si="117"/>
        <v>#REF!</v>
      </c>
      <c r="DQ174" s="40" t="e">
        <f t="shared" si="117"/>
        <v>#REF!</v>
      </c>
      <c r="DR174" s="40" t="e">
        <f t="shared" si="117"/>
        <v>#REF!</v>
      </c>
      <c r="DS174" s="40" t="e">
        <f t="shared" si="117"/>
        <v>#REF!</v>
      </c>
      <c r="DT174" s="40" t="e">
        <f t="shared" si="117"/>
        <v>#REF!</v>
      </c>
      <c r="DU174" s="40" t="e">
        <f t="shared" si="117"/>
        <v>#REF!</v>
      </c>
      <c r="DV174" s="40" t="e">
        <f t="shared" si="117"/>
        <v>#REF!</v>
      </c>
      <c r="DW174" s="40" t="e">
        <f t="shared" si="117"/>
        <v>#REF!</v>
      </c>
      <c r="DX174" s="40" t="e">
        <f t="shared" si="58"/>
        <v>#REF!</v>
      </c>
      <c r="DY174" s="39">
        <f t="shared" si="69"/>
        <v>15</v>
      </c>
      <c r="DZ174" s="39">
        <f t="shared" si="63"/>
        <v>112</v>
      </c>
      <c r="EA174" s="104" t="e">
        <f t="shared" si="64"/>
        <v>#REF!</v>
      </c>
      <c r="EB174" s="39">
        <f>PRODUCT($DZ$161:DZ174)/FACT(DY174-1)</f>
        <v>1.2249740315126269E+18</v>
      </c>
    </row>
    <row r="175" spans="2:135" s="39" customFormat="1">
      <c r="B175" s="21"/>
      <c r="C175" s="40"/>
      <c r="D175" s="40"/>
      <c r="E175" s="40"/>
      <c r="F175" s="40"/>
      <c r="G175" s="40"/>
      <c r="H175" s="40"/>
      <c r="I175" s="40"/>
      <c r="J175" s="40"/>
      <c r="K175" s="40"/>
      <c r="L175" s="40"/>
      <c r="M175" s="40"/>
      <c r="N175" s="40"/>
      <c r="O175" s="40"/>
      <c r="P175" s="40"/>
      <c r="Q175" s="41"/>
      <c r="R175" s="40" t="e">
        <f t="shared" ref="R175:AW175" si="118">MAX(($C$24*S175+(1-$C$24)*S176)*$C$25,R46-StrikePrice)</f>
        <v>#REF!</v>
      </c>
      <c r="S175" s="40" t="e">
        <f t="shared" si="118"/>
        <v>#REF!</v>
      </c>
      <c r="T175" s="40" t="e">
        <f t="shared" si="118"/>
        <v>#REF!</v>
      </c>
      <c r="U175" s="40" t="e">
        <f t="shared" si="118"/>
        <v>#REF!</v>
      </c>
      <c r="V175" s="40" t="e">
        <f t="shared" si="118"/>
        <v>#REF!</v>
      </c>
      <c r="W175" s="40" t="e">
        <f t="shared" si="118"/>
        <v>#REF!</v>
      </c>
      <c r="X175" s="40" t="e">
        <f t="shared" si="118"/>
        <v>#REF!</v>
      </c>
      <c r="Y175" s="40" t="e">
        <f t="shared" si="118"/>
        <v>#REF!</v>
      </c>
      <c r="Z175" s="40" t="e">
        <f t="shared" si="118"/>
        <v>#REF!</v>
      </c>
      <c r="AA175" s="40" t="e">
        <f t="shared" si="118"/>
        <v>#REF!</v>
      </c>
      <c r="AB175" s="40" t="e">
        <f t="shared" si="118"/>
        <v>#REF!</v>
      </c>
      <c r="AC175" s="40" t="e">
        <f t="shared" si="118"/>
        <v>#REF!</v>
      </c>
      <c r="AD175" s="40" t="e">
        <f t="shared" si="118"/>
        <v>#REF!</v>
      </c>
      <c r="AE175" s="40" t="e">
        <f t="shared" si="118"/>
        <v>#REF!</v>
      </c>
      <c r="AF175" s="40" t="e">
        <f t="shared" si="118"/>
        <v>#REF!</v>
      </c>
      <c r="AG175" s="40" t="e">
        <f t="shared" si="118"/>
        <v>#REF!</v>
      </c>
      <c r="AH175" s="40" t="e">
        <f t="shared" si="118"/>
        <v>#REF!</v>
      </c>
      <c r="AI175" s="40" t="e">
        <f t="shared" si="118"/>
        <v>#REF!</v>
      </c>
      <c r="AJ175" s="40" t="e">
        <f t="shared" si="118"/>
        <v>#REF!</v>
      </c>
      <c r="AK175" s="40" t="e">
        <f t="shared" si="118"/>
        <v>#REF!</v>
      </c>
      <c r="AL175" s="40" t="e">
        <f t="shared" si="118"/>
        <v>#REF!</v>
      </c>
      <c r="AM175" s="40" t="e">
        <f t="shared" si="118"/>
        <v>#REF!</v>
      </c>
      <c r="AN175" s="40" t="e">
        <f t="shared" si="118"/>
        <v>#REF!</v>
      </c>
      <c r="AO175" s="40" t="e">
        <f t="shared" si="118"/>
        <v>#REF!</v>
      </c>
      <c r="AP175" s="40" t="e">
        <f t="shared" si="118"/>
        <v>#REF!</v>
      </c>
      <c r="AQ175" s="40" t="e">
        <f t="shared" si="118"/>
        <v>#REF!</v>
      </c>
      <c r="AR175" s="40" t="e">
        <f t="shared" si="118"/>
        <v>#REF!</v>
      </c>
      <c r="AS175" s="40" t="e">
        <f t="shared" si="118"/>
        <v>#REF!</v>
      </c>
      <c r="AT175" s="40" t="e">
        <f t="shared" si="118"/>
        <v>#REF!</v>
      </c>
      <c r="AU175" s="40" t="e">
        <f t="shared" si="118"/>
        <v>#REF!</v>
      </c>
      <c r="AV175" s="40" t="e">
        <f t="shared" si="118"/>
        <v>#REF!</v>
      </c>
      <c r="AW175" s="40" t="e">
        <f t="shared" si="118"/>
        <v>#REF!</v>
      </c>
      <c r="AX175" s="40" t="e">
        <f t="shared" ref="AX175:CC175" si="119">MAX(($C$24*AY175+(1-$C$24)*AY176)*$C$25,AX46-StrikePrice)</f>
        <v>#REF!</v>
      </c>
      <c r="AY175" s="40" t="e">
        <f t="shared" si="119"/>
        <v>#REF!</v>
      </c>
      <c r="AZ175" s="40" t="e">
        <f t="shared" si="119"/>
        <v>#REF!</v>
      </c>
      <c r="BA175" s="40" t="e">
        <f t="shared" si="119"/>
        <v>#REF!</v>
      </c>
      <c r="BB175" s="40" t="e">
        <f t="shared" si="119"/>
        <v>#REF!</v>
      </c>
      <c r="BC175" s="40" t="e">
        <f t="shared" si="119"/>
        <v>#REF!</v>
      </c>
      <c r="BD175" s="40" t="e">
        <f t="shared" si="119"/>
        <v>#REF!</v>
      </c>
      <c r="BE175" s="40" t="e">
        <f t="shared" si="119"/>
        <v>#REF!</v>
      </c>
      <c r="BF175" s="40" t="e">
        <f t="shared" si="119"/>
        <v>#REF!</v>
      </c>
      <c r="BG175" s="40" t="e">
        <f t="shared" si="119"/>
        <v>#REF!</v>
      </c>
      <c r="BH175" s="40" t="e">
        <f t="shared" si="119"/>
        <v>#REF!</v>
      </c>
      <c r="BI175" s="40" t="e">
        <f t="shared" si="119"/>
        <v>#REF!</v>
      </c>
      <c r="BJ175" s="40" t="e">
        <f t="shared" si="119"/>
        <v>#REF!</v>
      </c>
      <c r="BK175" s="40" t="e">
        <f t="shared" si="119"/>
        <v>#REF!</v>
      </c>
      <c r="BL175" s="40" t="e">
        <f t="shared" si="119"/>
        <v>#REF!</v>
      </c>
      <c r="BM175" s="40" t="e">
        <f t="shared" si="119"/>
        <v>#REF!</v>
      </c>
      <c r="BN175" s="40" t="e">
        <f t="shared" si="119"/>
        <v>#REF!</v>
      </c>
      <c r="BO175" s="40" t="e">
        <f t="shared" si="119"/>
        <v>#REF!</v>
      </c>
      <c r="BP175" s="40" t="e">
        <f t="shared" si="119"/>
        <v>#REF!</v>
      </c>
      <c r="BQ175" s="40" t="e">
        <f t="shared" si="119"/>
        <v>#REF!</v>
      </c>
      <c r="BR175" s="40" t="e">
        <f t="shared" si="119"/>
        <v>#REF!</v>
      </c>
      <c r="BS175" s="40" t="e">
        <f t="shared" si="119"/>
        <v>#REF!</v>
      </c>
      <c r="BT175" s="40" t="e">
        <f t="shared" si="119"/>
        <v>#REF!</v>
      </c>
      <c r="BU175" s="40" t="e">
        <f t="shared" si="119"/>
        <v>#REF!</v>
      </c>
      <c r="BV175" s="40" t="e">
        <f t="shared" si="119"/>
        <v>#REF!</v>
      </c>
      <c r="BW175" s="40" t="e">
        <f t="shared" si="119"/>
        <v>#REF!</v>
      </c>
      <c r="BX175" s="40" t="e">
        <f t="shared" si="119"/>
        <v>#REF!</v>
      </c>
      <c r="BY175" s="40" t="e">
        <f t="shared" si="119"/>
        <v>#REF!</v>
      </c>
      <c r="BZ175" s="40" t="e">
        <f t="shared" si="119"/>
        <v>#REF!</v>
      </c>
      <c r="CA175" s="40" t="e">
        <f t="shared" si="119"/>
        <v>#REF!</v>
      </c>
      <c r="CB175" s="40" t="e">
        <f t="shared" si="119"/>
        <v>#REF!</v>
      </c>
      <c r="CC175" s="40" t="e">
        <f t="shared" si="119"/>
        <v>#REF!</v>
      </c>
      <c r="CD175" s="40" t="e">
        <f t="shared" ref="CD175:DI175" si="120">MAX(($C$24*CE175+(1-$C$24)*CE176)*$C$25,CD46-StrikePrice)</f>
        <v>#REF!</v>
      </c>
      <c r="CE175" s="40" t="e">
        <f t="shared" si="120"/>
        <v>#REF!</v>
      </c>
      <c r="CF175" s="40" t="e">
        <f t="shared" si="120"/>
        <v>#REF!</v>
      </c>
      <c r="CG175" s="40" t="e">
        <f t="shared" si="120"/>
        <v>#REF!</v>
      </c>
      <c r="CH175" s="40" t="e">
        <f t="shared" si="120"/>
        <v>#REF!</v>
      </c>
      <c r="CI175" s="40" t="e">
        <f t="shared" si="120"/>
        <v>#REF!</v>
      </c>
      <c r="CJ175" s="40" t="e">
        <f t="shared" si="120"/>
        <v>#REF!</v>
      </c>
      <c r="CK175" s="40" t="e">
        <f t="shared" si="120"/>
        <v>#REF!</v>
      </c>
      <c r="CL175" s="40" t="e">
        <f t="shared" si="120"/>
        <v>#REF!</v>
      </c>
      <c r="CM175" s="40" t="e">
        <f t="shared" si="120"/>
        <v>#REF!</v>
      </c>
      <c r="CN175" s="40" t="e">
        <f t="shared" si="120"/>
        <v>#REF!</v>
      </c>
      <c r="CO175" s="40" t="e">
        <f t="shared" si="120"/>
        <v>#REF!</v>
      </c>
      <c r="CP175" s="40" t="e">
        <f t="shared" si="120"/>
        <v>#REF!</v>
      </c>
      <c r="CQ175" s="40" t="e">
        <f t="shared" si="120"/>
        <v>#REF!</v>
      </c>
      <c r="CR175" s="40" t="e">
        <f t="shared" si="120"/>
        <v>#REF!</v>
      </c>
      <c r="CS175" s="40" t="e">
        <f t="shared" si="120"/>
        <v>#REF!</v>
      </c>
      <c r="CT175" s="40" t="e">
        <f t="shared" si="120"/>
        <v>#REF!</v>
      </c>
      <c r="CU175" s="40" t="e">
        <f t="shared" si="120"/>
        <v>#REF!</v>
      </c>
      <c r="CV175" s="40" t="e">
        <f t="shared" si="120"/>
        <v>#REF!</v>
      </c>
      <c r="CW175" s="40" t="e">
        <f t="shared" si="120"/>
        <v>#REF!</v>
      </c>
      <c r="CX175" s="40" t="e">
        <f t="shared" si="120"/>
        <v>#REF!</v>
      </c>
      <c r="CY175" s="40" t="e">
        <f t="shared" si="120"/>
        <v>#REF!</v>
      </c>
      <c r="CZ175" s="40" t="e">
        <f t="shared" si="120"/>
        <v>#REF!</v>
      </c>
      <c r="DA175" s="40" t="e">
        <f t="shared" si="120"/>
        <v>#REF!</v>
      </c>
      <c r="DB175" s="40" t="e">
        <f t="shared" si="120"/>
        <v>#REF!</v>
      </c>
      <c r="DC175" s="40" t="e">
        <f t="shared" si="120"/>
        <v>#REF!</v>
      </c>
      <c r="DD175" s="40" t="e">
        <f t="shared" si="120"/>
        <v>#REF!</v>
      </c>
      <c r="DE175" s="40" t="e">
        <f t="shared" si="120"/>
        <v>#REF!</v>
      </c>
      <c r="DF175" s="40" t="e">
        <f t="shared" si="120"/>
        <v>#REF!</v>
      </c>
      <c r="DG175" s="40" t="e">
        <f t="shared" si="120"/>
        <v>#REF!</v>
      </c>
      <c r="DH175" s="40" t="e">
        <f t="shared" si="120"/>
        <v>#REF!</v>
      </c>
      <c r="DI175" s="40" t="e">
        <f t="shared" si="120"/>
        <v>#REF!</v>
      </c>
      <c r="DJ175" s="40" t="e">
        <f t="shared" ref="DJ175:DW175" si="121">MAX(($C$24*DK175+(1-$C$24)*DK176)*$C$25,DJ46-StrikePrice)</f>
        <v>#REF!</v>
      </c>
      <c r="DK175" s="40" t="e">
        <f t="shared" si="121"/>
        <v>#REF!</v>
      </c>
      <c r="DL175" s="40" t="e">
        <f t="shared" si="121"/>
        <v>#REF!</v>
      </c>
      <c r="DM175" s="40" t="e">
        <f t="shared" si="121"/>
        <v>#REF!</v>
      </c>
      <c r="DN175" s="40" t="e">
        <f t="shared" si="121"/>
        <v>#REF!</v>
      </c>
      <c r="DO175" s="40" t="e">
        <f t="shared" si="121"/>
        <v>#REF!</v>
      </c>
      <c r="DP175" s="40" t="e">
        <f t="shared" si="121"/>
        <v>#REF!</v>
      </c>
      <c r="DQ175" s="40" t="e">
        <f t="shared" si="121"/>
        <v>#REF!</v>
      </c>
      <c r="DR175" s="40" t="e">
        <f t="shared" si="121"/>
        <v>#REF!</v>
      </c>
      <c r="DS175" s="40" t="e">
        <f t="shared" si="121"/>
        <v>#REF!</v>
      </c>
      <c r="DT175" s="40" t="e">
        <f t="shared" si="121"/>
        <v>#REF!</v>
      </c>
      <c r="DU175" s="40" t="e">
        <f t="shared" si="121"/>
        <v>#REF!</v>
      </c>
      <c r="DV175" s="40" t="e">
        <f t="shared" si="121"/>
        <v>#REF!</v>
      </c>
      <c r="DW175" s="40" t="e">
        <f t="shared" si="121"/>
        <v>#REF!</v>
      </c>
      <c r="DX175" s="40" t="e">
        <f t="shared" si="58"/>
        <v>#REF!</v>
      </c>
      <c r="DY175" s="39">
        <f t="shared" si="69"/>
        <v>16</v>
      </c>
      <c r="DZ175" s="39">
        <f t="shared" si="63"/>
        <v>111</v>
      </c>
      <c r="EA175" s="104" t="e">
        <f t="shared" si="64"/>
        <v>#REF!</v>
      </c>
      <c r="EB175" s="39">
        <f>PRODUCT($DZ$161:DZ175)/FACT(DY175-1)</f>
        <v>9.0648078331934392E+18</v>
      </c>
    </row>
    <row r="176" spans="2:135" s="39" customFormat="1">
      <c r="B176" s="21"/>
      <c r="C176" s="40"/>
      <c r="D176" s="40"/>
      <c r="E176" s="40"/>
      <c r="F176" s="40"/>
      <c r="G176" s="40"/>
      <c r="H176" s="40"/>
      <c r="I176" s="40"/>
      <c r="J176" s="40"/>
      <c r="K176" s="40"/>
      <c r="L176" s="40"/>
      <c r="M176" s="40"/>
      <c r="N176" s="40"/>
      <c r="O176" s="40"/>
      <c r="P176" s="40"/>
      <c r="Q176" s="40"/>
      <c r="R176" s="41"/>
      <c r="S176" s="40" t="e">
        <f t="shared" ref="S176:AX176" si="122">MAX(($C$24*T176+(1-$C$24)*T177)*$C$25,S47-StrikePrice)</f>
        <v>#REF!</v>
      </c>
      <c r="T176" s="40" t="e">
        <f t="shared" si="122"/>
        <v>#REF!</v>
      </c>
      <c r="U176" s="40" t="e">
        <f t="shared" si="122"/>
        <v>#REF!</v>
      </c>
      <c r="V176" s="40" t="e">
        <f t="shared" si="122"/>
        <v>#REF!</v>
      </c>
      <c r="W176" s="40" t="e">
        <f t="shared" si="122"/>
        <v>#REF!</v>
      </c>
      <c r="X176" s="40" t="e">
        <f t="shared" si="122"/>
        <v>#REF!</v>
      </c>
      <c r="Y176" s="40" t="e">
        <f t="shared" si="122"/>
        <v>#REF!</v>
      </c>
      <c r="Z176" s="40" t="e">
        <f t="shared" si="122"/>
        <v>#REF!</v>
      </c>
      <c r="AA176" s="40" t="e">
        <f t="shared" si="122"/>
        <v>#REF!</v>
      </c>
      <c r="AB176" s="40" t="e">
        <f t="shared" si="122"/>
        <v>#REF!</v>
      </c>
      <c r="AC176" s="40" t="e">
        <f t="shared" si="122"/>
        <v>#REF!</v>
      </c>
      <c r="AD176" s="40" t="e">
        <f t="shared" si="122"/>
        <v>#REF!</v>
      </c>
      <c r="AE176" s="40" t="e">
        <f t="shared" si="122"/>
        <v>#REF!</v>
      </c>
      <c r="AF176" s="40" t="e">
        <f t="shared" si="122"/>
        <v>#REF!</v>
      </c>
      <c r="AG176" s="40" t="e">
        <f t="shared" si="122"/>
        <v>#REF!</v>
      </c>
      <c r="AH176" s="40" t="e">
        <f t="shared" si="122"/>
        <v>#REF!</v>
      </c>
      <c r="AI176" s="40" t="e">
        <f t="shared" si="122"/>
        <v>#REF!</v>
      </c>
      <c r="AJ176" s="40" t="e">
        <f t="shared" si="122"/>
        <v>#REF!</v>
      </c>
      <c r="AK176" s="40" t="e">
        <f t="shared" si="122"/>
        <v>#REF!</v>
      </c>
      <c r="AL176" s="40" t="e">
        <f t="shared" si="122"/>
        <v>#REF!</v>
      </c>
      <c r="AM176" s="40" t="e">
        <f t="shared" si="122"/>
        <v>#REF!</v>
      </c>
      <c r="AN176" s="40" t="e">
        <f t="shared" si="122"/>
        <v>#REF!</v>
      </c>
      <c r="AO176" s="40" t="e">
        <f t="shared" si="122"/>
        <v>#REF!</v>
      </c>
      <c r="AP176" s="40" t="e">
        <f t="shared" si="122"/>
        <v>#REF!</v>
      </c>
      <c r="AQ176" s="40" t="e">
        <f t="shared" si="122"/>
        <v>#REF!</v>
      </c>
      <c r="AR176" s="40" t="e">
        <f t="shared" si="122"/>
        <v>#REF!</v>
      </c>
      <c r="AS176" s="40" t="e">
        <f t="shared" si="122"/>
        <v>#REF!</v>
      </c>
      <c r="AT176" s="40" t="e">
        <f t="shared" si="122"/>
        <v>#REF!</v>
      </c>
      <c r="AU176" s="40" t="e">
        <f t="shared" si="122"/>
        <v>#REF!</v>
      </c>
      <c r="AV176" s="40" t="e">
        <f t="shared" si="122"/>
        <v>#REF!</v>
      </c>
      <c r="AW176" s="40" t="e">
        <f t="shared" si="122"/>
        <v>#REF!</v>
      </c>
      <c r="AX176" s="40" t="e">
        <f t="shared" si="122"/>
        <v>#REF!</v>
      </c>
      <c r="AY176" s="40" t="e">
        <f t="shared" ref="AY176:CD176" si="123">MAX(($C$24*AZ176+(1-$C$24)*AZ177)*$C$25,AY47-StrikePrice)</f>
        <v>#REF!</v>
      </c>
      <c r="AZ176" s="40" t="e">
        <f t="shared" si="123"/>
        <v>#REF!</v>
      </c>
      <c r="BA176" s="40" t="e">
        <f t="shared" si="123"/>
        <v>#REF!</v>
      </c>
      <c r="BB176" s="40" t="e">
        <f t="shared" si="123"/>
        <v>#REF!</v>
      </c>
      <c r="BC176" s="40" t="e">
        <f t="shared" si="123"/>
        <v>#REF!</v>
      </c>
      <c r="BD176" s="40" t="e">
        <f t="shared" si="123"/>
        <v>#REF!</v>
      </c>
      <c r="BE176" s="40" t="e">
        <f t="shared" si="123"/>
        <v>#REF!</v>
      </c>
      <c r="BF176" s="40" t="e">
        <f t="shared" si="123"/>
        <v>#REF!</v>
      </c>
      <c r="BG176" s="40" t="e">
        <f t="shared" si="123"/>
        <v>#REF!</v>
      </c>
      <c r="BH176" s="40" t="e">
        <f t="shared" si="123"/>
        <v>#REF!</v>
      </c>
      <c r="BI176" s="40" t="e">
        <f t="shared" si="123"/>
        <v>#REF!</v>
      </c>
      <c r="BJ176" s="40" t="e">
        <f t="shared" si="123"/>
        <v>#REF!</v>
      </c>
      <c r="BK176" s="40" t="e">
        <f t="shared" si="123"/>
        <v>#REF!</v>
      </c>
      <c r="BL176" s="40" t="e">
        <f t="shared" si="123"/>
        <v>#REF!</v>
      </c>
      <c r="BM176" s="40" t="e">
        <f t="shared" si="123"/>
        <v>#REF!</v>
      </c>
      <c r="BN176" s="40" t="e">
        <f t="shared" si="123"/>
        <v>#REF!</v>
      </c>
      <c r="BO176" s="40" t="e">
        <f t="shared" si="123"/>
        <v>#REF!</v>
      </c>
      <c r="BP176" s="40" t="e">
        <f t="shared" si="123"/>
        <v>#REF!</v>
      </c>
      <c r="BQ176" s="40" t="e">
        <f t="shared" si="123"/>
        <v>#REF!</v>
      </c>
      <c r="BR176" s="40" t="e">
        <f t="shared" si="123"/>
        <v>#REF!</v>
      </c>
      <c r="BS176" s="40" t="e">
        <f t="shared" si="123"/>
        <v>#REF!</v>
      </c>
      <c r="BT176" s="40" t="e">
        <f t="shared" si="123"/>
        <v>#REF!</v>
      </c>
      <c r="BU176" s="40" t="e">
        <f t="shared" si="123"/>
        <v>#REF!</v>
      </c>
      <c r="BV176" s="40" t="e">
        <f t="shared" si="123"/>
        <v>#REF!</v>
      </c>
      <c r="BW176" s="40" t="e">
        <f t="shared" si="123"/>
        <v>#REF!</v>
      </c>
      <c r="BX176" s="40" t="e">
        <f t="shared" si="123"/>
        <v>#REF!</v>
      </c>
      <c r="BY176" s="40" t="e">
        <f t="shared" si="123"/>
        <v>#REF!</v>
      </c>
      <c r="BZ176" s="40" t="e">
        <f t="shared" si="123"/>
        <v>#REF!</v>
      </c>
      <c r="CA176" s="40" t="e">
        <f t="shared" si="123"/>
        <v>#REF!</v>
      </c>
      <c r="CB176" s="40" t="e">
        <f t="shared" si="123"/>
        <v>#REF!</v>
      </c>
      <c r="CC176" s="40" t="e">
        <f t="shared" si="123"/>
        <v>#REF!</v>
      </c>
      <c r="CD176" s="40" t="e">
        <f t="shared" si="123"/>
        <v>#REF!</v>
      </c>
      <c r="CE176" s="40" t="e">
        <f t="shared" ref="CE176:DJ176" si="124">MAX(($C$24*CF176+(1-$C$24)*CF177)*$C$25,CE47-StrikePrice)</f>
        <v>#REF!</v>
      </c>
      <c r="CF176" s="40" t="e">
        <f t="shared" si="124"/>
        <v>#REF!</v>
      </c>
      <c r="CG176" s="40" t="e">
        <f t="shared" si="124"/>
        <v>#REF!</v>
      </c>
      <c r="CH176" s="40" t="e">
        <f t="shared" si="124"/>
        <v>#REF!</v>
      </c>
      <c r="CI176" s="40" t="e">
        <f t="shared" si="124"/>
        <v>#REF!</v>
      </c>
      <c r="CJ176" s="40" t="e">
        <f t="shared" si="124"/>
        <v>#REF!</v>
      </c>
      <c r="CK176" s="40" t="e">
        <f t="shared" si="124"/>
        <v>#REF!</v>
      </c>
      <c r="CL176" s="40" t="e">
        <f t="shared" si="124"/>
        <v>#REF!</v>
      </c>
      <c r="CM176" s="40" t="e">
        <f t="shared" si="124"/>
        <v>#REF!</v>
      </c>
      <c r="CN176" s="40" t="e">
        <f t="shared" si="124"/>
        <v>#REF!</v>
      </c>
      <c r="CO176" s="40" t="e">
        <f t="shared" si="124"/>
        <v>#REF!</v>
      </c>
      <c r="CP176" s="40" t="e">
        <f t="shared" si="124"/>
        <v>#REF!</v>
      </c>
      <c r="CQ176" s="40" t="e">
        <f t="shared" si="124"/>
        <v>#REF!</v>
      </c>
      <c r="CR176" s="40" t="e">
        <f t="shared" si="124"/>
        <v>#REF!</v>
      </c>
      <c r="CS176" s="40" t="e">
        <f t="shared" si="124"/>
        <v>#REF!</v>
      </c>
      <c r="CT176" s="40" t="e">
        <f t="shared" si="124"/>
        <v>#REF!</v>
      </c>
      <c r="CU176" s="40" t="e">
        <f t="shared" si="124"/>
        <v>#REF!</v>
      </c>
      <c r="CV176" s="40" t="e">
        <f t="shared" si="124"/>
        <v>#REF!</v>
      </c>
      <c r="CW176" s="40" t="e">
        <f t="shared" si="124"/>
        <v>#REF!</v>
      </c>
      <c r="CX176" s="40" t="e">
        <f t="shared" si="124"/>
        <v>#REF!</v>
      </c>
      <c r="CY176" s="40" t="e">
        <f t="shared" si="124"/>
        <v>#REF!</v>
      </c>
      <c r="CZ176" s="40" t="e">
        <f t="shared" si="124"/>
        <v>#REF!</v>
      </c>
      <c r="DA176" s="40" t="e">
        <f t="shared" si="124"/>
        <v>#REF!</v>
      </c>
      <c r="DB176" s="40" t="e">
        <f t="shared" si="124"/>
        <v>#REF!</v>
      </c>
      <c r="DC176" s="40" t="e">
        <f t="shared" si="124"/>
        <v>#REF!</v>
      </c>
      <c r="DD176" s="40" t="e">
        <f t="shared" si="124"/>
        <v>#REF!</v>
      </c>
      <c r="DE176" s="40" t="e">
        <f t="shared" si="124"/>
        <v>#REF!</v>
      </c>
      <c r="DF176" s="40" t="e">
        <f t="shared" si="124"/>
        <v>#REF!</v>
      </c>
      <c r="DG176" s="40" t="e">
        <f t="shared" si="124"/>
        <v>#REF!</v>
      </c>
      <c r="DH176" s="40" t="e">
        <f t="shared" si="124"/>
        <v>#REF!</v>
      </c>
      <c r="DI176" s="40" t="e">
        <f t="shared" si="124"/>
        <v>#REF!</v>
      </c>
      <c r="DJ176" s="40" t="e">
        <f t="shared" si="124"/>
        <v>#REF!</v>
      </c>
      <c r="DK176" s="40" t="e">
        <f t="shared" ref="DK176:DW176" si="125">MAX(($C$24*DL176+(1-$C$24)*DL177)*$C$25,DK47-StrikePrice)</f>
        <v>#REF!</v>
      </c>
      <c r="DL176" s="40" t="e">
        <f t="shared" si="125"/>
        <v>#REF!</v>
      </c>
      <c r="DM176" s="40" t="e">
        <f t="shared" si="125"/>
        <v>#REF!</v>
      </c>
      <c r="DN176" s="40" t="e">
        <f t="shared" si="125"/>
        <v>#REF!</v>
      </c>
      <c r="DO176" s="40" t="e">
        <f t="shared" si="125"/>
        <v>#REF!</v>
      </c>
      <c r="DP176" s="40" t="e">
        <f t="shared" si="125"/>
        <v>#REF!</v>
      </c>
      <c r="DQ176" s="40" t="e">
        <f t="shared" si="125"/>
        <v>#REF!</v>
      </c>
      <c r="DR176" s="40" t="e">
        <f t="shared" si="125"/>
        <v>#REF!</v>
      </c>
      <c r="DS176" s="40" t="e">
        <f t="shared" si="125"/>
        <v>#REF!</v>
      </c>
      <c r="DT176" s="40" t="e">
        <f t="shared" si="125"/>
        <v>#REF!</v>
      </c>
      <c r="DU176" s="40" t="e">
        <f t="shared" si="125"/>
        <v>#REF!</v>
      </c>
      <c r="DV176" s="40" t="e">
        <f t="shared" si="125"/>
        <v>#REF!</v>
      </c>
      <c r="DW176" s="40" t="e">
        <f t="shared" si="125"/>
        <v>#REF!</v>
      </c>
      <c r="DX176" s="40" t="e">
        <f t="shared" si="58"/>
        <v>#REF!</v>
      </c>
      <c r="DY176" s="39">
        <f t="shared" si="69"/>
        <v>17</v>
      </c>
      <c r="DZ176" s="39">
        <f t="shared" si="63"/>
        <v>110</v>
      </c>
      <c r="EA176" s="104" t="e">
        <f t="shared" si="64"/>
        <v>#REF!</v>
      </c>
      <c r="EB176" s="39">
        <f>PRODUCT($DZ$161:DZ176)/FACT(DY176-1)</f>
        <v>6.2320553853204898E+19</v>
      </c>
    </row>
    <row r="177" spans="2:132" s="39" customFormat="1">
      <c r="B177" s="21"/>
      <c r="C177" s="40"/>
      <c r="D177" s="40"/>
      <c r="E177" s="40"/>
      <c r="F177" s="40"/>
      <c r="G177" s="40"/>
      <c r="H177" s="40"/>
      <c r="I177" s="40"/>
      <c r="J177" s="40"/>
      <c r="K177" s="40"/>
      <c r="L177" s="40"/>
      <c r="M177" s="40"/>
      <c r="N177" s="40"/>
      <c r="O177" s="40"/>
      <c r="P177" s="40"/>
      <c r="Q177" s="40"/>
      <c r="R177" s="40"/>
      <c r="S177" s="41"/>
      <c r="T177" s="40" t="e">
        <f t="shared" ref="T177:AY177" si="126">MAX(($C$24*U177+(1-$C$24)*U178)*$C$25,T48-StrikePrice)</f>
        <v>#REF!</v>
      </c>
      <c r="U177" s="40" t="e">
        <f t="shared" si="126"/>
        <v>#REF!</v>
      </c>
      <c r="V177" s="40" t="e">
        <f t="shared" si="126"/>
        <v>#REF!</v>
      </c>
      <c r="W177" s="40" t="e">
        <f t="shared" si="126"/>
        <v>#REF!</v>
      </c>
      <c r="X177" s="40" t="e">
        <f t="shared" si="126"/>
        <v>#REF!</v>
      </c>
      <c r="Y177" s="40" t="e">
        <f t="shared" si="126"/>
        <v>#REF!</v>
      </c>
      <c r="Z177" s="40" t="e">
        <f t="shared" si="126"/>
        <v>#REF!</v>
      </c>
      <c r="AA177" s="40" t="e">
        <f t="shared" si="126"/>
        <v>#REF!</v>
      </c>
      <c r="AB177" s="40" t="e">
        <f t="shared" si="126"/>
        <v>#REF!</v>
      </c>
      <c r="AC177" s="40" t="e">
        <f t="shared" si="126"/>
        <v>#REF!</v>
      </c>
      <c r="AD177" s="40" t="e">
        <f t="shared" si="126"/>
        <v>#REF!</v>
      </c>
      <c r="AE177" s="40" t="e">
        <f t="shared" si="126"/>
        <v>#REF!</v>
      </c>
      <c r="AF177" s="40" t="e">
        <f t="shared" si="126"/>
        <v>#REF!</v>
      </c>
      <c r="AG177" s="40" t="e">
        <f t="shared" si="126"/>
        <v>#REF!</v>
      </c>
      <c r="AH177" s="40" t="e">
        <f t="shared" si="126"/>
        <v>#REF!</v>
      </c>
      <c r="AI177" s="40" t="e">
        <f t="shared" si="126"/>
        <v>#REF!</v>
      </c>
      <c r="AJ177" s="40" t="e">
        <f t="shared" si="126"/>
        <v>#REF!</v>
      </c>
      <c r="AK177" s="40" t="e">
        <f t="shared" si="126"/>
        <v>#REF!</v>
      </c>
      <c r="AL177" s="40" t="e">
        <f t="shared" si="126"/>
        <v>#REF!</v>
      </c>
      <c r="AM177" s="40" t="e">
        <f t="shared" si="126"/>
        <v>#REF!</v>
      </c>
      <c r="AN177" s="40" t="e">
        <f t="shared" si="126"/>
        <v>#REF!</v>
      </c>
      <c r="AO177" s="40" t="e">
        <f t="shared" si="126"/>
        <v>#REF!</v>
      </c>
      <c r="AP177" s="40" t="e">
        <f t="shared" si="126"/>
        <v>#REF!</v>
      </c>
      <c r="AQ177" s="40" t="e">
        <f t="shared" si="126"/>
        <v>#REF!</v>
      </c>
      <c r="AR177" s="40" t="e">
        <f t="shared" si="126"/>
        <v>#REF!</v>
      </c>
      <c r="AS177" s="40" t="e">
        <f t="shared" si="126"/>
        <v>#REF!</v>
      </c>
      <c r="AT177" s="40" t="e">
        <f t="shared" si="126"/>
        <v>#REF!</v>
      </c>
      <c r="AU177" s="40" t="e">
        <f t="shared" si="126"/>
        <v>#REF!</v>
      </c>
      <c r="AV177" s="40" t="e">
        <f t="shared" si="126"/>
        <v>#REF!</v>
      </c>
      <c r="AW177" s="40" t="e">
        <f t="shared" si="126"/>
        <v>#REF!</v>
      </c>
      <c r="AX177" s="40" t="e">
        <f t="shared" si="126"/>
        <v>#REF!</v>
      </c>
      <c r="AY177" s="40" t="e">
        <f t="shared" si="126"/>
        <v>#REF!</v>
      </c>
      <c r="AZ177" s="40" t="e">
        <f t="shared" ref="AZ177:CE177" si="127">MAX(($C$24*BA177+(1-$C$24)*BA178)*$C$25,AZ48-StrikePrice)</f>
        <v>#REF!</v>
      </c>
      <c r="BA177" s="40" t="e">
        <f t="shared" si="127"/>
        <v>#REF!</v>
      </c>
      <c r="BB177" s="40" t="e">
        <f t="shared" si="127"/>
        <v>#REF!</v>
      </c>
      <c r="BC177" s="40" t="e">
        <f t="shared" si="127"/>
        <v>#REF!</v>
      </c>
      <c r="BD177" s="40" t="e">
        <f t="shared" si="127"/>
        <v>#REF!</v>
      </c>
      <c r="BE177" s="40" t="e">
        <f t="shared" si="127"/>
        <v>#REF!</v>
      </c>
      <c r="BF177" s="40" t="e">
        <f t="shared" si="127"/>
        <v>#REF!</v>
      </c>
      <c r="BG177" s="40" t="e">
        <f t="shared" si="127"/>
        <v>#REF!</v>
      </c>
      <c r="BH177" s="40" t="e">
        <f t="shared" si="127"/>
        <v>#REF!</v>
      </c>
      <c r="BI177" s="40" t="e">
        <f t="shared" si="127"/>
        <v>#REF!</v>
      </c>
      <c r="BJ177" s="40" t="e">
        <f t="shared" si="127"/>
        <v>#REF!</v>
      </c>
      <c r="BK177" s="40" t="e">
        <f t="shared" si="127"/>
        <v>#REF!</v>
      </c>
      <c r="BL177" s="40" t="e">
        <f t="shared" si="127"/>
        <v>#REF!</v>
      </c>
      <c r="BM177" s="40" t="e">
        <f t="shared" si="127"/>
        <v>#REF!</v>
      </c>
      <c r="BN177" s="40" t="e">
        <f t="shared" si="127"/>
        <v>#REF!</v>
      </c>
      <c r="BO177" s="40" t="e">
        <f t="shared" si="127"/>
        <v>#REF!</v>
      </c>
      <c r="BP177" s="40" t="e">
        <f t="shared" si="127"/>
        <v>#REF!</v>
      </c>
      <c r="BQ177" s="40" t="e">
        <f t="shared" si="127"/>
        <v>#REF!</v>
      </c>
      <c r="BR177" s="40" t="e">
        <f t="shared" si="127"/>
        <v>#REF!</v>
      </c>
      <c r="BS177" s="40" t="e">
        <f t="shared" si="127"/>
        <v>#REF!</v>
      </c>
      <c r="BT177" s="40" t="e">
        <f t="shared" si="127"/>
        <v>#REF!</v>
      </c>
      <c r="BU177" s="40" t="e">
        <f t="shared" si="127"/>
        <v>#REF!</v>
      </c>
      <c r="BV177" s="40" t="e">
        <f t="shared" si="127"/>
        <v>#REF!</v>
      </c>
      <c r="BW177" s="40" t="e">
        <f t="shared" si="127"/>
        <v>#REF!</v>
      </c>
      <c r="BX177" s="40" t="e">
        <f t="shared" si="127"/>
        <v>#REF!</v>
      </c>
      <c r="BY177" s="40" t="e">
        <f t="shared" si="127"/>
        <v>#REF!</v>
      </c>
      <c r="BZ177" s="40" t="e">
        <f t="shared" si="127"/>
        <v>#REF!</v>
      </c>
      <c r="CA177" s="40" t="e">
        <f t="shared" si="127"/>
        <v>#REF!</v>
      </c>
      <c r="CB177" s="40" t="e">
        <f t="shared" si="127"/>
        <v>#REF!</v>
      </c>
      <c r="CC177" s="40" t="e">
        <f t="shared" si="127"/>
        <v>#REF!</v>
      </c>
      <c r="CD177" s="40" t="e">
        <f t="shared" si="127"/>
        <v>#REF!</v>
      </c>
      <c r="CE177" s="40" t="e">
        <f t="shared" si="127"/>
        <v>#REF!</v>
      </c>
      <c r="CF177" s="40" t="e">
        <f t="shared" ref="CF177:DK177" si="128">MAX(($C$24*CG177+(1-$C$24)*CG178)*$C$25,CF48-StrikePrice)</f>
        <v>#REF!</v>
      </c>
      <c r="CG177" s="40" t="e">
        <f t="shared" si="128"/>
        <v>#REF!</v>
      </c>
      <c r="CH177" s="40" t="e">
        <f t="shared" si="128"/>
        <v>#REF!</v>
      </c>
      <c r="CI177" s="40" t="e">
        <f t="shared" si="128"/>
        <v>#REF!</v>
      </c>
      <c r="CJ177" s="40" t="e">
        <f t="shared" si="128"/>
        <v>#REF!</v>
      </c>
      <c r="CK177" s="40" t="e">
        <f t="shared" si="128"/>
        <v>#REF!</v>
      </c>
      <c r="CL177" s="40" t="e">
        <f t="shared" si="128"/>
        <v>#REF!</v>
      </c>
      <c r="CM177" s="40" t="e">
        <f t="shared" si="128"/>
        <v>#REF!</v>
      </c>
      <c r="CN177" s="40" t="e">
        <f t="shared" si="128"/>
        <v>#REF!</v>
      </c>
      <c r="CO177" s="40" t="e">
        <f t="shared" si="128"/>
        <v>#REF!</v>
      </c>
      <c r="CP177" s="40" t="e">
        <f t="shared" si="128"/>
        <v>#REF!</v>
      </c>
      <c r="CQ177" s="40" t="e">
        <f t="shared" si="128"/>
        <v>#REF!</v>
      </c>
      <c r="CR177" s="40" t="e">
        <f t="shared" si="128"/>
        <v>#REF!</v>
      </c>
      <c r="CS177" s="40" t="e">
        <f t="shared" si="128"/>
        <v>#REF!</v>
      </c>
      <c r="CT177" s="40" t="e">
        <f t="shared" si="128"/>
        <v>#REF!</v>
      </c>
      <c r="CU177" s="40" t="e">
        <f t="shared" si="128"/>
        <v>#REF!</v>
      </c>
      <c r="CV177" s="40" t="e">
        <f t="shared" si="128"/>
        <v>#REF!</v>
      </c>
      <c r="CW177" s="40" t="e">
        <f t="shared" si="128"/>
        <v>#REF!</v>
      </c>
      <c r="CX177" s="40" t="e">
        <f t="shared" si="128"/>
        <v>#REF!</v>
      </c>
      <c r="CY177" s="40" t="e">
        <f t="shared" si="128"/>
        <v>#REF!</v>
      </c>
      <c r="CZ177" s="40" t="e">
        <f t="shared" si="128"/>
        <v>#REF!</v>
      </c>
      <c r="DA177" s="40" t="e">
        <f t="shared" si="128"/>
        <v>#REF!</v>
      </c>
      <c r="DB177" s="40" t="e">
        <f t="shared" si="128"/>
        <v>#REF!</v>
      </c>
      <c r="DC177" s="40" t="e">
        <f t="shared" si="128"/>
        <v>#REF!</v>
      </c>
      <c r="DD177" s="40" t="e">
        <f t="shared" si="128"/>
        <v>#REF!</v>
      </c>
      <c r="DE177" s="40" t="e">
        <f t="shared" si="128"/>
        <v>#REF!</v>
      </c>
      <c r="DF177" s="40" t="e">
        <f t="shared" si="128"/>
        <v>#REF!</v>
      </c>
      <c r="DG177" s="40" t="e">
        <f t="shared" si="128"/>
        <v>#REF!</v>
      </c>
      <c r="DH177" s="40" t="e">
        <f t="shared" si="128"/>
        <v>#REF!</v>
      </c>
      <c r="DI177" s="40" t="e">
        <f t="shared" si="128"/>
        <v>#REF!</v>
      </c>
      <c r="DJ177" s="40" t="e">
        <f t="shared" si="128"/>
        <v>#REF!</v>
      </c>
      <c r="DK177" s="40" t="e">
        <f t="shared" si="128"/>
        <v>#REF!</v>
      </c>
      <c r="DL177" s="40" t="e">
        <f t="shared" ref="DL177:DW177" si="129">MAX(($C$24*DM177+(1-$C$24)*DM178)*$C$25,DL48-StrikePrice)</f>
        <v>#REF!</v>
      </c>
      <c r="DM177" s="40" t="e">
        <f t="shared" si="129"/>
        <v>#REF!</v>
      </c>
      <c r="DN177" s="40" t="e">
        <f t="shared" si="129"/>
        <v>#REF!</v>
      </c>
      <c r="DO177" s="40" t="e">
        <f t="shared" si="129"/>
        <v>#REF!</v>
      </c>
      <c r="DP177" s="40" t="e">
        <f t="shared" si="129"/>
        <v>#REF!</v>
      </c>
      <c r="DQ177" s="40" t="e">
        <f t="shared" si="129"/>
        <v>#REF!</v>
      </c>
      <c r="DR177" s="40" t="e">
        <f t="shared" si="129"/>
        <v>#REF!</v>
      </c>
      <c r="DS177" s="40" t="e">
        <f t="shared" si="129"/>
        <v>#REF!</v>
      </c>
      <c r="DT177" s="40" t="e">
        <f t="shared" si="129"/>
        <v>#REF!</v>
      </c>
      <c r="DU177" s="40" t="e">
        <f t="shared" si="129"/>
        <v>#REF!</v>
      </c>
      <c r="DV177" s="40" t="e">
        <f t="shared" si="129"/>
        <v>#REF!</v>
      </c>
      <c r="DW177" s="40" t="e">
        <f t="shared" si="129"/>
        <v>#REF!</v>
      </c>
      <c r="DX177" s="40" t="e">
        <f t="shared" si="58"/>
        <v>#REF!</v>
      </c>
      <c r="DY177" s="39">
        <f t="shared" si="69"/>
        <v>18</v>
      </c>
      <c r="DZ177" s="39">
        <f t="shared" si="63"/>
        <v>109</v>
      </c>
      <c r="EA177" s="104" t="e">
        <f t="shared" si="64"/>
        <v>#REF!</v>
      </c>
      <c r="EB177" s="39">
        <f>PRODUCT($DZ$161:DZ177)/FACT(DY177-1)</f>
        <v>3.995847276470196E+20</v>
      </c>
    </row>
    <row r="178" spans="2:132" s="39" customFormat="1">
      <c r="B178" s="21"/>
      <c r="C178" s="40"/>
      <c r="D178" s="40"/>
      <c r="E178" s="40"/>
      <c r="F178" s="40"/>
      <c r="G178" s="40"/>
      <c r="H178" s="40"/>
      <c r="I178" s="40"/>
      <c r="J178" s="40"/>
      <c r="K178" s="40"/>
      <c r="L178" s="40"/>
      <c r="M178" s="40"/>
      <c r="N178" s="40"/>
      <c r="O178" s="40"/>
      <c r="P178" s="40"/>
      <c r="Q178" s="40"/>
      <c r="R178" s="40"/>
      <c r="S178" s="40"/>
      <c r="T178" s="41"/>
      <c r="U178" s="40" t="e">
        <f t="shared" ref="U178:AZ178" si="130">MAX(($C$24*V178+(1-$C$24)*V179)*$C$25,U49-StrikePrice)</f>
        <v>#REF!</v>
      </c>
      <c r="V178" s="40" t="e">
        <f t="shared" si="130"/>
        <v>#REF!</v>
      </c>
      <c r="W178" s="40" t="e">
        <f t="shared" si="130"/>
        <v>#REF!</v>
      </c>
      <c r="X178" s="40" t="e">
        <f t="shared" si="130"/>
        <v>#REF!</v>
      </c>
      <c r="Y178" s="40" t="e">
        <f t="shared" si="130"/>
        <v>#REF!</v>
      </c>
      <c r="Z178" s="40" t="e">
        <f t="shared" si="130"/>
        <v>#REF!</v>
      </c>
      <c r="AA178" s="40" t="e">
        <f t="shared" si="130"/>
        <v>#REF!</v>
      </c>
      <c r="AB178" s="40" t="e">
        <f t="shared" si="130"/>
        <v>#REF!</v>
      </c>
      <c r="AC178" s="40" t="e">
        <f t="shared" si="130"/>
        <v>#REF!</v>
      </c>
      <c r="AD178" s="40" t="e">
        <f t="shared" si="130"/>
        <v>#REF!</v>
      </c>
      <c r="AE178" s="40" t="e">
        <f t="shared" si="130"/>
        <v>#REF!</v>
      </c>
      <c r="AF178" s="40" t="e">
        <f t="shared" si="130"/>
        <v>#REF!</v>
      </c>
      <c r="AG178" s="40" t="e">
        <f t="shared" si="130"/>
        <v>#REF!</v>
      </c>
      <c r="AH178" s="40" t="e">
        <f t="shared" si="130"/>
        <v>#REF!</v>
      </c>
      <c r="AI178" s="40" t="e">
        <f t="shared" si="130"/>
        <v>#REF!</v>
      </c>
      <c r="AJ178" s="40" t="e">
        <f t="shared" si="130"/>
        <v>#REF!</v>
      </c>
      <c r="AK178" s="40" t="e">
        <f t="shared" si="130"/>
        <v>#REF!</v>
      </c>
      <c r="AL178" s="40" t="e">
        <f t="shared" si="130"/>
        <v>#REF!</v>
      </c>
      <c r="AM178" s="40" t="e">
        <f t="shared" si="130"/>
        <v>#REF!</v>
      </c>
      <c r="AN178" s="40" t="e">
        <f t="shared" si="130"/>
        <v>#REF!</v>
      </c>
      <c r="AO178" s="40" t="e">
        <f t="shared" si="130"/>
        <v>#REF!</v>
      </c>
      <c r="AP178" s="40" t="e">
        <f t="shared" si="130"/>
        <v>#REF!</v>
      </c>
      <c r="AQ178" s="40" t="e">
        <f t="shared" si="130"/>
        <v>#REF!</v>
      </c>
      <c r="AR178" s="40" t="e">
        <f t="shared" si="130"/>
        <v>#REF!</v>
      </c>
      <c r="AS178" s="40" t="e">
        <f t="shared" si="130"/>
        <v>#REF!</v>
      </c>
      <c r="AT178" s="40" t="e">
        <f t="shared" si="130"/>
        <v>#REF!</v>
      </c>
      <c r="AU178" s="40" t="e">
        <f t="shared" si="130"/>
        <v>#REF!</v>
      </c>
      <c r="AV178" s="40" t="e">
        <f t="shared" si="130"/>
        <v>#REF!</v>
      </c>
      <c r="AW178" s="40" t="e">
        <f t="shared" si="130"/>
        <v>#REF!</v>
      </c>
      <c r="AX178" s="40" t="e">
        <f t="shared" si="130"/>
        <v>#REF!</v>
      </c>
      <c r="AY178" s="40" t="e">
        <f t="shared" si="130"/>
        <v>#REF!</v>
      </c>
      <c r="AZ178" s="40" t="e">
        <f t="shared" si="130"/>
        <v>#REF!</v>
      </c>
      <c r="BA178" s="40" t="e">
        <f t="shared" ref="BA178:CF178" si="131">MAX(($C$24*BB178+(1-$C$24)*BB179)*$C$25,BA49-StrikePrice)</f>
        <v>#REF!</v>
      </c>
      <c r="BB178" s="40" t="e">
        <f t="shared" si="131"/>
        <v>#REF!</v>
      </c>
      <c r="BC178" s="40" t="e">
        <f t="shared" si="131"/>
        <v>#REF!</v>
      </c>
      <c r="BD178" s="40" t="e">
        <f t="shared" si="131"/>
        <v>#REF!</v>
      </c>
      <c r="BE178" s="40" t="e">
        <f t="shared" si="131"/>
        <v>#REF!</v>
      </c>
      <c r="BF178" s="40" t="e">
        <f t="shared" si="131"/>
        <v>#REF!</v>
      </c>
      <c r="BG178" s="40" t="e">
        <f t="shared" si="131"/>
        <v>#REF!</v>
      </c>
      <c r="BH178" s="40" t="e">
        <f t="shared" si="131"/>
        <v>#REF!</v>
      </c>
      <c r="BI178" s="40" t="e">
        <f t="shared" si="131"/>
        <v>#REF!</v>
      </c>
      <c r="BJ178" s="40" t="e">
        <f t="shared" si="131"/>
        <v>#REF!</v>
      </c>
      <c r="BK178" s="40" t="e">
        <f t="shared" si="131"/>
        <v>#REF!</v>
      </c>
      <c r="BL178" s="40" t="e">
        <f t="shared" si="131"/>
        <v>#REF!</v>
      </c>
      <c r="BM178" s="40" t="e">
        <f t="shared" si="131"/>
        <v>#REF!</v>
      </c>
      <c r="BN178" s="40" t="e">
        <f t="shared" si="131"/>
        <v>#REF!</v>
      </c>
      <c r="BO178" s="40" t="e">
        <f t="shared" si="131"/>
        <v>#REF!</v>
      </c>
      <c r="BP178" s="40" t="e">
        <f t="shared" si="131"/>
        <v>#REF!</v>
      </c>
      <c r="BQ178" s="40" t="e">
        <f t="shared" si="131"/>
        <v>#REF!</v>
      </c>
      <c r="BR178" s="40" t="e">
        <f t="shared" si="131"/>
        <v>#REF!</v>
      </c>
      <c r="BS178" s="40" t="e">
        <f t="shared" si="131"/>
        <v>#REF!</v>
      </c>
      <c r="BT178" s="40" t="e">
        <f t="shared" si="131"/>
        <v>#REF!</v>
      </c>
      <c r="BU178" s="40" t="e">
        <f t="shared" si="131"/>
        <v>#REF!</v>
      </c>
      <c r="BV178" s="40" t="e">
        <f t="shared" si="131"/>
        <v>#REF!</v>
      </c>
      <c r="BW178" s="40" t="e">
        <f t="shared" si="131"/>
        <v>#REF!</v>
      </c>
      <c r="BX178" s="40" t="e">
        <f t="shared" si="131"/>
        <v>#REF!</v>
      </c>
      <c r="BY178" s="40" t="e">
        <f t="shared" si="131"/>
        <v>#REF!</v>
      </c>
      <c r="BZ178" s="40" t="e">
        <f t="shared" si="131"/>
        <v>#REF!</v>
      </c>
      <c r="CA178" s="40" t="e">
        <f t="shared" si="131"/>
        <v>#REF!</v>
      </c>
      <c r="CB178" s="40" t="e">
        <f t="shared" si="131"/>
        <v>#REF!</v>
      </c>
      <c r="CC178" s="40" t="e">
        <f t="shared" si="131"/>
        <v>#REF!</v>
      </c>
      <c r="CD178" s="40" t="e">
        <f t="shared" si="131"/>
        <v>#REF!</v>
      </c>
      <c r="CE178" s="40" t="e">
        <f t="shared" si="131"/>
        <v>#REF!</v>
      </c>
      <c r="CF178" s="40" t="e">
        <f t="shared" si="131"/>
        <v>#REF!</v>
      </c>
      <c r="CG178" s="40" t="e">
        <f t="shared" ref="CG178:DL178" si="132">MAX(($C$24*CH178+(1-$C$24)*CH179)*$C$25,CG49-StrikePrice)</f>
        <v>#REF!</v>
      </c>
      <c r="CH178" s="40" t="e">
        <f t="shared" si="132"/>
        <v>#REF!</v>
      </c>
      <c r="CI178" s="40" t="e">
        <f t="shared" si="132"/>
        <v>#REF!</v>
      </c>
      <c r="CJ178" s="40" t="e">
        <f t="shared" si="132"/>
        <v>#REF!</v>
      </c>
      <c r="CK178" s="40" t="e">
        <f t="shared" si="132"/>
        <v>#REF!</v>
      </c>
      <c r="CL178" s="40" t="e">
        <f t="shared" si="132"/>
        <v>#REF!</v>
      </c>
      <c r="CM178" s="40" t="e">
        <f t="shared" si="132"/>
        <v>#REF!</v>
      </c>
      <c r="CN178" s="40" t="e">
        <f t="shared" si="132"/>
        <v>#REF!</v>
      </c>
      <c r="CO178" s="40" t="e">
        <f t="shared" si="132"/>
        <v>#REF!</v>
      </c>
      <c r="CP178" s="40" t="e">
        <f t="shared" si="132"/>
        <v>#REF!</v>
      </c>
      <c r="CQ178" s="40" t="e">
        <f t="shared" si="132"/>
        <v>#REF!</v>
      </c>
      <c r="CR178" s="40" t="e">
        <f t="shared" si="132"/>
        <v>#REF!</v>
      </c>
      <c r="CS178" s="40" t="e">
        <f t="shared" si="132"/>
        <v>#REF!</v>
      </c>
      <c r="CT178" s="40" t="e">
        <f t="shared" si="132"/>
        <v>#REF!</v>
      </c>
      <c r="CU178" s="40" t="e">
        <f t="shared" si="132"/>
        <v>#REF!</v>
      </c>
      <c r="CV178" s="40" t="e">
        <f t="shared" si="132"/>
        <v>#REF!</v>
      </c>
      <c r="CW178" s="40" t="e">
        <f t="shared" si="132"/>
        <v>#REF!</v>
      </c>
      <c r="CX178" s="40" t="e">
        <f t="shared" si="132"/>
        <v>#REF!</v>
      </c>
      <c r="CY178" s="40" t="e">
        <f t="shared" si="132"/>
        <v>#REF!</v>
      </c>
      <c r="CZ178" s="40" t="e">
        <f t="shared" si="132"/>
        <v>#REF!</v>
      </c>
      <c r="DA178" s="40" t="e">
        <f t="shared" si="132"/>
        <v>#REF!</v>
      </c>
      <c r="DB178" s="40" t="e">
        <f t="shared" si="132"/>
        <v>#REF!</v>
      </c>
      <c r="DC178" s="40" t="e">
        <f t="shared" si="132"/>
        <v>#REF!</v>
      </c>
      <c r="DD178" s="40" t="e">
        <f t="shared" si="132"/>
        <v>#REF!</v>
      </c>
      <c r="DE178" s="40" t="e">
        <f t="shared" si="132"/>
        <v>#REF!</v>
      </c>
      <c r="DF178" s="40" t="e">
        <f t="shared" si="132"/>
        <v>#REF!</v>
      </c>
      <c r="DG178" s="40" t="e">
        <f t="shared" si="132"/>
        <v>#REF!</v>
      </c>
      <c r="DH178" s="40" t="e">
        <f t="shared" si="132"/>
        <v>#REF!</v>
      </c>
      <c r="DI178" s="40" t="e">
        <f t="shared" si="132"/>
        <v>#REF!</v>
      </c>
      <c r="DJ178" s="40" t="e">
        <f t="shared" si="132"/>
        <v>#REF!</v>
      </c>
      <c r="DK178" s="40" t="e">
        <f t="shared" si="132"/>
        <v>#REF!</v>
      </c>
      <c r="DL178" s="40" t="e">
        <f t="shared" si="132"/>
        <v>#REF!</v>
      </c>
      <c r="DM178" s="40" t="e">
        <f t="shared" ref="DM178:DW178" si="133">MAX(($C$24*DN178+(1-$C$24)*DN179)*$C$25,DM49-StrikePrice)</f>
        <v>#REF!</v>
      </c>
      <c r="DN178" s="40" t="e">
        <f t="shared" si="133"/>
        <v>#REF!</v>
      </c>
      <c r="DO178" s="40" t="e">
        <f t="shared" si="133"/>
        <v>#REF!</v>
      </c>
      <c r="DP178" s="40" t="e">
        <f t="shared" si="133"/>
        <v>#REF!</v>
      </c>
      <c r="DQ178" s="40" t="e">
        <f t="shared" si="133"/>
        <v>#REF!</v>
      </c>
      <c r="DR178" s="40" t="e">
        <f t="shared" si="133"/>
        <v>#REF!</v>
      </c>
      <c r="DS178" s="40" t="e">
        <f t="shared" si="133"/>
        <v>#REF!</v>
      </c>
      <c r="DT178" s="40" t="e">
        <f t="shared" si="133"/>
        <v>#REF!</v>
      </c>
      <c r="DU178" s="40" t="e">
        <f t="shared" si="133"/>
        <v>#REF!</v>
      </c>
      <c r="DV178" s="40" t="e">
        <f t="shared" si="133"/>
        <v>#REF!</v>
      </c>
      <c r="DW178" s="40" t="e">
        <f t="shared" si="133"/>
        <v>#REF!</v>
      </c>
      <c r="DX178" s="40" t="e">
        <f t="shared" si="58"/>
        <v>#REF!</v>
      </c>
      <c r="DY178" s="39">
        <f t="shared" si="69"/>
        <v>19</v>
      </c>
      <c r="DZ178" s="39">
        <f t="shared" si="63"/>
        <v>108</v>
      </c>
      <c r="EA178" s="104" t="e">
        <f t="shared" si="64"/>
        <v>#REF!</v>
      </c>
      <c r="EB178" s="39">
        <f>PRODUCT($DZ$161:DZ178)/FACT(DY178-1)</f>
        <v>2.3975083658821176E+21</v>
      </c>
    </row>
    <row r="179" spans="2:132" s="39" customFormat="1">
      <c r="B179" s="21"/>
      <c r="C179" s="40"/>
      <c r="D179" s="40"/>
      <c r="E179" s="40"/>
      <c r="F179" s="40"/>
      <c r="G179" s="40"/>
      <c r="H179" s="40"/>
      <c r="I179" s="40"/>
      <c r="J179" s="40"/>
      <c r="K179" s="40"/>
      <c r="L179" s="40"/>
      <c r="M179" s="40"/>
      <c r="N179" s="40"/>
      <c r="O179" s="40"/>
      <c r="P179" s="40"/>
      <c r="Q179" s="40"/>
      <c r="R179" s="40"/>
      <c r="S179" s="40"/>
      <c r="T179" s="40"/>
      <c r="U179" s="41"/>
      <c r="V179" s="40" t="e">
        <f t="shared" ref="V179:BA179" si="134">MAX(($C$24*W179+(1-$C$24)*W180)*$C$25,V50-StrikePrice)</f>
        <v>#REF!</v>
      </c>
      <c r="W179" s="40" t="e">
        <f t="shared" si="134"/>
        <v>#REF!</v>
      </c>
      <c r="X179" s="40" t="e">
        <f t="shared" si="134"/>
        <v>#REF!</v>
      </c>
      <c r="Y179" s="40" t="e">
        <f t="shared" si="134"/>
        <v>#REF!</v>
      </c>
      <c r="Z179" s="40" t="e">
        <f t="shared" si="134"/>
        <v>#REF!</v>
      </c>
      <c r="AA179" s="40" t="e">
        <f t="shared" si="134"/>
        <v>#REF!</v>
      </c>
      <c r="AB179" s="40" t="e">
        <f t="shared" si="134"/>
        <v>#REF!</v>
      </c>
      <c r="AC179" s="40" t="e">
        <f t="shared" si="134"/>
        <v>#REF!</v>
      </c>
      <c r="AD179" s="40" t="e">
        <f t="shared" si="134"/>
        <v>#REF!</v>
      </c>
      <c r="AE179" s="40" t="e">
        <f t="shared" si="134"/>
        <v>#REF!</v>
      </c>
      <c r="AF179" s="40" t="e">
        <f t="shared" si="134"/>
        <v>#REF!</v>
      </c>
      <c r="AG179" s="40" t="e">
        <f t="shared" si="134"/>
        <v>#REF!</v>
      </c>
      <c r="AH179" s="40" t="e">
        <f t="shared" si="134"/>
        <v>#REF!</v>
      </c>
      <c r="AI179" s="40" t="e">
        <f t="shared" si="134"/>
        <v>#REF!</v>
      </c>
      <c r="AJ179" s="40" t="e">
        <f t="shared" si="134"/>
        <v>#REF!</v>
      </c>
      <c r="AK179" s="40" t="e">
        <f t="shared" si="134"/>
        <v>#REF!</v>
      </c>
      <c r="AL179" s="40" t="e">
        <f t="shared" si="134"/>
        <v>#REF!</v>
      </c>
      <c r="AM179" s="40" t="e">
        <f t="shared" si="134"/>
        <v>#REF!</v>
      </c>
      <c r="AN179" s="40" t="e">
        <f t="shared" si="134"/>
        <v>#REF!</v>
      </c>
      <c r="AO179" s="40" t="e">
        <f t="shared" si="134"/>
        <v>#REF!</v>
      </c>
      <c r="AP179" s="40" t="e">
        <f t="shared" si="134"/>
        <v>#REF!</v>
      </c>
      <c r="AQ179" s="40" t="e">
        <f t="shared" si="134"/>
        <v>#REF!</v>
      </c>
      <c r="AR179" s="40" t="e">
        <f t="shared" si="134"/>
        <v>#REF!</v>
      </c>
      <c r="AS179" s="40" t="e">
        <f t="shared" si="134"/>
        <v>#REF!</v>
      </c>
      <c r="AT179" s="40" t="e">
        <f t="shared" si="134"/>
        <v>#REF!</v>
      </c>
      <c r="AU179" s="40" t="e">
        <f t="shared" si="134"/>
        <v>#REF!</v>
      </c>
      <c r="AV179" s="40" t="e">
        <f t="shared" si="134"/>
        <v>#REF!</v>
      </c>
      <c r="AW179" s="40" t="e">
        <f t="shared" si="134"/>
        <v>#REF!</v>
      </c>
      <c r="AX179" s="40" t="e">
        <f t="shared" si="134"/>
        <v>#REF!</v>
      </c>
      <c r="AY179" s="40" t="e">
        <f t="shared" si="134"/>
        <v>#REF!</v>
      </c>
      <c r="AZ179" s="40" t="e">
        <f t="shared" si="134"/>
        <v>#REF!</v>
      </c>
      <c r="BA179" s="40" t="e">
        <f t="shared" si="134"/>
        <v>#REF!</v>
      </c>
      <c r="BB179" s="40" t="e">
        <f t="shared" ref="BB179:CG179" si="135">MAX(($C$24*BC179+(1-$C$24)*BC180)*$C$25,BB50-StrikePrice)</f>
        <v>#REF!</v>
      </c>
      <c r="BC179" s="40" t="e">
        <f t="shared" si="135"/>
        <v>#REF!</v>
      </c>
      <c r="BD179" s="40" t="e">
        <f t="shared" si="135"/>
        <v>#REF!</v>
      </c>
      <c r="BE179" s="40" t="e">
        <f t="shared" si="135"/>
        <v>#REF!</v>
      </c>
      <c r="BF179" s="40" t="e">
        <f t="shared" si="135"/>
        <v>#REF!</v>
      </c>
      <c r="BG179" s="40" t="e">
        <f t="shared" si="135"/>
        <v>#REF!</v>
      </c>
      <c r="BH179" s="40" t="e">
        <f t="shared" si="135"/>
        <v>#REF!</v>
      </c>
      <c r="BI179" s="40" t="e">
        <f t="shared" si="135"/>
        <v>#REF!</v>
      </c>
      <c r="BJ179" s="40" t="e">
        <f t="shared" si="135"/>
        <v>#REF!</v>
      </c>
      <c r="BK179" s="40" t="e">
        <f t="shared" si="135"/>
        <v>#REF!</v>
      </c>
      <c r="BL179" s="40" t="e">
        <f t="shared" si="135"/>
        <v>#REF!</v>
      </c>
      <c r="BM179" s="40" t="e">
        <f t="shared" si="135"/>
        <v>#REF!</v>
      </c>
      <c r="BN179" s="40" t="e">
        <f t="shared" si="135"/>
        <v>#REF!</v>
      </c>
      <c r="BO179" s="40" t="e">
        <f t="shared" si="135"/>
        <v>#REF!</v>
      </c>
      <c r="BP179" s="40" t="e">
        <f t="shared" si="135"/>
        <v>#REF!</v>
      </c>
      <c r="BQ179" s="40" t="e">
        <f t="shared" si="135"/>
        <v>#REF!</v>
      </c>
      <c r="BR179" s="40" t="e">
        <f t="shared" si="135"/>
        <v>#REF!</v>
      </c>
      <c r="BS179" s="40" t="e">
        <f t="shared" si="135"/>
        <v>#REF!</v>
      </c>
      <c r="BT179" s="40" t="e">
        <f t="shared" si="135"/>
        <v>#REF!</v>
      </c>
      <c r="BU179" s="40" t="e">
        <f t="shared" si="135"/>
        <v>#REF!</v>
      </c>
      <c r="BV179" s="40" t="e">
        <f t="shared" si="135"/>
        <v>#REF!</v>
      </c>
      <c r="BW179" s="40" t="e">
        <f t="shared" si="135"/>
        <v>#REF!</v>
      </c>
      <c r="BX179" s="40" t="e">
        <f t="shared" si="135"/>
        <v>#REF!</v>
      </c>
      <c r="BY179" s="40" t="e">
        <f t="shared" si="135"/>
        <v>#REF!</v>
      </c>
      <c r="BZ179" s="40" t="e">
        <f t="shared" si="135"/>
        <v>#REF!</v>
      </c>
      <c r="CA179" s="40" t="e">
        <f t="shared" si="135"/>
        <v>#REF!</v>
      </c>
      <c r="CB179" s="40" t="e">
        <f t="shared" si="135"/>
        <v>#REF!</v>
      </c>
      <c r="CC179" s="40" t="e">
        <f t="shared" si="135"/>
        <v>#REF!</v>
      </c>
      <c r="CD179" s="40" t="e">
        <f t="shared" si="135"/>
        <v>#REF!</v>
      </c>
      <c r="CE179" s="40" t="e">
        <f t="shared" si="135"/>
        <v>#REF!</v>
      </c>
      <c r="CF179" s="40" t="e">
        <f t="shared" si="135"/>
        <v>#REF!</v>
      </c>
      <c r="CG179" s="40" t="e">
        <f t="shared" si="135"/>
        <v>#REF!</v>
      </c>
      <c r="CH179" s="40" t="e">
        <f t="shared" ref="CH179:DM179" si="136">MAX(($C$24*CI179+(1-$C$24)*CI180)*$C$25,CH50-StrikePrice)</f>
        <v>#REF!</v>
      </c>
      <c r="CI179" s="40" t="e">
        <f t="shared" si="136"/>
        <v>#REF!</v>
      </c>
      <c r="CJ179" s="40" t="e">
        <f t="shared" si="136"/>
        <v>#REF!</v>
      </c>
      <c r="CK179" s="40" t="e">
        <f t="shared" si="136"/>
        <v>#REF!</v>
      </c>
      <c r="CL179" s="40" t="e">
        <f t="shared" si="136"/>
        <v>#REF!</v>
      </c>
      <c r="CM179" s="40" t="e">
        <f t="shared" si="136"/>
        <v>#REF!</v>
      </c>
      <c r="CN179" s="40" t="e">
        <f t="shared" si="136"/>
        <v>#REF!</v>
      </c>
      <c r="CO179" s="40" t="e">
        <f t="shared" si="136"/>
        <v>#REF!</v>
      </c>
      <c r="CP179" s="40" t="e">
        <f t="shared" si="136"/>
        <v>#REF!</v>
      </c>
      <c r="CQ179" s="40" t="e">
        <f t="shared" si="136"/>
        <v>#REF!</v>
      </c>
      <c r="CR179" s="40" t="e">
        <f t="shared" si="136"/>
        <v>#REF!</v>
      </c>
      <c r="CS179" s="40" t="e">
        <f t="shared" si="136"/>
        <v>#REF!</v>
      </c>
      <c r="CT179" s="40" t="e">
        <f t="shared" si="136"/>
        <v>#REF!</v>
      </c>
      <c r="CU179" s="40" t="e">
        <f t="shared" si="136"/>
        <v>#REF!</v>
      </c>
      <c r="CV179" s="40" t="e">
        <f t="shared" si="136"/>
        <v>#REF!</v>
      </c>
      <c r="CW179" s="40" t="e">
        <f t="shared" si="136"/>
        <v>#REF!</v>
      </c>
      <c r="CX179" s="40" t="e">
        <f t="shared" si="136"/>
        <v>#REF!</v>
      </c>
      <c r="CY179" s="40" t="e">
        <f t="shared" si="136"/>
        <v>#REF!</v>
      </c>
      <c r="CZ179" s="40" t="e">
        <f t="shared" si="136"/>
        <v>#REF!</v>
      </c>
      <c r="DA179" s="40" t="e">
        <f t="shared" si="136"/>
        <v>#REF!</v>
      </c>
      <c r="DB179" s="40" t="e">
        <f t="shared" si="136"/>
        <v>#REF!</v>
      </c>
      <c r="DC179" s="40" t="e">
        <f t="shared" si="136"/>
        <v>#REF!</v>
      </c>
      <c r="DD179" s="40" t="e">
        <f t="shared" si="136"/>
        <v>#REF!</v>
      </c>
      <c r="DE179" s="40" t="e">
        <f t="shared" si="136"/>
        <v>#REF!</v>
      </c>
      <c r="DF179" s="40" t="e">
        <f t="shared" si="136"/>
        <v>#REF!</v>
      </c>
      <c r="DG179" s="40" t="e">
        <f t="shared" si="136"/>
        <v>#REF!</v>
      </c>
      <c r="DH179" s="40" t="e">
        <f t="shared" si="136"/>
        <v>#REF!</v>
      </c>
      <c r="DI179" s="40" t="e">
        <f t="shared" si="136"/>
        <v>#REF!</v>
      </c>
      <c r="DJ179" s="40" t="e">
        <f t="shared" si="136"/>
        <v>#REF!</v>
      </c>
      <c r="DK179" s="40" t="e">
        <f t="shared" si="136"/>
        <v>#REF!</v>
      </c>
      <c r="DL179" s="40" t="e">
        <f t="shared" si="136"/>
        <v>#REF!</v>
      </c>
      <c r="DM179" s="40" t="e">
        <f t="shared" si="136"/>
        <v>#REF!</v>
      </c>
      <c r="DN179" s="40" t="e">
        <f t="shared" ref="DN179:DW179" si="137">MAX(($C$24*DO179+(1-$C$24)*DO180)*$C$25,DN50-StrikePrice)</f>
        <v>#REF!</v>
      </c>
      <c r="DO179" s="40" t="e">
        <f t="shared" si="137"/>
        <v>#REF!</v>
      </c>
      <c r="DP179" s="40" t="e">
        <f t="shared" si="137"/>
        <v>#REF!</v>
      </c>
      <c r="DQ179" s="40" t="e">
        <f t="shared" si="137"/>
        <v>#REF!</v>
      </c>
      <c r="DR179" s="40" t="e">
        <f t="shared" si="137"/>
        <v>#REF!</v>
      </c>
      <c r="DS179" s="40" t="e">
        <f t="shared" si="137"/>
        <v>#REF!</v>
      </c>
      <c r="DT179" s="40" t="e">
        <f t="shared" si="137"/>
        <v>#REF!</v>
      </c>
      <c r="DU179" s="40" t="e">
        <f t="shared" si="137"/>
        <v>#REF!</v>
      </c>
      <c r="DV179" s="40" t="e">
        <f t="shared" si="137"/>
        <v>#REF!</v>
      </c>
      <c r="DW179" s="40" t="e">
        <f t="shared" si="137"/>
        <v>#REF!</v>
      </c>
      <c r="DX179" s="40" t="e">
        <f t="shared" si="58"/>
        <v>#REF!</v>
      </c>
      <c r="DY179" s="39">
        <f t="shared" si="69"/>
        <v>20</v>
      </c>
      <c r="DZ179" s="39">
        <f t="shared" si="63"/>
        <v>107</v>
      </c>
      <c r="EA179" s="104" t="e">
        <f t="shared" si="64"/>
        <v>#REF!</v>
      </c>
      <c r="EB179" s="39">
        <f>PRODUCT($DZ$161:DZ179)/FACT(DY179-1)</f>
        <v>1.3501757639441401E+22</v>
      </c>
    </row>
    <row r="180" spans="2:132" s="39" customFormat="1">
      <c r="B180" s="21"/>
      <c r="C180" s="40"/>
      <c r="D180" s="40"/>
      <c r="E180" s="40"/>
      <c r="F180" s="40"/>
      <c r="G180" s="40"/>
      <c r="H180" s="40"/>
      <c r="I180" s="40"/>
      <c r="J180" s="40"/>
      <c r="K180" s="40"/>
      <c r="L180" s="40"/>
      <c r="M180" s="40"/>
      <c r="N180" s="40"/>
      <c r="O180" s="40"/>
      <c r="P180" s="40"/>
      <c r="Q180" s="40"/>
      <c r="R180" s="40"/>
      <c r="S180" s="40"/>
      <c r="T180" s="40"/>
      <c r="U180" s="40"/>
      <c r="V180" s="41"/>
      <c r="W180" s="40" t="e">
        <f t="shared" ref="W180:BB180" si="138">MAX(($C$24*X180+(1-$C$24)*X181)*$C$25,W51-StrikePrice)</f>
        <v>#REF!</v>
      </c>
      <c r="X180" s="40" t="e">
        <f t="shared" si="138"/>
        <v>#REF!</v>
      </c>
      <c r="Y180" s="40" t="e">
        <f t="shared" si="138"/>
        <v>#REF!</v>
      </c>
      <c r="Z180" s="40" t="e">
        <f t="shared" si="138"/>
        <v>#REF!</v>
      </c>
      <c r="AA180" s="40" t="e">
        <f t="shared" si="138"/>
        <v>#REF!</v>
      </c>
      <c r="AB180" s="40" t="e">
        <f t="shared" si="138"/>
        <v>#REF!</v>
      </c>
      <c r="AC180" s="40" t="e">
        <f t="shared" si="138"/>
        <v>#REF!</v>
      </c>
      <c r="AD180" s="40" t="e">
        <f t="shared" si="138"/>
        <v>#REF!</v>
      </c>
      <c r="AE180" s="40" t="e">
        <f t="shared" si="138"/>
        <v>#REF!</v>
      </c>
      <c r="AF180" s="40" t="e">
        <f t="shared" si="138"/>
        <v>#REF!</v>
      </c>
      <c r="AG180" s="40" t="e">
        <f t="shared" si="138"/>
        <v>#REF!</v>
      </c>
      <c r="AH180" s="40" t="e">
        <f t="shared" si="138"/>
        <v>#REF!</v>
      </c>
      <c r="AI180" s="40" t="e">
        <f t="shared" si="138"/>
        <v>#REF!</v>
      </c>
      <c r="AJ180" s="40" t="e">
        <f t="shared" si="138"/>
        <v>#REF!</v>
      </c>
      <c r="AK180" s="40" t="e">
        <f t="shared" si="138"/>
        <v>#REF!</v>
      </c>
      <c r="AL180" s="40" t="e">
        <f t="shared" si="138"/>
        <v>#REF!</v>
      </c>
      <c r="AM180" s="40" t="e">
        <f t="shared" si="138"/>
        <v>#REF!</v>
      </c>
      <c r="AN180" s="40" t="e">
        <f t="shared" si="138"/>
        <v>#REF!</v>
      </c>
      <c r="AO180" s="40" t="e">
        <f t="shared" si="138"/>
        <v>#REF!</v>
      </c>
      <c r="AP180" s="40" t="e">
        <f t="shared" si="138"/>
        <v>#REF!</v>
      </c>
      <c r="AQ180" s="40" t="e">
        <f t="shared" si="138"/>
        <v>#REF!</v>
      </c>
      <c r="AR180" s="40" t="e">
        <f t="shared" si="138"/>
        <v>#REF!</v>
      </c>
      <c r="AS180" s="40" t="e">
        <f t="shared" si="138"/>
        <v>#REF!</v>
      </c>
      <c r="AT180" s="40" t="e">
        <f t="shared" si="138"/>
        <v>#REF!</v>
      </c>
      <c r="AU180" s="40" t="e">
        <f t="shared" si="138"/>
        <v>#REF!</v>
      </c>
      <c r="AV180" s="40" t="e">
        <f t="shared" si="138"/>
        <v>#REF!</v>
      </c>
      <c r="AW180" s="40" t="e">
        <f t="shared" si="138"/>
        <v>#REF!</v>
      </c>
      <c r="AX180" s="40" t="e">
        <f t="shared" si="138"/>
        <v>#REF!</v>
      </c>
      <c r="AY180" s="40" t="e">
        <f t="shared" si="138"/>
        <v>#REF!</v>
      </c>
      <c r="AZ180" s="40" t="e">
        <f t="shared" si="138"/>
        <v>#REF!</v>
      </c>
      <c r="BA180" s="40" t="e">
        <f t="shared" si="138"/>
        <v>#REF!</v>
      </c>
      <c r="BB180" s="40" t="e">
        <f t="shared" si="138"/>
        <v>#REF!</v>
      </c>
      <c r="BC180" s="40" t="e">
        <f t="shared" ref="BC180:CH180" si="139">MAX(($C$24*BD180+(1-$C$24)*BD181)*$C$25,BC51-StrikePrice)</f>
        <v>#REF!</v>
      </c>
      <c r="BD180" s="40" t="e">
        <f t="shared" si="139"/>
        <v>#REF!</v>
      </c>
      <c r="BE180" s="40" t="e">
        <f t="shared" si="139"/>
        <v>#REF!</v>
      </c>
      <c r="BF180" s="40" t="e">
        <f t="shared" si="139"/>
        <v>#REF!</v>
      </c>
      <c r="BG180" s="40" t="e">
        <f t="shared" si="139"/>
        <v>#REF!</v>
      </c>
      <c r="BH180" s="40" t="e">
        <f t="shared" si="139"/>
        <v>#REF!</v>
      </c>
      <c r="BI180" s="40" t="e">
        <f t="shared" si="139"/>
        <v>#REF!</v>
      </c>
      <c r="BJ180" s="40" t="e">
        <f t="shared" si="139"/>
        <v>#REF!</v>
      </c>
      <c r="BK180" s="40" t="e">
        <f t="shared" si="139"/>
        <v>#REF!</v>
      </c>
      <c r="BL180" s="40" t="e">
        <f t="shared" si="139"/>
        <v>#REF!</v>
      </c>
      <c r="BM180" s="40" t="e">
        <f t="shared" si="139"/>
        <v>#REF!</v>
      </c>
      <c r="BN180" s="40" t="e">
        <f t="shared" si="139"/>
        <v>#REF!</v>
      </c>
      <c r="BO180" s="40" t="e">
        <f t="shared" si="139"/>
        <v>#REF!</v>
      </c>
      <c r="BP180" s="40" t="e">
        <f t="shared" si="139"/>
        <v>#REF!</v>
      </c>
      <c r="BQ180" s="40" t="e">
        <f t="shared" si="139"/>
        <v>#REF!</v>
      </c>
      <c r="BR180" s="40" t="e">
        <f t="shared" si="139"/>
        <v>#REF!</v>
      </c>
      <c r="BS180" s="40" t="e">
        <f t="shared" si="139"/>
        <v>#REF!</v>
      </c>
      <c r="BT180" s="40" t="e">
        <f t="shared" si="139"/>
        <v>#REF!</v>
      </c>
      <c r="BU180" s="40" t="e">
        <f t="shared" si="139"/>
        <v>#REF!</v>
      </c>
      <c r="BV180" s="40" t="e">
        <f t="shared" si="139"/>
        <v>#REF!</v>
      </c>
      <c r="BW180" s="40" t="e">
        <f t="shared" si="139"/>
        <v>#REF!</v>
      </c>
      <c r="BX180" s="40" t="e">
        <f t="shared" si="139"/>
        <v>#REF!</v>
      </c>
      <c r="BY180" s="40" t="e">
        <f t="shared" si="139"/>
        <v>#REF!</v>
      </c>
      <c r="BZ180" s="40" t="e">
        <f t="shared" si="139"/>
        <v>#REF!</v>
      </c>
      <c r="CA180" s="40" t="e">
        <f t="shared" si="139"/>
        <v>#REF!</v>
      </c>
      <c r="CB180" s="40" t="e">
        <f t="shared" si="139"/>
        <v>#REF!</v>
      </c>
      <c r="CC180" s="40" t="e">
        <f t="shared" si="139"/>
        <v>#REF!</v>
      </c>
      <c r="CD180" s="40" t="e">
        <f t="shared" si="139"/>
        <v>#REF!</v>
      </c>
      <c r="CE180" s="40" t="e">
        <f t="shared" si="139"/>
        <v>#REF!</v>
      </c>
      <c r="CF180" s="40" t="e">
        <f t="shared" si="139"/>
        <v>#REF!</v>
      </c>
      <c r="CG180" s="40" t="e">
        <f t="shared" si="139"/>
        <v>#REF!</v>
      </c>
      <c r="CH180" s="40" t="e">
        <f t="shared" si="139"/>
        <v>#REF!</v>
      </c>
      <c r="CI180" s="40" t="e">
        <f t="shared" ref="CI180:DN180" si="140">MAX(($C$24*CJ180+(1-$C$24)*CJ181)*$C$25,CI51-StrikePrice)</f>
        <v>#REF!</v>
      </c>
      <c r="CJ180" s="40" t="e">
        <f t="shared" si="140"/>
        <v>#REF!</v>
      </c>
      <c r="CK180" s="40" t="e">
        <f t="shared" si="140"/>
        <v>#REF!</v>
      </c>
      <c r="CL180" s="40" t="e">
        <f t="shared" si="140"/>
        <v>#REF!</v>
      </c>
      <c r="CM180" s="40" t="e">
        <f t="shared" si="140"/>
        <v>#REF!</v>
      </c>
      <c r="CN180" s="40" t="e">
        <f t="shared" si="140"/>
        <v>#REF!</v>
      </c>
      <c r="CO180" s="40" t="e">
        <f t="shared" si="140"/>
        <v>#REF!</v>
      </c>
      <c r="CP180" s="40" t="e">
        <f t="shared" si="140"/>
        <v>#REF!</v>
      </c>
      <c r="CQ180" s="40" t="e">
        <f t="shared" si="140"/>
        <v>#REF!</v>
      </c>
      <c r="CR180" s="40" t="e">
        <f t="shared" si="140"/>
        <v>#REF!</v>
      </c>
      <c r="CS180" s="40" t="e">
        <f t="shared" si="140"/>
        <v>#REF!</v>
      </c>
      <c r="CT180" s="40" t="e">
        <f t="shared" si="140"/>
        <v>#REF!</v>
      </c>
      <c r="CU180" s="40" t="e">
        <f t="shared" si="140"/>
        <v>#REF!</v>
      </c>
      <c r="CV180" s="40" t="e">
        <f t="shared" si="140"/>
        <v>#REF!</v>
      </c>
      <c r="CW180" s="40" t="e">
        <f t="shared" si="140"/>
        <v>#REF!</v>
      </c>
      <c r="CX180" s="40" t="e">
        <f t="shared" si="140"/>
        <v>#REF!</v>
      </c>
      <c r="CY180" s="40" t="e">
        <f t="shared" si="140"/>
        <v>#REF!</v>
      </c>
      <c r="CZ180" s="40" t="e">
        <f t="shared" si="140"/>
        <v>#REF!</v>
      </c>
      <c r="DA180" s="40" t="e">
        <f t="shared" si="140"/>
        <v>#REF!</v>
      </c>
      <c r="DB180" s="40" t="e">
        <f t="shared" si="140"/>
        <v>#REF!</v>
      </c>
      <c r="DC180" s="40" t="e">
        <f t="shared" si="140"/>
        <v>#REF!</v>
      </c>
      <c r="DD180" s="40" t="e">
        <f t="shared" si="140"/>
        <v>#REF!</v>
      </c>
      <c r="DE180" s="40" t="e">
        <f t="shared" si="140"/>
        <v>#REF!</v>
      </c>
      <c r="DF180" s="40" t="e">
        <f t="shared" si="140"/>
        <v>#REF!</v>
      </c>
      <c r="DG180" s="40" t="e">
        <f t="shared" si="140"/>
        <v>#REF!</v>
      </c>
      <c r="DH180" s="40" t="e">
        <f t="shared" si="140"/>
        <v>#REF!</v>
      </c>
      <c r="DI180" s="40" t="e">
        <f t="shared" si="140"/>
        <v>#REF!</v>
      </c>
      <c r="DJ180" s="40" t="e">
        <f t="shared" si="140"/>
        <v>#REF!</v>
      </c>
      <c r="DK180" s="40" t="e">
        <f t="shared" si="140"/>
        <v>#REF!</v>
      </c>
      <c r="DL180" s="40" t="e">
        <f t="shared" si="140"/>
        <v>#REF!</v>
      </c>
      <c r="DM180" s="40" t="e">
        <f t="shared" si="140"/>
        <v>#REF!</v>
      </c>
      <c r="DN180" s="40" t="e">
        <f t="shared" si="140"/>
        <v>#REF!</v>
      </c>
      <c r="DO180" s="40" t="e">
        <f t="shared" ref="DO180:DW180" si="141">MAX(($C$24*DP180+(1-$C$24)*DP181)*$C$25,DO51-StrikePrice)</f>
        <v>#REF!</v>
      </c>
      <c r="DP180" s="40" t="e">
        <f t="shared" si="141"/>
        <v>#REF!</v>
      </c>
      <c r="DQ180" s="40" t="e">
        <f t="shared" si="141"/>
        <v>#REF!</v>
      </c>
      <c r="DR180" s="40" t="e">
        <f t="shared" si="141"/>
        <v>#REF!</v>
      </c>
      <c r="DS180" s="40" t="e">
        <f t="shared" si="141"/>
        <v>#REF!</v>
      </c>
      <c r="DT180" s="40" t="e">
        <f t="shared" si="141"/>
        <v>#REF!</v>
      </c>
      <c r="DU180" s="40" t="e">
        <f t="shared" si="141"/>
        <v>#REF!</v>
      </c>
      <c r="DV180" s="40" t="e">
        <f t="shared" si="141"/>
        <v>#REF!</v>
      </c>
      <c r="DW180" s="40" t="e">
        <f t="shared" si="141"/>
        <v>#REF!</v>
      </c>
      <c r="DX180" s="40" t="e">
        <f t="shared" si="58"/>
        <v>#REF!</v>
      </c>
      <c r="DY180" s="39">
        <f t="shared" si="69"/>
        <v>21</v>
      </c>
      <c r="DZ180" s="39">
        <f t="shared" si="63"/>
        <v>106</v>
      </c>
      <c r="EA180" s="104" t="e">
        <f t="shared" si="64"/>
        <v>#REF!</v>
      </c>
      <c r="EB180" s="39">
        <f>PRODUCT($DZ$161:DZ180)/FACT(DY180-1)</f>
        <v>7.1559315489039422E+22</v>
      </c>
    </row>
    <row r="181" spans="2:132" s="39" customFormat="1">
      <c r="B181" s="21"/>
      <c r="C181" s="40"/>
      <c r="D181" s="40"/>
      <c r="E181" s="40"/>
      <c r="F181" s="40"/>
      <c r="G181" s="40"/>
      <c r="H181" s="40"/>
      <c r="I181" s="40"/>
      <c r="J181" s="40"/>
      <c r="K181" s="40"/>
      <c r="L181" s="40"/>
      <c r="M181" s="40"/>
      <c r="N181" s="40"/>
      <c r="O181" s="40"/>
      <c r="P181" s="40"/>
      <c r="Q181" s="40"/>
      <c r="R181" s="40"/>
      <c r="S181" s="40"/>
      <c r="T181" s="40"/>
      <c r="U181" s="40"/>
      <c r="V181" s="40"/>
      <c r="W181" s="41"/>
      <c r="X181" s="40" t="e">
        <f t="shared" ref="X181:BC181" si="142">MAX(($C$24*Y181+(1-$C$24)*Y182)*$C$25,X52-StrikePrice)</f>
        <v>#REF!</v>
      </c>
      <c r="Y181" s="40" t="e">
        <f t="shared" si="142"/>
        <v>#REF!</v>
      </c>
      <c r="Z181" s="40" t="e">
        <f t="shared" si="142"/>
        <v>#REF!</v>
      </c>
      <c r="AA181" s="40" t="e">
        <f t="shared" si="142"/>
        <v>#REF!</v>
      </c>
      <c r="AB181" s="40" t="e">
        <f t="shared" si="142"/>
        <v>#REF!</v>
      </c>
      <c r="AC181" s="40" t="e">
        <f t="shared" si="142"/>
        <v>#REF!</v>
      </c>
      <c r="AD181" s="40" t="e">
        <f t="shared" si="142"/>
        <v>#REF!</v>
      </c>
      <c r="AE181" s="40" t="e">
        <f t="shared" si="142"/>
        <v>#REF!</v>
      </c>
      <c r="AF181" s="40" t="e">
        <f t="shared" si="142"/>
        <v>#REF!</v>
      </c>
      <c r="AG181" s="40" t="e">
        <f t="shared" si="142"/>
        <v>#REF!</v>
      </c>
      <c r="AH181" s="40" t="e">
        <f t="shared" si="142"/>
        <v>#REF!</v>
      </c>
      <c r="AI181" s="40" t="e">
        <f t="shared" si="142"/>
        <v>#REF!</v>
      </c>
      <c r="AJ181" s="40" t="e">
        <f t="shared" si="142"/>
        <v>#REF!</v>
      </c>
      <c r="AK181" s="40" t="e">
        <f t="shared" si="142"/>
        <v>#REF!</v>
      </c>
      <c r="AL181" s="40" t="e">
        <f t="shared" si="142"/>
        <v>#REF!</v>
      </c>
      <c r="AM181" s="40" t="e">
        <f t="shared" si="142"/>
        <v>#REF!</v>
      </c>
      <c r="AN181" s="40" t="e">
        <f t="shared" si="142"/>
        <v>#REF!</v>
      </c>
      <c r="AO181" s="40" t="e">
        <f t="shared" si="142"/>
        <v>#REF!</v>
      </c>
      <c r="AP181" s="40" t="e">
        <f t="shared" si="142"/>
        <v>#REF!</v>
      </c>
      <c r="AQ181" s="40" t="e">
        <f t="shared" si="142"/>
        <v>#REF!</v>
      </c>
      <c r="AR181" s="40" t="e">
        <f t="shared" si="142"/>
        <v>#REF!</v>
      </c>
      <c r="AS181" s="40" t="e">
        <f t="shared" si="142"/>
        <v>#REF!</v>
      </c>
      <c r="AT181" s="40" t="e">
        <f t="shared" si="142"/>
        <v>#REF!</v>
      </c>
      <c r="AU181" s="40" t="e">
        <f t="shared" si="142"/>
        <v>#REF!</v>
      </c>
      <c r="AV181" s="40" t="e">
        <f t="shared" si="142"/>
        <v>#REF!</v>
      </c>
      <c r="AW181" s="40" t="e">
        <f t="shared" si="142"/>
        <v>#REF!</v>
      </c>
      <c r="AX181" s="40" t="e">
        <f t="shared" si="142"/>
        <v>#REF!</v>
      </c>
      <c r="AY181" s="40" t="e">
        <f t="shared" si="142"/>
        <v>#REF!</v>
      </c>
      <c r="AZ181" s="40" t="e">
        <f t="shared" si="142"/>
        <v>#REF!</v>
      </c>
      <c r="BA181" s="40" t="e">
        <f t="shared" si="142"/>
        <v>#REF!</v>
      </c>
      <c r="BB181" s="40" t="e">
        <f t="shared" si="142"/>
        <v>#REF!</v>
      </c>
      <c r="BC181" s="40" t="e">
        <f t="shared" si="142"/>
        <v>#REF!</v>
      </c>
      <c r="BD181" s="40" t="e">
        <f t="shared" ref="BD181:CI181" si="143">MAX(($C$24*BE181+(1-$C$24)*BE182)*$C$25,BD52-StrikePrice)</f>
        <v>#REF!</v>
      </c>
      <c r="BE181" s="40" t="e">
        <f t="shared" si="143"/>
        <v>#REF!</v>
      </c>
      <c r="BF181" s="40" t="e">
        <f t="shared" si="143"/>
        <v>#REF!</v>
      </c>
      <c r="BG181" s="40" t="e">
        <f t="shared" si="143"/>
        <v>#REF!</v>
      </c>
      <c r="BH181" s="40" t="e">
        <f t="shared" si="143"/>
        <v>#REF!</v>
      </c>
      <c r="BI181" s="40" t="e">
        <f t="shared" si="143"/>
        <v>#REF!</v>
      </c>
      <c r="BJ181" s="40" t="e">
        <f t="shared" si="143"/>
        <v>#REF!</v>
      </c>
      <c r="BK181" s="40" t="e">
        <f t="shared" si="143"/>
        <v>#REF!</v>
      </c>
      <c r="BL181" s="40" t="e">
        <f t="shared" si="143"/>
        <v>#REF!</v>
      </c>
      <c r="BM181" s="40" t="e">
        <f t="shared" si="143"/>
        <v>#REF!</v>
      </c>
      <c r="BN181" s="40" t="e">
        <f t="shared" si="143"/>
        <v>#REF!</v>
      </c>
      <c r="BO181" s="40" t="e">
        <f t="shared" si="143"/>
        <v>#REF!</v>
      </c>
      <c r="BP181" s="40" t="e">
        <f t="shared" si="143"/>
        <v>#REF!</v>
      </c>
      <c r="BQ181" s="40" t="e">
        <f t="shared" si="143"/>
        <v>#REF!</v>
      </c>
      <c r="BR181" s="40" t="e">
        <f t="shared" si="143"/>
        <v>#REF!</v>
      </c>
      <c r="BS181" s="40" t="e">
        <f t="shared" si="143"/>
        <v>#REF!</v>
      </c>
      <c r="BT181" s="40" t="e">
        <f t="shared" si="143"/>
        <v>#REF!</v>
      </c>
      <c r="BU181" s="40" t="e">
        <f t="shared" si="143"/>
        <v>#REF!</v>
      </c>
      <c r="BV181" s="40" t="e">
        <f t="shared" si="143"/>
        <v>#REF!</v>
      </c>
      <c r="BW181" s="40" t="e">
        <f t="shared" si="143"/>
        <v>#REF!</v>
      </c>
      <c r="BX181" s="40" t="e">
        <f t="shared" si="143"/>
        <v>#REF!</v>
      </c>
      <c r="BY181" s="40" t="e">
        <f t="shared" si="143"/>
        <v>#REF!</v>
      </c>
      <c r="BZ181" s="40" t="e">
        <f t="shared" si="143"/>
        <v>#REF!</v>
      </c>
      <c r="CA181" s="40" t="e">
        <f t="shared" si="143"/>
        <v>#REF!</v>
      </c>
      <c r="CB181" s="40" t="e">
        <f t="shared" si="143"/>
        <v>#REF!</v>
      </c>
      <c r="CC181" s="40" t="e">
        <f t="shared" si="143"/>
        <v>#REF!</v>
      </c>
      <c r="CD181" s="40" t="e">
        <f t="shared" si="143"/>
        <v>#REF!</v>
      </c>
      <c r="CE181" s="40" t="e">
        <f t="shared" si="143"/>
        <v>#REF!</v>
      </c>
      <c r="CF181" s="40" t="e">
        <f t="shared" si="143"/>
        <v>#REF!</v>
      </c>
      <c r="CG181" s="40" t="e">
        <f t="shared" si="143"/>
        <v>#REF!</v>
      </c>
      <c r="CH181" s="40" t="e">
        <f t="shared" si="143"/>
        <v>#REF!</v>
      </c>
      <c r="CI181" s="40" t="e">
        <f t="shared" si="143"/>
        <v>#REF!</v>
      </c>
      <c r="CJ181" s="40" t="e">
        <f t="shared" ref="CJ181:DO181" si="144">MAX(($C$24*CK181+(1-$C$24)*CK182)*$C$25,CJ52-StrikePrice)</f>
        <v>#REF!</v>
      </c>
      <c r="CK181" s="40" t="e">
        <f t="shared" si="144"/>
        <v>#REF!</v>
      </c>
      <c r="CL181" s="40" t="e">
        <f t="shared" si="144"/>
        <v>#REF!</v>
      </c>
      <c r="CM181" s="40" t="e">
        <f t="shared" si="144"/>
        <v>#REF!</v>
      </c>
      <c r="CN181" s="40" t="e">
        <f t="shared" si="144"/>
        <v>#REF!</v>
      </c>
      <c r="CO181" s="40" t="e">
        <f t="shared" si="144"/>
        <v>#REF!</v>
      </c>
      <c r="CP181" s="40" t="e">
        <f t="shared" si="144"/>
        <v>#REF!</v>
      </c>
      <c r="CQ181" s="40" t="e">
        <f t="shared" si="144"/>
        <v>#REF!</v>
      </c>
      <c r="CR181" s="40" t="e">
        <f t="shared" si="144"/>
        <v>#REF!</v>
      </c>
      <c r="CS181" s="40" t="e">
        <f t="shared" si="144"/>
        <v>#REF!</v>
      </c>
      <c r="CT181" s="40" t="e">
        <f t="shared" si="144"/>
        <v>#REF!</v>
      </c>
      <c r="CU181" s="40" t="e">
        <f t="shared" si="144"/>
        <v>#REF!</v>
      </c>
      <c r="CV181" s="40" t="e">
        <f t="shared" si="144"/>
        <v>#REF!</v>
      </c>
      <c r="CW181" s="40" t="e">
        <f t="shared" si="144"/>
        <v>#REF!</v>
      </c>
      <c r="CX181" s="40" t="e">
        <f t="shared" si="144"/>
        <v>#REF!</v>
      </c>
      <c r="CY181" s="40" t="e">
        <f t="shared" si="144"/>
        <v>#REF!</v>
      </c>
      <c r="CZ181" s="40" t="e">
        <f t="shared" si="144"/>
        <v>#REF!</v>
      </c>
      <c r="DA181" s="40" t="e">
        <f t="shared" si="144"/>
        <v>#REF!</v>
      </c>
      <c r="DB181" s="40" t="e">
        <f t="shared" si="144"/>
        <v>#REF!</v>
      </c>
      <c r="DC181" s="40" t="e">
        <f t="shared" si="144"/>
        <v>#REF!</v>
      </c>
      <c r="DD181" s="40" t="e">
        <f t="shared" si="144"/>
        <v>#REF!</v>
      </c>
      <c r="DE181" s="40" t="e">
        <f t="shared" si="144"/>
        <v>#REF!</v>
      </c>
      <c r="DF181" s="40" t="e">
        <f t="shared" si="144"/>
        <v>#REF!</v>
      </c>
      <c r="DG181" s="40" t="e">
        <f t="shared" si="144"/>
        <v>#REF!</v>
      </c>
      <c r="DH181" s="40" t="e">
        <f t="shared" si="144"/>
        <v>#REF!</v>
      </c>
      <c r="DI181" s="40" t="e">
        <f t="shared" si="144"/>
        <v>#REF!</v>
      </c>
      <c r="DJ181" s="40" t="e">
        <f t="shared" si="144"/>
        <v>#REF!</v>
      </c>
      <c r="DK181" s="40" t="e">
        <f t="shared" si="144"/>
        <v>#REF!</v>
      </c>
      <c r="DL181" s="40" t="e">
        <f t="shared" si="144"/>
        <v>#REF!</v>
      </c>
      <c r="DM181" s="40" t="e">
        <f t="shared" si="144"/>
        <v>#REF!</v>
      </c>
      <c r="DN181" s="40" t="e">
        <f t="shared" si="144"/>
        <v>#REF!</v>
      </c>
      <c r="DO181" s="40" t="e">
        <f t="shared" si="144"/>
        <v>#REF!</v>
      </c>
      <c r="DP181" s="40" t="e">
        <f t="shared" ref="DP181:DW181" si="145">MAX(($C$24*DQ181+(1-$C$24)*DQ182)*$C$25,DP52-StrikePrice)</f>
        <v>#REF!</v>
      </c>
      <c r="DQ181" s="40" t="e">
        <f t="shared" si="145"/>
        <v>#REF!</v>
      </c>
      <c r="DR181" s="40" t="e">
        <f t="shared" si="145"/>
        <v>#REF!</v>
      </c>
      <c r="DS181" s="40" t="e">
        <f t="shared" si="145"/>
        <v>#REF!</v>
      </c>
      <c r="DT181" s="40" t="e">
        <f t="shared" si="145"/>
        <v>#REF!</v>
      </c>
      <c r="DU181" s="40" t="e">
        <f t="shared" si="145"/>
        <v>#REF!</v>
      </c>
      <c r="DV181" s="40" t="e">
        <f t="shared" si="145"/>
        <v>#REF!</v>
      </c>
      <c r="DW181" s="40" t="e">
        <f t="shared" si="145"/>
        <v>#REF!</v>
      </c>
      <c r="DX181" s="40" t="e">
        <f t="shared" si="58"/>
        <v>#REF!</v>
      </c>
      <c r="DY181" s="39">
        <f t="shared" si="69"/>
        <v>22</v>
      </c>
      <c r="DZ181" s="39">
        <f t="shared" si="63"/>
        <v>105</v>
      </c>
      <c r="EA181" s="104" t="e">
        <f t="shared" si="64"/>
        <v>#REF!</v>
      </c>
      <c r="EB181" s="39">
        <f>PRODUCT($DZ$161:DZ181)/FACT(DY181-1)</f>
        <v>3.5779657744519713E+23</v>
      </c>
    </row>
    <row r="182" spans="2:132" s="39" customFormat="1">
      <c r="B182" s="21"/>
      <c r="C182" s="40"/>
      <c r="D182" s="40"/>
      <c r="E182" s="40"/>
      <c r="F182" s="40"/>
      <c r="G182" s="40"/>
      <c r="H182" s="40"/>
      <c r="I182" s="40"/>
      <c r="J182" s="40"/>
      <c r="K182" s="40"/>
      <c r="L182" s="40"/>
      <c r="M182" s="40"/>
      <c r="N182" s="40"/>
      <c r="O182" s="40"/>
      <c r="P182" s="40"/>
      <c r="Q182" s="40"/>
      <c r="R182" s="40"/>
      <c r="S182" s="40"/>
      <c r="T182" s="40"/>
      <c r="U182" s="40"/>
      <c r="V182" s="40"/>
      <c r="W182" s="40"/>
      <c r="X182" s="41"/>
      <c r="Y182" s="40" t="e">
        <f t="shared" ref="Y182:BD182" si="146">MAX(($C$24*Z182+(1-$C$24)*Z183)*$C$25,Y53-StrikePrice)</f>
        <v>#REF!</v>
      </c>
      <c r="Z182" s="40" t="e">
        <f t="shared" si="146"/>
        <v>#REF!</v>
      </c>
      <c r="AA182" s="40" t="e">
        <f t="shared" si="146"/>
        <v>#REF!</v>
      </c>
      <c r="AB182" s="40" t="e">
        <f t="shared" si="146"/>
        <v>#REF!</v>
      </c>
      <c r="AC182" s="40" t="e">
        <f t="shared" si="146"/>
        <v>#REF!</v>
      </c>
      <c r="AD182" s="40" t="e">
        <f t="shared" si="146"/>
        <v>#REF!</v>
      </c>
      <c r="AE182" s="40" t="e">
        <f t="shared" si="146"/>
        <v>#REF!</v>
      </c>
      <c r="AF182" s="40" t="e">
        <f t="shared" si="146"/>
        <v>#REF!</v>
      </c>
      <c r="AG182" s="40" t="e">
        <f t="shared" si="146"/>
        <v>#REF!</v>
      </c>
      <c r="AH182" s="40" t="e">
        <f t="shared" si="146"/>
        <v>#REF!</v>
      </c>
      <c r="AI182" s="40" t="e">
        <f t="shared" si="146"/>
        <v>#REF!</v>
      </c>
      <c r="AJ182" s="40" t="e">
        <f t="shared" si="146"/>
        <v>#REF!</v>
      </c>
      <c r="AK182" s="40" t="e">
        <f t="shared" si="146"/>
        <v>#REF!</v>
      </c>
      <c r="AL182" s="40" t="e">
        <f t="shared" si="146"/>
        <v>#REF!</v>
      </c>
      <c r="AM182" s="40" t="e">
        <f t="shared" si="146"/>
        <v>#REF!</v>
      </c>
      <c r="AN182" s="40" t="e">
        <f t="shared" si="146"/>
        <v>#REF!</v>
      </c>
      <c r="AO182" s="40" t="e">
        <f t="shared" si="146"/>
        <v>#REF!</v>
      </c>
      <c r="AP182" s="40" t="e">
        <f t="shared" si="146"/>
        <v>#REF!</v>
      </c>
      <c r="AQ182" s="40" t="e">
        <f t="shared" si="146"/>
        <v>#REF!</v>
      </c>
      <c r="AR182" s="40" t="e">
        <f t="shared" si="146"/>
        <v>#REF!</v>
      </c>
      <c r="AS182" s="40" t="e">
        <f t="shared" si="146"/>
        <v>#REF!</v>
      </c>
      <c r="AT182" s="40" t="e">
        <f t="shared" si="146"/>
        <v>#REF!</v>
      </c>
      <c r="AU182" s="40" t="e">
        <f t="shared" si="146"/>
        <v>#REF!</v>
      </c>
      <c r="AV182" s="40" t="e">
        <f t="shared" si="146"/>
        <v>#REF!</v>
      </c>
      <c r="AW182" s="40" t="e">
        <f t="shared" si="146"/>
        <v>#REF!</v>
      </c>
      <c r="AX182" s="40" t="e">
        <f t="shared" si="146"/>
        <v>#REF!</v>
      </c>
      <c r="AY182" s="40" t="e">
        <f t="shared" si="146"/>
        <v>#REF!</v>
      </c>
      <c r="AZ182" s="40" t="e">
        <f t="shared" si="146"/>
        <v>#REF!</v>
      </c>
      <c r="BA182" s="40" t="e">
        <f t="shared" si="146"/>
        <v>#REF!</v>
      </c>
      <c r="BB182" s="40" t="e">
        <f t="shared" si="146"/>
        <v>#REF!</v>
      </c>
      <c r="BC182" s="40" t="e">
        <f t="shared" si="146"/>
        <v>#REF!</v>
      </c>
      <c r="BD182" s="40" t="e">
        <f t="shared" si="146"/>
        <v>#REF!</v>
      </c>
      <c r="BE182" s="40" t="e">
        <f t="shared" ref="BE182:CJ182" si="147">MAX(($C$24*BF182+(1-$C$24)*BF183)*$C$25,BE53-StrikePrice)</f>
        <v>#REF!</v>
      </c>
      <c r="BF182" s="40" t="e">
        <f t="shared" si="147"/>
        <v>#REF!</v>
      </c>
      <c r="BG182" s="40" t="e">
        <f t="shared" si="147"/>
        <v>#REF!</v>
      </c>
      <c r="BH182" s="40" t="e">
        <f t="shared" si="147"/>
        <v>#REF!</v>
      </c>
      <c r="BI182" s="40" t="e">
        <f t="shared" si="147"/>
        <v>#REF!</v>
      </c>
      <c r="BJ182" s="40" t="e">
        <f t="shared" si="147"/>
        <v>#REF!</v>
      </c>
      <c r="BK182" s="40" t="e">
        <f t="shared" si="147"/>
        <v>#REF!</v>
      </c>
      <c r="BL182" s="40" t="e">
        <f t="shared" si="147"/>
        <v>#REF!</v>
      </c>
      <c r="BM182" s="40" t="e">
        <f t="shared" si="147"/>
        <v>#REF!</v>
      </c>
      <c r="BN182" s="40" t="e">
        <f t="shared" si="147"/>
        <v>#REF!</v>
      </c>
      <c r="BO182" s="40" t="e">
        <f t="shared" si="147"/>
        <v>#REF!</v>
      </c>
      <c r="BP182" s="40" t="e">
        <f t="shared" si="147"/>
        <v>#REF!</v>
      </c>
      <c r="BQ182" s="40" t="e">
        <f t="shared" si="147"/>
        <v>#REF!</v>
      </c>
      <c r="BR182" s="40" t="e">
        <f t="shared" si="147"/>
        <v>#REF!</v>
      </c>
      <c r="BS182" s="40" t="e">
        <f t="shared" si="147"/>
        <v>#REF!</v>
      </c>
      <c r="BT182" s="40" t="e">
        <f t="shared" si="147"/>
        <v>#REF!</v>
      </c>
      <c r="BU182" s="40" t="e">
        <f t="shared" si="147"/>
        <v>#REF!</v>
      </c>
      <c r="BV182" s="40" t="e">
        <f t="shared" si="147"/>
        <v>#REF!</v>
      </c>
      <c r="BW182" s="40" t="e">
        <f t="shared" si="147"/>
        <v>#REF!</v>
      </c>
      <c r="BX182" s="40" t="e">
        <f t="shared" si="147"/>
        <v>#REF!</v>
      </c>
      <c r="BY182" s="40" t="e">
        <f t="shared" si="147"/>
        <v>#REF!</v>
      </c>
      <c r="BZ182" s="40" t="e">
        <f t="shared" si="147"/>
        <v>#REF!</v>
      </c>
      <c r="CA182" s="40" t="e">
        <f t="shared" si="147"/>
        <v>#REF!</v>
      </c>
      <c r="CB182" s="40" t="e">
        <f t="shared" si="147"/>
        <v>#REF!</v>
      </c>
      <c r="CC182" s="40" t="e">
        <f t="shared" si="147"/>
        <v>#REF!</v>
      </c>
      <c r="CD182" s="40" t="e">
        <f t="shared" si="147"/>
        <v>#REF!</v>
      </c>
      <c r="CE182" s="40" t="e">
        <f t="shared" si="147"/>
        <v>#REF!</v>
      </c>
      <c r="CF182" s="40" t="e">
        <f t="shared" si="147"/>
        <v>#REF!</v>
      </c>
      <c r="CG182" s="40" t="e">
        <f t="shared" si="147"/>
        <v>#REF!</v>
      </c>
      <c r="CH182" s="40" t="e">
        <f t="shared" si="147"/>
        <v>#REF!</v>
      </c>
      <c r="CI182" s="40" t="e">
        <f t="shared" si="147"/>
        <v>#REF!</v>
      </c>
      <c r="CJ182" s="40" t="e">
        <f t="shared" si="147"/>
        <v>#REF!</v>
      </c>
      <c r="CK182" s="40" t="e">
        <f t="shared" ref="CK182:DP182" si="148">MAX(($C$24*CL182+(1-$C$24)*CL183)*$C$25,CK53-StrikePrice)</f>
        <v>#REF!</v>
      </c>
      <c r="CL182" s="40" t="e">
        <f t="shared" si="148"/>
        <v>#REF!</v>
      </c>
      <c r="CM182" s="40" t="e">
        <f t="shared" si="148"/>
        <v>#REF!</v>
      </c>
      <c r="CN182" s="40" t="e">
        <f t="shared" si="148"/>
        <v>#REF!</v>
      </c>
      <c r="CO182" s="40" t="e">
        <f t="shared" si="148"/>
        <v>#REF!</v>
      </c>
      <c r="CP182" s="40" t="e">
        <f t="shared" si="148"/>
        <v>#REF!</v>
      </c>
      <c r="CQ182" s="40" t="e">
        <f t="shared" si="148"/>
        <v>#REF!</v>
      </c>
      <c r="CR182" s="40" t="e">
        <f t="shared" si="148"/>
        <v>#REF!</v>
      </c>
      <c r="CS182" s="40" t="e">
        <f t="shared" si="148"/>
        <v>#REF!</v>
      </c>
      <c r="CT182" s="40" t="e">
        <f t="shared" si="148"/>
        <v>#REF!</v>
      </c>
      <c r="CU182" s="40" t="e">
        <f t="shared" si="148"/>
        <v>#REF!</v>
      </c>
      <c r="CV182" s="40" t="e">
        <f t="shared" si="148"/>
        <v>#REF!</v>
      </c>
      <c r="CW182" s="40" t="e">
        <f t="shared" si="148"/>
        <v>#REF!</v>
      </c>
      <c r="CX182" s="40" t="e">
        <f t="shared" si="148"/>
        <v>#REF!</v>
      </c>
      <c r="CY182" s="40" t="e">
        <f t="shared" si="148"/>
        <v>#REF!</v>
      </c>
      <c r="CZ182" s="40" t="e">
        <f t="shared" si="148"/>
        <v>#REF!</v>
      </c>
      <c r="DA182" s="40" t="e">
        <f t="shared" si="148"/>
        <v>#REF!</v>
      </c>
      <c r="DB182" s="40" t="e">
        <f t="shared" si="148"/>
        <v>#REF!</v>
      </c>
      <c r="DC182" s="40" t="e">
        <f t="shared" si="148"/>
        <v>#REF!</v>
      </c>
      <c r="DD182" s="40" t="e">
        <f t="shared" si="148"/>
        <v>#REF!</v>
      </c>
      <c r="DE182" s="40" t="e">
        <f t="shared" si="148"/>
        <v>#REF!</v>
      </c>
      <c r="DF182" s="40" t="e">
        <f t="shared" si="148"/>
        <v>#REF!</v>
      </c>
      <c r="DG182" s="40" t="e">
        <f t="shared" si="148"/>
        <v>#REF!</v>
      </c>
      <c r="DH182" s="40" t="e">
        <f t="shared" si="148"/>
        <v>#REF!</v>
      </c>
      <c r="DI182" s="40" t="e">
        <f t="shared" si="148"/>
        <v>#REF!</v>
      </c>
      <c r="DJ182" s="40" t="e">
        <f t="shared" si="148"/>
        <v>#REF!</v>
      </c>
      <c r="DK182" s="40" t="e">
        <f t="shared" si="148"/>
        <v>#REF!</v>
      </c>
      <c r="DL182" s="40" t="e">
        <f t="shared" si="148"/>
        <v>#REF!</v>
      </c>
      <c r="DM182" s="40" t="e">
        <f t="shared" si="148"/>
        <v>#REF!</v>
      </c>
      <c r="DN182" s="40" t="e">
        <f t="shared" si="148"/>
        <v>#REF!</v>
      </c>
      <c r="DO182" s="40" t="e">
        <f t="shared" si="148"/>
        <v>#REF!</v>
      </c>
      <c r="DP182" s="40" t="e">
        <f t="shared" si="148"/>
        <v>#REF!</v>
      </c>
      <c r="DQ182" s="40" t="e">
        <f t="shared" ref="DQ182:DW182" si="149">MAX(($C$24*DR182+(1-$C$24)*DR183)*$C$25,DQ53-StrikePrice)</f>
        <v>#REF!</v>
      </c>
      <c r="DR182" s="40" t="e">
        <f t="shared" si="149"/>
        <v>#REF!</v>
      </c>
      <c r="DS182" s="40" t="e">
        <f t="shared" si="149"/>
        <v>#REF!</v>
      </c>
      <c r="DT182" s="40" t="e">
        <f t="shared" si="149"/>
        <v>#REF!</v>
      </c>
      <c r="DU182" s="40" t="e">
        <f t="shared" si="149"/>
        <v>#REF!</v>
      </c>
      <c r="DV182" s="40" t="e">
        <f t="shared" si="149"/>
        <v>#REF!</v>
      </c>
      <c r="DW182" s="40" t="e">
        <f t="shared" si="149"/>
        <v>#REF!</v>
      </c>
      <c r="DX182" s="40" t="e">
        <f t="shared" si="58"/>
        <v>#REF!</v>
      </c>
      <c r="DY182" s="39">
        <f t="shared" si="69"/>
        <v>23</v>
      </c>
      <c r="DZ182" s="39">
        <f t="shared" si="63"/>
        <v>104</v>
      </c>
      <c r="EA182" s="104" t="e">
        <f t="shared" si="64"/>
        <v>#REF!</v>
      </c>
      <c r="EB182" s="39">
        <f>PRODUCT($DZ$161:DZ182)/FACT(DY182-1)</f>
        <v>1.6914020024682046E+24</v>
      </c>
    </row>
    <row r="183" spans="2:132" s="39" customFormat="1">
      <c r="B183" s="21"/>
      <c r="C183" s="40"/>
      <c r="D183" s="40"/>
      <c r="E183" s="40"/>
      <c r="F183" s="40"/>
      <c r="G183" s="40"/>
      <c r="H183" s="40"/>
      <c r="I183" s="40"/>
      <c r="J183" s="40"/>
      <c r="K183" s="40"/>
      <c r="L183" s="40"/>
      <c r="M183" s="40"/>
      <c r="N183" s="40"/>
      <c r="O183" s="40"/>
      <c r="P183" s="40"/>
      <c r="Q183" s="40"/>
      <c r="R183" s="40"/>
      <c r="S183" s="40"/>
      <c r="T183" s="40"/>
      <c r="U183" s="40"/>
      <c r="V183" s="40"/>
      <c r="W183" s="40"/>
      <c r="X183" s="40"/>
      <c r="Y183" s="41"/>
      <c r="Z183" s="40" t="e">
        <f t="shared" ref="Z183:BE183" si="150">MAX(($C$24*AA183+(1-$C$24)*AA184)*$C$25,Z54-StrikePrice)</f>
        <v>#REF!</v>
      </c>
      <c r="AA183" s="40" t="e">
        <f t="shared" si="150"/>
        <v>#REF!</v>
      </c>
      <c r="AB183" s="40" t="e">
        <f t="shared" si="150"/>
        <v>#REF!</v>
      </c>
      <c r="AC183" s="40" t="e">
        <f t="shared" si="150"/>
        <v>#REF!</v>
      </c>
      <c r="AD183" s="40" t="e">
        <f t="shared" si="150"/>
        <v>#REF!</v>
      </c>
      <c r="AE183" s="40" t="e">
        <f t="shared" si="150"/>
        <v>#REF!</v>
      </c>
      <c r="AF183" s="40" t="e">
        <f t="shared" si="150"/>
        <v>#REF!</v>
      </c>
      <c r="AG183" s="40" t="e">
        <f t="shared" si="150"/>
        <v>#REF!</v>
      </c>
      <c r="AH183" s="40" t="e">
        <f t="shared" si="150"/>
        <v>#REF!</v>
      </c>
      <c r="AI183" s="40" t="e">
        <f t="shared" si="150"/>
        <v>#REF!</v>
      </c>
      <c r="AJ183" s="40" t="e">
        <f t="shared" si="150"/>
        <v>#REF!</v>
      </c>
      <c r="AK183" s="40" t="e">
        <f t="shared" si="150"/>
        <v>#REF!</v>
      </c>
      <c r="AL183" s="40" t="e">
        <f t="shared" si="150"/>
        <v>#REF!</v>
      </c>
      <c r="AM183" s="40" t="e">
        <f t="shared" si="150"/>
        <v>#REF!</v>
      </c>
      <c r="AN183" s="40" t="e">
        <f t="shared" si="150"/>
        <v>#REF!</v>
      </c>
      <c r="AO183" s="40" t="e">
        <f t="shared" si="150"/>
        <v>#REF!</v>
      </c>
      <c r="AP183" s="40" t="e">
        <f t="shared" si="150"/>
        <v>#REF!</v>
      </c>
      <c r="AQ183" s="40" t="e">
        <f t="shared" si="150"/>
        <v>#REF!</v>
      </c>
      <c r="AR183" s="40" t="e">
        <f t="shared" si="150"/>
        <v>#REF!</v>
      </c>
      <c r="AS183" s="40" t="e">
        <f t="shared" si="150"/>
        <v>#REF!</v>
      </c>
      <c r="AT183" s="40" t="e">
        <f t="shared" si="150"/>
        <v>#REF!</v>
      </c>
      <c r="AU183" s="40" t="e">
        <f t="shared" si="150"/>
        <v>#REF!</v>
      </c>
      <c r="AV183" s="40" t="e">
        <f t="shared" si="150"/>
        <v>#REF!</v>
      </c>
      <c r="AW183" s="40" t="e">
        <f t="shared" si="150"/>
        <v>#REF!</v>
      </c>
      <c r="AX183" s="40" t="e">
        <f t="shared" si="150"/>
        <v>#REF!</v>
      </c>
      <c r="AY183" s="40" t="e">
        <f t="shared" si="150"/>
        <v>#REF!</v>
      </c>
      <c r="AZ183" s="40" t="e">
        <f t="shared" si="150"/>
        <v>#REF!</v>
      </c>
      <c r="BA183" s="40" t="e">
        <f t="shared" si="150"/>
        <v>#REF!</v>
      </c>
      <c r="BB183" s="40" t="e">
        <f t="shared" si="150"/>
        <v>#REF!</v>
      </c>
      <c r="BC183" s="40" t="e">
        <f t="shared" si="150"/>
        <v>#REF!</v>
      </c>
      <c r="BD183" s="40" t="e">
        <f t="shared" si="150"/>
        <v>#REF!</v>
      </c>
      <c r="BE183" s="40" t="e">
        <f t="shared" si="150"/>
        <v>#REF!</v>
      </c>
      <c r="BF183" s="40" t="e">
        <f t="shared" ref="BF183:CK183" si="151">MAX(($C$24*BG183+(1-$C$24)*BG184)*$C$25,BF54-StrikePrice)</f>
        <v>#REF!</v>
      </c>
      <c r="BG183" s="40" t="e">
        <f t="shared" si="151"/>
        <v>#REF!</v>
      </c>
      <c r="BH183" s="40" t="e">
        <f t="shared" si="151"/>
        <v>#REF!</v>
      </c>
      <c r="BI183" s="40" t="e">
        <f t="shared" si="151"/>
        <v>#REF!</v>
      </c>
      <c r="BJ183" s="40" t="e">
        <f t="shared" si="151"/>
        <v>#REF!</v>
      </c>
      <c r="BK183" s="40" t="e">
        <f t="shared" si="151"/>
        <v>#REF!</v>
      </c>
      <c r="BL183" s="40" t="e">
        <f t="shared" si="151"/>
        <v>#REF!</v>
      </c>
      <c r="BM183" s="40" t="e">
        <f t="shared" si="151"/>
        <v>#REF!</v>
      </c>
      <c r="BN183" s="40" t="e">
        <f t="shared" si="151"/>
        <v>#REF!</v>
      </c>
      <c r="BO183" s="40" t="e">
        <f t="shared" si="151"/>
        <v>#REF!</v>
      </c>
      <c r="BP183" s="40" t="e">
        <f t="shared" si="151"/>
        <v>#REF!</v>
      </c>
      <c r="BQ183" s="40" t="e">
        <f t="shared" si="151"/>
        <v>#REF!</v>
      </c>
      <c r="BR183" s="40" t="e">
        <f t="shared" si="151"/>
        <v>#REF!</v>
      </c>
      <c r="BS183" s="40" t="e">
        <f t="shared" si="151"/>
        <v>#REF!</v>
      </c>
      <c r="BT183" s="40" t="e">
        <f t="shared" si="151"/>
        <v>#REF!</v>
      </c>
      <c r="BU183" s="40" t="e">
        <f t="shared" si="151"/>
        <v>#REF!</v>
      </c>
      <c r="BV183" s="40" t="e">
        <f t="shared" si="151"/>
        <v>#REF!</v>
      </c>
      <c r="BW183" s="40" t="e">
        <f t="shared" si="151"/>
        <v>#REF!</v>
      </c>
      <c r="BX183" s="40" t="e">
        <f t="shared" si="151"/>
        <v>#REF!</v>
      </c>
      <c r="BY183" s="40" t="e">
        <f t="shared" si="151"/>
        <v>#REF!</v>
      </c>
      <c r="BZ183" s="40" t="e">
        <f t="shared" si="151"/>
        <v>#REF!</v>
      </c>
      <c r="CA183" s="40" t="e">
        <f t="shared" si="151"/>
        <v>#REF!</v>
      </c>
      <c r="CB183" s="40" t="e">
        <f t="shared" si="151"/>
        <v>#REF!</v>
      </c>
      <c r="CC183" s="40" t="e">
        <f t="shared" si="151"/>
        <v>#REF!</v>
      </c>
      <c r="CD183" s="40" t="e">
        <f t="shared" si="151"/>
        <v>#REF!</v>
      </c>
      <c r="CE183" s="40" t="e">
        <f t="shared" si="151"/>
        <v>#REF!</v>
      </c>
      <c r="CF183" s="40" t="e">
        <f t="shared" si="151"/>
        <v>#REF!</v>
      </c>
      <c r="CG183" s="40" t="e">
        <f t="shared" si="151"/>
        <v>#REF!</v>
      </c>
      <c r="CH183" s="40" t="e">
        <f t="shared" si="151"/>
        <v>#REF!</v>
      </c>
      <c r="CI183" s="40" t="e">
        <f t="shared" si="151"/>
        <v>#REF!</v>
      </c>
      <c r="CJ183" s="40" t="e">
        <f t="shared" si="151"/>
        <v>#REF!</v>
      </c>
      <c r="CK183" s="40" t="e">
        <f t="shared" si="151"/>
        <v>#REF!</v>
      </c>
      <c r="CL183" s="40" t="e">
        <f t="shared" ref="CL183:DQ183" si="152">MAX(($C$24*CM183+(1-$C$24)*CM184)*$C$25,CL54-StrikePrice)</f>
        <v>#REF!</v>
      </c>
      <c r="CM183" s="40" t="e">
        <f t="shared" si="152"/>
        <v>#REF!</v>
      </c>
      <c r="CN183" s="40" t="e">
        <f t="shared" si="152"/>
        <v>#REF!</v>
      </c>
      <c r="CO183" s="40" t="e">
        <f t="shared" si="152"/>
        <v>#REF!</v>
      </c>
      <c r="CP183" s="40" t="e">
        <f t="shared" si="152"/>
        <v>#REF!</v>
      </c>
      <c r="CQ183" s="40" t="e">
        <f t="shared" si="152"/>
        <v>#REF!</v>
      </c>
      <c r="CR183" s="40" t="e">
        <f t="shared" si="152"/>
        <v>#REF!</v>
      </c>
      <c r="CS183" s="40" t="e">
        <f t="shared" si="152"/>
        <v>#REF!</v>
      </c>
      <c r="CT183" s="40" t="e">
        <f t="shared" si="152"/>
        <v>#REF!</v>
      </c>
      <c r="CU183" s="40" t="e">
        <f t="shared" si="152"/>
        <v>#REF!</v>
      </c>
      <c r="CV183" s="40" t="e">
        <f t="shared" si="152"/>
        <v>#REF!</v>
      </c>
      <c r="CW183" s="40" t="e">
        <f t="shared" si="152"/>
        <v>#REF!</v>
      </c>
      <c r="CX183" s="40" t="e">
        <f t="shared" si="152"/>
        <v>#REF!</v>
      </c>
      <c r="CY183" s="40" t="e">
        <f t="shared" si="152"/>
        <v>#REF!</v>
      </c>
      <c r="CZ183" s="40" t="e">
        <f t="shared" si="152"/>
        <v>#REF!</v>
      </c>
      <c r="DA183" s="40" t="e">
        <f t="shared" si="152"/>
        <v>#REF!</v>
      </c>
      <c r="DB183" s="40" t="e">
        <f t="shared" si="152"/>
        <v>#REF!</v>
      </c>
      <c r="DC183" s="40" t="e">
        <f t="shared" si="152"/>
        <v>#REF!</v>
      </c>
      <c r="DD183" s="40" t="e">
        <f t="shared" si="152"/>
        <v>#REF!</v>
      </c>
      <c r="DE183" s="40" t="e">
        <f t="shared" si="152"/>
        <v>#REF!</v>
      </c>
      <c r="DF183" s="40" t="e">
        <f t="shared" si="152"/>
        <v>#REF!</v>
      </c>
      <c r="DG183" s="40" t="e">
        <f t="shared" si="152"/>
        <v>#REF!</v>
      </c>
      <c r="DH183" s="40" t="e">
        <f t="shared" si="152"/>
        <v>#REF!</v>
      </c>
      <c r="DI183" s="40" t="e">
        <f t="shared" si="152"/>
        <v>#REF!</v>
      </c>
      <c r="DJ183" s="40" t="e">
        <f t="shared" si="152"/>
        <v>#REF!</v>
      </c>
      <c r="DK183" s="40" t="e">
        <f t="shared" si="152"/>
        <v>#REF!</v>
      </c>
      <c r="DL183" s="40" t="e">
        <f t="shared" si="152"/>
        <v>#REF!</v>
      </c>
      <c r="DM183" s="40" t="e">
        <f t="shared" si="152"/>
        <v>#REF!</v>
      </c>
      <c r="DN183" s="40" t="e">
        <f t="shared" si="152"/>
        <v>#REF!</v>
      </c>
      <c r="DO183" s="40" t="e">
        <f t="shared" si="152"/>
        <v>#REF!</v>
      </c>
      <c r="DP183" s="40" t="e">
        <f t="shared" si="152"/>
        <v>#REF!</v>
      </c>
      <c r="DQ183" s="40" t="e">
        <f t="shared" si="152"/>
        <v>#REF!</v>
      </c>
      <c r="DR183" s="40" t="e">
        <f t="shared" ref="DR183:DW183" si="153">MAX(($C$24*DS183+(1-$C$24)*DS184)*$C$25,DR54-StrikePrice)</f>
        <v>#REF!</v>
      </c>
      <c r="DS183" s="40" t="e">
        <f t="shared" si="153"/>
        <v>#REF!</v>
      </c>
      <c r="DT183" s="40" t="e">
        <f t="shared" si="153"/>
        <v>#REF!</v>
      </c>
      <c r="DU183" s="40" t="e">
        <f t="shared" si="153"/>
        <v>#REF!</v>
      </c>
      <c r="DV183" s="40" t="e">
        <f t="shared" si="153"/>
        <v>#REF!</v>
      </c>
      <c r="DW183" s="40" t="e">
        <f t="shared" si="153"/>
        <v>#REF!</v>
      </c>
      <c r="DX183" s="40" t="e">
        <f t="shared" si="58"/>
        <v>#REF!</v>
      </c>
      <c r="DY183" s="39">
        <f t="shared" si="69"/>
        <v>24</v>
      </c>
      <c r="DZ183" s="39">
        <f t="shared" si="63"/>
        <v>103</v>
      </c>
      <c r="EA183" s="104" t="e">
        <f t="shared" si="64"/>
        <v>#REF!</v>
      </c>
      <c r="EB183" s="39">
        <f>PRODUCT($DZ$161:DZ183)/FACT(DY183-1)</f>
        <v>7.5745394023576118E+24</v>
      </c>
    </row>
    <row r="184" spans="2:132" s="39" customFormat="1">
      <c r="B184" s="21"/>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1"/>
      <c r="AA184" s="40" t="e">
        <f t="shared" ref="AA184:BF184" si="154">MAX(($C$24*AB184+(1-$C$24)*AB185)*$C$25,AA55-StrikePrice)</f>
        <v>#REF!</v>
      </c>
      <c r="AB184" s="40" t="e">
        <f t="shared" si="154"/>
        <v>#REF!</v>
      </c>
      <c r="AC184" s="40" t="e">
        <f t="shared" si="154"/>
        <v>#REF!</v>
      </c>
      <c r="AD184" s="40" t="e">
        <f t="shared" si="154"/>
        <v>#REF!</v>
      </c>
      <c r="AE184" s="40" t="e">
        <f t="shared" si="154"/>
        <v>#REF!</v>
      </c>
      <c r="AF184" s="40" t="e">
        <f t="shared" si="154"/>
        <v>#REF!</v>
      </c>
      <c r="AG184" s="40" t="e">
        <f t="shared" si="154"/>
        <v>#REF!</v>
      </c>
      <c r="AH184" s="40" t="e">
        <f t="shared" si="154"/>
        <v>#REF!</v>
      </c>
      <c r="AI184" s="40" t="e">
        <f t="shared" si="154"/>
        <v>#REF!</v>
      </c>
      <c r="AJ184" s="40" t="e">
        <f t="shared" si="154"/>
        <v>#REF!</v>
      </c>
      <c r="AK184" s="40" t="e">
        <f t="shared" si="154"/>
        <v>#REF!</v>
      </c>
      <c r="AL184" s="40" t="e">
        <f t="shared" si="154"/>
        <v>#REF!</v>
      </c>
      <c r="AM184" s="40" t="e">
        <f t="shared" si="154"/>
        <v>#REF!</v>
      </c>
      <c r="AN184" s="40" t="e">
        <f t="shared" si="154"/>
        <v>#REF!</v>
      </c>
      <c r="AO184" s="40" t="e">
        <f t="shared" si="154"/>
        <v>#REF!</v>
      </c>
      <c r="AP184" s="40" t="e">
        <f t="shared" si="154"/>
        <v>#REF!</v>
      </c>
      <c r="AQ184" s="40" t="e">
        <f t="shared" si="154"/>
        <v>#REF!</v>
      </c>
      <c r="AR184" s="40" t="e">
        <f t="shared" si="154"/>
        <v>#REF!</v>
      </c>
      <c r="AS184" s="40" t="e">
        <f t="shared" si="154"/>
        <v>#REF!</v>
      </c>
      <c r="AT184" s="40" t="e">
        <f t="shared" si="154"/>
        <v>#REF!</v>
      </c>
      <c r="AU184" s="40" t="e">
        <f t="shared" si="154"/>
        <v>#REF!</v>
      </c>
      <c r="AV184" s="40" t="e">
        <f t="shared" si="154"/>
        <v>#REF!</v>
      </c>
      <c r="AW184" s="40" t="e">
        <f t="shared" si="154"/>
        <v>#REF!</v>
      </c>
      <c r="AX184" s="40" t="e">
        <f t="shared" si="154"/>
        <v>#REF!</v>
      </c>
      <c r="AY184" s="40" t="e">
        <f t="shared" si="154"/>
        <v>#REF!</v>
      </c>
      <c r="AZ184" s="40" t="e">
        <f t="shared" si="154"/>
        <v>#REF!</v>
      </c>
      <c r="BA184" s="40" t="e">
        <f t="shared" si="154"/>
        <v>#REF!</v>
      </c>
      <c r="BB184" s="40" t="e">
        <f t="shared" si="154"/>
        <v>#REF!</v>
      </c>
      <c r="BC184" s="40" t="e">
        <f t="shared" si="154"/>
        <v>#REF!</v>
      </c>
      <c r="BD184" s="40" t="e">
        <f t="shared" si="154"/>
        <v>#REF!</v>
      </c>
      <c r="BE184" s="40" t="e">
        <f t="shared" si="154"/>
        <v>#REF!</v>
      </c>
      <c r="BF184" s="40" t="e">
        <f t="shared" si="154"/>
        <v>#REF!</v>
      </c>
      <c r="BG184" s="40" t="e">
        <f t="shared" ref="BG184:CL184" si="155">MAX(($C$24*BH184+(1-$C$24)*BH185)*$C$25,BG55-StrikePrice)</f>
        <v>#REF!</v>
      </c>
      <c r="BH184" s="40" t="e">
        <f t="shared" si="155"/>
        <v>#REF!</v>
      </c>
      <c r="BI184" s="40" t="e">
        <f t="shared" si="155"/>
        <v>#REF!</v>
      </c>
      <c r="BJ184" s="40" t="e">
        <f t="shared" si="155"/>
        <v>#REF!</v>
      </c>
      <c r="BK184" s="40" t="e">
        <f t="shared" si="155"/>
        <v>#REF!</v>
      </c>
      <c r="BL184" s="40" t="e">
        <f t="shared" si="155"/>
        <v>#REF!</v>
      </c>
      <c r="BM184" s="40" t="e">
        <f t="shared" si="155"/>
        <v>#REF!</v>
      </c>
      <c r="BN184" s="40" t="e">
        <f t="shared" si="155"/>
        <v>#REF!</v>
      </c>
      <c r="BO184" s="40" t="e">
        <f t="shared" si="155"/>
        <v>#REF!</v>
      </c>
      <c r="BP184" s="40" t="e">
        <f t="shared" si="155"/>
        <v>#REF!</v>
      </c>
      <c r="BQ184" s="40" t="e">
        <f t="shared" si="155"/>
        <v>#REF!</v>
      </c>
      <c r="BR184" s="40" t="e">
        <f t="shared" si="155"/>
        <v>#REF!</v>
      </c>
      <c r="BS184" s="40" t="e">
        <f t="shared" si="155"/>
        <v>#REF!</v>
      </c>
      <c r="BT184" s="40" t="e">
        <f t="shared" si="155"/>
        <v>#REF!</v>
      </c>
      <c r="BU184" s="40" t="e">
        <f t="shared" si="155"/>
        <v>#REF!</v>
      </c>
      <c r="BV184" s="40" t="e">
        <f t="shared" si="155"/>
        <v>#REF!</v>
      </c>
      <c r="BW184" s="40" t="e">
        <f t="shared" si="155"/>
        <v>#REF!</v>
      </c>
      <c r="BX184" s="40" t="e">
        <f t="shared" si="155"/>
        <v>#REF!</v>
      </c>
      <c r="BY184" s="40" t="e">
        <f t="shared" si="155"/>
        <v>#REF!</v>
      </c>
      <c r="BZ184" s="40" t="e">
        <f t="shared" si="155"/>
        <v>#REF!</v>
      </c>
      <c r="CA184" s="40" t="e">
        <f t="shared" si="155"/>
        <v>#REF!</v>
      </c>
      <c r="CB184" s="40" t="e">
        <f t="shared" si="155"/>
        <v>#REF!</v>
      </c>
      <c r="CC184" s="40" t="e">
        <f t="shared" si="155"/>
        <v>#REF!</v>
      </c>
      <c r="CD184" s="40" t="e">
        <f t="shared" si="155"/>
        <v>#REF!</v>
      </c>
      <c r="CE184" s="40" t="e">
        <f t="shared" si="155"/>
        <v>#REF!</v>
      </c>
      <c r="CF184" s="40" t="e">
        <f t="shared" si="155"/>
        <v>#REF!</v>
      </c>
      <c r="CG184" s="40" t="e">
        <f t="shared" si="155"/>
        <v>#REF!</v>
      </c>
      <c r="CH184" s="40" t="e">
        <f t="shared" si="155"/>
        <v>#REF!</v>
      </c>
      <c r="CI184" s="40" t="e">
        <f t="shared" si="155"/>
        <v>#REF!</v>
      </c>
      <c r="CJ184" s="40" t="e">
        <f t="shared" si="155"/>
        <v>#REF!</v>
      </c>
      <c r="CK184" s="40" t="e">
        <f t="shared" si="155"/>
        <v>#REF!</v>
      </c>
      <c r="CL184" s="40" t="e">
        <f t="shared" si="155"/>
        <v>#REF!</v>
      </c>
      <c r="CM184" s="40" t="e">
        <f t="shared" ref="CM184:DW184" si="156">MAX(($C$24*CN184+(1-$C$24)*CN185)*$C$25,CM55-StrikePrice)</f>
        <v>#REF!</v>
      </c>
      <c r="CN184" s="40" t="e">
        <f t="shared" si="156"/>
        <v>#REF!</v>
      </c>
      <c r="CO184" s="40" t="e">
        <f t="shared" si="156"/>
        <v>#REF!</v>
      </c>
      <c r="CP184" s="40" t="e">
        <f t="shared" si="156"/>
        <v>#REF!</v>
      </c>
      <c r="CQ184" s="40" t="e">
        <f t="shared" si="156"/>
        <v>#REF!</v>
      </c>
      <c r="CR184" s="40" t="e">
        <f t="shared" si="156"/>
        <v>#REF!</v>
      </c>
      <c r="CS184" s="40" t="e">
        <f t="shared" si="156"/>
        <v>#REF!</v>
      </c>
      <c r="CT184" s="40" t="e">
        <f t="shared" si="156"/>
        <v>#REF!</v>
      </c>
      <c r="CU184" s="40" t="e">
        <f t="shared" si="156"/>
        <v>#REF!</v>
      </c>
      <c r="CV184" s="40" t="e">
        <f t="shared" si="156"/>
        <v>#REF!</v>
      </c>
      <c r="CW184" s="40" t="e">
        <f t="shared" si="156"/>
        <v>#REF!</v>
      </c>
      <c r="CX184" s="40" t="e">
        <f t="shared" si="156"/>
        <v>#REF!</v>
      </c>
      <c r="CY184" s="40" t="e">
        <f t="shared" si="156"/>
        <v>#REF!</v>
      </c>
      <c r="CZ184" s="40" t="e">
        <f t="shared" si="156"/>
        <v>#REF!</v>
      </c>
      <c r="DA184" s="40" t="e">
        <f t="shared" si="156"/>
        <v>#REF!</v>
      </c>
      <c r="DB184" s="40" t="e">
        <f t="shared" si="156"/>
        <v>#REF!</v>
      </c>
      <c r="DC184" s="40" t="e">
        <f t="shared" si="156"/>
        <v>#REF!</v>
      </c>
      <c r="DD184" s="40" t="e">
        <f t="shared" si="156"/>
        <v>#REF!</v>
      </c>
      <c r="DE184" s="40" t="e">
        <f t="shared" si="156"/>
        <v>#REF!</v>
      </c>
      <c r="DF184" s="40" t="e">
        <f t="shared" si="156"/>
        <v>#REF!</v>
      </c>
      <c r="DG184" s="40" t="e">
        <f t="shared" si="156"/>
        <v>#REF!</v>
      </c>
      <c r="DH184" s="40" t="e">
        <f t="shared" si="156"/>
        <v>#REF!</v>
      </c>
      <c r="DI184" s="40" t="e">
        <f t="shared" si="156"/>
        <v>#REF!</v>
      </c>
      <c r="DJ184" s="40" t="e">
        <f t="shared" si="156"/>
        <v>#REF!</v>
      </c>
      <c r="DK184" s="40" t="e">
        <f t="shared" si="156"/>
        <v>#REF!</v>
      </c>
      <c r="DL184" s="40" t="e">
        <f t="shared" si="156"/>
        <v>#REF!</v>
      </c>
      <c r="DM184" s="40" t="e">
        <f t="shared" si="156"/>
        <v>#REF!</v>
      </c>
      <c r="DN184" s="40" t="e">
        <f t="shared" si="156"/>
        <v>#REF!</v>
      </c>
      <c r="DO184" s="40" t="e">
        <f t="shared" si="156"/>
        <v>#REF!</v>
      </c>
      <c r="DP184" s="40" t="e">
        <f t="shared" si="156"/>
        <v>#REF!</v>
      </c>
      <c r="DQ184" s="40" t="e">
        <f t="shared" si="156"/>
        <v>#REF!</v>
      </c>
      <c r="DR184" s="40" t="e">
        <f t="shared" si="156"/>
        <v>#REF!</v>
      </c>
      <c r="DS184" s="40" t="e">
        <f t="shared" si="156"/>
        <v>#REF!</v>
      </c>
      <c r="DT184" s="40" t="e">
        <f t="shared" si="156"/>
        <v>#REF!</v>
      </c>
      <c r="DU184" s="40" t="e">
        <f t="shared" si="156"/>
        <v>#REF!</v>
      </c>
      <c r="DV184" s="40" t="e">
        <f t="shared" si="156"/>
        <v>#REF!</v>
      </c>
      <c r="DW184" s="40" t="e">
        <f t="shared" si="156"/>
        <v>#REF!</v>
      </c>
      <c r="DX184" s="40" t="e">
        <f t="shared" si="58"/>
        <v>#REF!</v>
      </c>
      <c r="DY184" s="39">
        <f t="shared" si="69"/>
        <v>25</v>
      </c>
      <c r="DZ184" s="39">
        <f t="shared" si="63"/>
        <v>102</v>
      </c>
      <c r="EA184" s="104" t="e">
        <f t="shared" si="64"/>
        <v>#REF!</v>
      </c>
      <c r="EB184" s="39">
        <f>PRODUCT($DZ$161:DZ184)/FACT(DY184-1)</f>
        <v>3.2191792460019855E+25</v>
      </c>
    </row>
    <row r="185" spans="2:132" s="39" customFormat="1">
      <c r="B185" s="21"/>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1"/>
      <c r="AB185" s="40" t="e">
        <f t="shared" ref="AB185:BG185" si="157">MAX(($C$24*AC185+(1-$C$24)*AC186)*$C$25,AB56-StrikePrice)</f>
        <v>#REF!</v>
      </c>
      <c r="AC185" s="40" t="e">
        <f t="shared" si="157"/>
        <v>#REF!</v>
      </c>
      <c r="AD185" s="40" t="e">
        <f t="shared" si="157"/>
        <v>#REF!</v>
      </c>
      <c r="AE185" s="40" t="e">
        <f t="shared" si="157"/>
        <v>#REF!</v>
      </c>
      <c r="AF185" s="40" t="e">
        <f t="shared" si="157"/>
        <v>#REF!</v>
      </c>
      <c r="AG185" s="40" t="e">
        <f t="shared" si="157"/>
        <v>#REF!</v>
      </c>
      <c r="AH185" s="40" t="e">
        <f t="shared" si="157"/>
        <v>#REF!</v>
      </c>
      <c r="AI185" s="40" t="e">
        <f t="shared" si="157"/>
        <v>#REF!</v>
      </c>
      <c r="AJ185" s="40" t="e">
        <f t="shared" si="157"/>
        <v>#REF!</v>
      </c>
      <c r="AK185" s="40" t="e">
        <f t="shared" si="157"/>
        <v>#REF!</v>
      </c>
      <c r="AL185" s="40" t="e">
        <f t="shared" si="157"/>
        <v>#REF!</v>
      </c>
      <c r="AM185" s="40" t="e">
        <f t="shared" si="157"/>
        <v>#REF!</v>
      </c>
      <c r="AN185" s="40" t="e">
        <f t="shared" si="157"/>
        <v>#REF!</v>
      </c>
      <c r="AO185" s="40" t="e">
        <f t="shared" si="157"/>
        <v>#REF!</v>
      </c>
      <c r="AP185" s="40" t="e">
        <f t="shared" si="157"/>
        <v>#REF!</v>
      </c>
      <c r="AQ185" s="40" t="e">
        <f t="shared" si="157"/>
        <v>#REF!</v>
      </c>
      <c r="AR185" s="40" t="e">
        <f t="shared" si="157"/>
        <v>#REF!</v>
      </c>
      <c r="AS185" s="40" t="e">
        <f t="shared" si="157"/>
        <v>#REF!</v>
      </c>
      <c r="AT185" s="40" t="e">
        <f t="shared" si="157"/>
        <v>#REF!</v>
      </c>
      <c r="AU185" s="40" t="e">
        <f t="shared" si="157"/>
        <v>#REF!</v>
      </c>
      <c r="AV185" s="40" t="e">
        <f t="shared" si="157"/>
        <v>#REF!</v>
      </c>
      <c r="AW185" s="40" t="e">
        <f t="shared" si="157"/>
        <v>#REF!</v>
      </c>
      <c r="AX185" s="40" t="e">
        <f t="shared" si="157"/>
        <v>#REF!</v>
      </c>
      <c r="AY185" s="40" t="e">
        <f t="shared" si="157"/>
        <v>#REF!</v>
      </c>
      <c r="AZ185" s="40" t="e">
        <f t="shared" si="157"/>
        <v>#REF!</v>
      </c>
      <c r="BA185" s="40" t="e">
        <f t="shared" si="157"/>
        <v>#REF!</v>
      </c>
      <c r="BB185" s="40" t="e">
        <f t="shared" si="157"/>
        <v>#REF!</v>
      </c>
      <c r="BC185" s="40" t="e">
        <f t="shared" si="157"/>
        <v>#REF!</v>
      </c>
      <c r="BD185" s="40" t="e">
        <f t="shared" si="157"/>
        <v>#REF!</v>
      </c>
      <c r="BE185" s="40" t="e">
        <f t="shared" si="157"/>
        <v>#REF!</v>
      </c>
      <c r="BF185" s="40" t="e">
        <f t="shared" si="157"/>
        <v>#REF!</v>
      </c>
      <c r="BG185" s="40" t="e">
        <f t="shared" si="157"/>
        <v>#REF!</v>
      </c>
      <c r="BH185" s="40" t="e">
        <f t="shared" ref="BH185:CM185" si="158">MAX(($C$24*BI185+(1-$C$24)*BI186)*$C$25,BH56-StrikePrice)</f>
        <v>#REF!</v>
      </c>
      <c r="BI185" s="40" t="e">
        <f t="shared" si="158"/>
        <v>#REF!</v>
      </c>
      <c r="BJ185" s="40" t="e">
        <f t="shared" si="158"/>
        <v>#REF!</v>
      </c>
      <c r="BK185" s="40" t="e">
        <f t="shared" si="158"/>
        <v>#REF!</v>
      </c>
      <c r="BL185" s="40" t="e">
        <f t="shared" si="158"/>
        <v>#REF!</v>
      </c>
      <c r="BM185" s="40" t="e">
        <f t="shared" si="158"/>
        <v>#REF!</v>
      </c>
      <c r="BN185" s="40" t="e">
        <f t="shared" si="158"/>
        <v>#REF!</v>
      </c>
      <c r="BO185" s="40" t="e">
        <f t="shared" si="158"/>
        <v>#REF!</v>
      </c>
      <c r="BP185" s="40" t="e">
        <f t="shared" si="158"/>
        <v>#REF!</v>
      </c>
      <c r="BQ185" s="40" t="e">
        <f t="shared" si="158"/>
        <v>#REF!</v>
      </c>
      <c r="BR185" s="40" t="e">
        <f t="shared" si="158"/>
        <v>#REF!</v>
      </c>
      <c r="BS185" s="40" t="e">
        <f t="shared" si="158"/>
        <v>#REF!</v>
      </c>
      <c r="BT185" s="40" t="e">
        <f t="shared" si="158"/>
        <v>#REF!</v>
      </c>
      <c r="BU185" s="40" t="e">
        <f t="shared" si="158"/>
        <v>#REF!</v>
      </c>
      <c r="BV185" s="40" t="e">
        <f t="shared" si="158"/>
        <v>#REF!</v>
      </c>
      <c r="BW185" s="40" t="e">
        <f t="shared" si="158"/>
        <v>#REF!</v>
      </c>
      <c r="BX185" s="40" t="e">
        <f t="shared" si="158"/>
        <v>#REF!</v>
      </c>
      <c r="BY185" s="40" t="e">
        <f t="shared" si="158"/>
        <v>#REF!</v>
      </c>
      <c r="BZ185" s="40" t="e">
        <f t="shared" si="158"/>
        <v>#REF!</v>
      </c>
      <c r="CA185" s="40" t="e">
        <f t="shared" si="158"/>
        <v>#REF!</v>
      </c>
      <c r="CB185" s="40" t="e">
        <f t="shared" si="158"/>
        <v>#REF!</v>
      </c>
      <c r="CC185" s="40" t="e">
        <f t="shared" si="158"/>
        <v>#REF!</v>
      </c>
      <c r="CD185" s="40" t="e">
        <f t="shared" si="158"/>
        <v>#REF!</v>
      </c>
      <c r="CE185" s="40" t="e">
        <f t="shared" si="158"/>
        <v>#REF!</v>
      </c>
      <c r="CF185" s="40" t="e">
        <f t="shared" si="158"/>
        <v>#REF!</v>
      </c>
      <c r="CG185" s="40" t="e">
        <f t="shared" si="158"/>
        <v>#REF!</v>
      </c>
      <c r="CH185" s="40" t="e">
        <f t="shared" si="158"/>
        <v>#REF!</v>
      </c>
      <c r="CI185" s="40" t="e">
        <f t="shared" si="158"/>
        <v>#REF!</v>
      </c>
      <c r="CJ185" s="40" t="e">
        <f t="shared" si="158"/>
        <v>#REF!</v>
      </c>
      <c r="CK185" s="40" t="e">
        <f t="shared" si="158"/>
        <v>#REF!</v>
      </c>
      <c r="CL185" s="40" t="e">
        <f t="shared" si="158"/>
        <v>#REF!</v>
      </c>
      <c r="CM185" s="40" t="e">
        <f t="shared" si="158"/>
        <v>#REF!</v>
      </c>
      <c r="CN185" s="40" t="e">
        <f t="shared" ref="CN185:DW185" si="159">MAX(($C$24*CO185+(1-$C$24)*CO186)*$C$25,CN56-StrikePrice)</f>
        <v>#REF!</v>
      </c>
      <c r="CO185" s="40" t="e">
        <f t="shared" si="159"/>
        <v>#REF!</v>
      </c>
      <c r="CP185" s="40" t="e">
        <f t="shared" si="159"/>
        <v>#REF!</v>
      </c>
      <c r="CQ185" s="40" t="e">
        <f t="shared" si="159"/>
        <v>#REF!</v>
      </c>
      <c r="CR185" s="40" t="e">
        <f t="shared" si="159"/>
        <v>#REF!</v>
      </c>
      <c r="CS185" s="40" t="e">
        <f t="shared" si="159"/>
        <v>#REF!</v>
      </c>
      <c r="CT185" s="40" t="e">
        <f t="shared" si="159"/>
        <v>#REF!</v>
      </c>
      <c r="CU185" s="40" t="e">
        <f t="shared" si="159"/>
        <v>#REF!</v>
      </c>
      <c r="CV185" s="40" t="e">
        <f t="shared" si="159"/>
        <v>#REF!</v>
      </c>
      <c r="CW185" s="40" t="e">
        <f t="shared" si="159"/>
        <v>#REF!</v>
      </c>
      <c r="CX185" s="40" t="e">
        <f t="shared" si="159"/>
        <v>#REF!</v>
      </c>
      <c r="CY185" s="40" t="e">
        <f t="shared" si="159"/>
        <v>#REF!</v>
      </c>
      <c r="CZ185" s="40" t="e">
        <f t="shared" si="159"/>
        <v>#REF!</v>
      </c>
      <c r="DA185" s="40" t="e">
        <f t="shared" si="159"/>
        <v>#REF!</v>
      </c>
      <c r="DB185" s="40" t="e">
        <f t="shared" si="159"/>
        <v>#REF!</v>
      </c>
      <c r="DC185" s="40" t="e">
        <f t="shared" si="159"/>
        <v>#REF!</v>
      </c>
      <c r="DD185" s="40" t="e">
        <f t="shared" si="159"/>
        <v>#REF!</v>
      </c>
      <c r="DE185" s="40" t="e">
        <f t="shared" si="159"/>
        <v>#REF!</v>
      </c>
      <c r="DF185" s="40" t="e">
        <f t="shared" si="159"/>
        <v>#REF!</v>
      </c>
      <c r="DG185" s="40" t="e">
        <f t="shared" si="159"/>
        <v>#REF!</v>
      </c>
      <c r="DH185" s="40" t="e">
        <f t="shared" si="159"/>
        <v>#REF!</v>
      </c>
      <c r="DI185" s="40" t="e">
        <f t="shared" si="159"/>
        <v>#REF!</v>
      </c>
      <c r="DJ185" s="40" t="e">
        <f t="shared" si="159"/>
        <v>#REF!</v>
      </c>
      <c r="DK185" s="40" t="e">
        <f t="shared" si="159"/>
        <v>#REF!</v>
      </c>
      <c r="DL185" s="40" t="e">
        <f t="shared" si="159"/>
        <v>#REF!</v>
      </c>
      <c r="DM185" s="40" t="e">
        <f t="shared" si="159"/>
        <v>#REF!</v>
      </c>
      <c r="DN185" s="40" t="e">
        <f t="shared" si="159"/>
        <v>#REF!</v>
      </c>
      <c r="DO185" s="40" t="e">
        <f t="shared" si="159"/>
        <v>#REF!</v>
      </c>
      <c r="DP185" s="40" t="e">
        <f t="shared" si="159"/>
        <v>#REF!</v>
      </c>
      <c r="DQ185" s="40" t="e">
        <f t="shared" si="159"/>
        <v>#REF!</v>
      </c>
      <c r="DR185" s="40" t="e">
        <f t="shared" si="159"/>
        <v>#REF!</v>
      </c>
      <c r="DS185" s="40" t="e">
        <f t="shared" si="159"/>
        <v>#REF!</v>
      </c>
      <c r="DT185" s="40" t="e">
        <f t="shared" si="159"/>
        <v>#REF!</v>
      </c>
      <c r="DU185" s="40" t="e">
        <f t="shared" si="159"/>
        <v>#REF!</v>
      </c>
      <c r="DV185" s="40" t="e">
        <f t="shared" si="159"/>
        <v>#REF!</v>
      </c>
      <c r="DW185" s="40" t="e">
        <f t="shared" si="159"/>
        <v>#REF!</v>
      </c>
      <c r="DX185" s="40" t="e">
        <f t="shared" si="58"/>
        <v>#REF!</v>
      </c>
      <c r="DY185" s="39">
        <f t="shared" si="69"/>
        <v>26</v>
      </c>
      <c r="DZ185" s="39">
        <f t="shared" si="63"/>
        <v>101</v>
      </c>
      <c r="EA185" s="104" t="e">
        <f t="shared" si="64"/>
        <v>#REF!</v>
      </c>
      <c r="EB185" s="39">
        <f>PRODUCT($DZ$161:DZ185)/FACT(DY185-1)</f>
        <v>1.3005484153848021E+26</v>
      </c>
    </row>
    <row r="186" spans="2:132" s="39" customFormat="1">
      <c r="B186" s="21"/>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1"/>
      <c r="AC186" s="40" t="e">
        <f t="shared" ref="AC186:BH186" si="160">MAX(($C$24*AD186+(1-$C$24)*AD187)*$C$25,AC57-StrikePrice)</f>
        <v>#REF!</v>
      </c>
      <c r="AD186" s="40" t="e">
        <f t="shared" si="160"/>
        <v>#REF!</v>
      </c>
      <c r="AE186" s="40" t="e">
        <f t="shared" si="160"/>
        <v>#REF!</v>
      </c>
      <c r="AF186" s="40" t="e">
        <f t="shared" si="160"/>
        <v>#REF!</v>
      </c>
      <c r="AG186" s="40" t="e">
        <f t="shared" si="160"/>
        <v>#REF!</v>
      </c>
      <c r="AH186" s="40" t="e">
        <f t="shared" si="160"/>
        <v>#REF!</v>
      </c>
      <c r="AI186" s="40" t="e">
        <f t="shared" si="160"/>
        <v>#REF!</v>
      </c>
      <c r="AJ186" s="40" t="e">
        <f t="shared" si="160"/>
        <v>#REF!</v>
      </c>
      <c r="AK186" s="40" t="e">
        <f t="shared" si="160"/>
        <v>#REF!</v>
      </c>
      <c r="AL186" s="40" t="e">
        <f t="shared" si="160"/>
        <v>#REF!</v>
      </c>
      <c r="AM186" s="40" t="e">
        <f t="shared" si="160"/>
        <v>#REF!</v>
      </c>
      <c r="AN186" s="40" t="e">
        <f t="shared" si="160"/>
        <v>#REF!</v>
      </c>
      <c r="AO186" s="40" t="e">
        <f t="shared" si="160"/>
        <v>#REF!</v>
      </c>
      <c r="AP186" s="40" t="e">
        <f t="shared" si="160"/>
        <v>#REF!</v>
      </c>
      <c r="AQ186" s="40" t="e">
        <f t="shared" si="160"/>
        <v>#REF!</v>
      </c>
      <c r="AR186" s="40" t="e">
        <f t="shared" si="160"/>
        <v>#REF!</v>
      </c>
      <c r="AS186" s="40" t="e">
        <f t="shared" si="160"/>
        <v>#REF!</v>
      </c>
      <c r="AT186" s="40" t="e">
        <f t="shared" si="160"/>
        <v>#REF!</v>
      </c>
      <c r="AU186" s="40" t="e">
        <f t="shared" si="160"/>
        <v>#REF!</v>
      </c>
      <c r="AV186" s="40" t="e">
        <f t="shared" si="160"/>
        <v>#REF!</v>
      </c>
      <c r="AW186" s="40" t="e">
        <f t="shared" si="160"/>
        <v>#REF!</v>
      </c>
      <c r="AX186" s="40" t="e">
        <f t="shared" si="160"/>
        <v>#REF!</v>
      </c>
      <c r="AY186" s="40" t="e">
        <f t="shared" si="160"/>
        <v>#REF!</v>
      </c>
      <c r="AZ186" s="40" t="e">
        <f t="shared" si="160"/>
        <v>#REF!</v>
      </c>
      <c r="BA186" s="40" t="e">
        <f t="shared" si="160"/>
        <v>#REF!</v>
      </c>
      <c r="BB186" s="40" t="e">
        <f t="shared" si="160"/>
        <v>#REF!</v>
      </c>
      <c r="BC186" s="40" t="e">
        <f t="shared" si="160"/>
        <v>#REF!</v>
      </c>
      <c r="BD186" s="40" t="e">
        <f t="shared" si="160"/>
        <v>#REF!</v>
      </c>
      <c r="BE186" s="40" t="e">
        <f t="shared" si="160"/>
        <v>#REF!</v>
      </c>
      <c r="BF186" s="40" t="e">
        <f t="shared" si="160"/>
        <v>#REF!</v>
      </c>
      <c r="BG186" s="40" t="e">
        <f t="shared" si="160"/>
        <v>#REF!</v>
      </c>
      <c r="BH186" s="40" t="e">
        <f t="shared" si="160"/>
        <v>#REF!</v>
      </c>
      <c r="BI186" s="40" t="e">
        <f t="shared" ref="BI186:CN186" si="161">MAX(($C$24*BJ186+(1-$C$24)*BJ187)*$C$25,BI57-StrikePrice)</f>
        <v>#REF!</v>
      </c>
      <c r="BJ186" s="40" t="e">
        <f t="shared" si="161"/>
        <v>#REF!</v>
      </c>
      <c r="BK186" s="40" t="e">
        <f t="shared" si="161"/>
        <v>#REF!</v>
      </c>
      <c r="BL186" s="40" t="e">
        <f t="shared" si="161"/>
        <v>#REF!</v>
      </c>
      <c r="BM186" s="40" t="e">
        <f t="shared" si="161"/>
        <v>#REF!</v>
      </c>
      <c r="BN186" s="40" t="e">
        <f t="shared" si="161"/>
        <v>#REF!</v>
      </c>
      <c r="BO186" s="40" t="e">
        <f t="shared" si="161"/>
        <v>#REF!</v>
      </c>
      <c r="BP186" s="40" t="e">
        <f t="shared" si="161"/>
        <v>#REF!</v>
      </c>
      <c r="BQ186" s="40" t="e">
        <f t="shared" si="161"/>
        <v>#REF!</v>
      </c>
      <c r="BR186" s="40" t="e">
        <f t="shared" si="161"/>
        <v>#REF!</v>
      </c>
      <c r="BS186" s="40" t="e">
        <f t="shared" si="161"/>
        <v>#REF!</v>
      </c>
      <c r="BT186" s="40" t="e">
        <f t="shared" si="161"/>
        <v>#REF!</v>
      </c>
      <c r="BU186" s="40" t="e">
        <f t="shared" si="161"/>
        <v>#REF!</v>
      </c>
      <c r="BV186" s="40" t="e">
        <f t="shared" si="161"/>
        <v>#REF!</v>
      </c>
      <c r="BW186" s="40" t="e">
        <f t="shared" si="161"/>
        <v>#REF!</v>
      </c>
      <c r="BX186" s="40" t="e">
        <f t="shared" si="161"/>
        <v>#REF!</v>
      </c>
      <c r="BY186" s="40" t="e">
        <f t="shared" si="161"/>
        <v>#REF!</v>
      </c>
      <c r="BZ186" s="40" t="e">
        <f t="shared" si="161"/>
        <v>#REF!</v>
      </c>
      <c r="CA186" s="40" t="e">
        <f t="shared" si="161"/>
        <v>#REF!</v>
      </c>
      <c r="CB186" s="40" t="e">
        <f t="shared" si="161"/>
        <v>#REF!</v>
      </c>
      <c r="CC186" s="40" t="e">
        <f t="shared" si="161"/>
        <v>#REF!</v>
      </c>
      <c r="CD186" s="40" t="e">
        <f t="shared" si="161"/>
        <v>#REF!</v>
      </c>
      <c r="CE186" s="40" t="e">
        <f t="shared" si="161"/>
        <v>#REF!</v>
      </c>
      <c r="CF186" s="40" t="e">
        <f t="shared" si="161"/>
        <v>#REF!</v>
      </c>
      <c r="CG186" s="40" t="e">
        <f t="shared" si="161"/>
        <v>#REF!</v>
      </c>
      <c r="CH186" s="40" t="e">
        <f t="shared" si="161"/>
        <v>#REF!</v>
      </c>
      <c r="CI186" s="40" t="e">
        <f t="shared" si="161"/>
        <v>#REF!</v>
      </c>
      <c r="CJ186" s="40" t="e">
        <f t="shared" si="161"/>
        <v>#REF!</v>
      </c>
      <c r="CK186" s="40" t="e">
        <f t="shared" si="161"/>
        <v>#REF!</v>
      </c>
      <c r="CL186" s="40" t="e">
        <f t="shared" si="161"/>
        <v>#REF!</v>
      </c>
      <c r="CM186" s="40" t="e">
        <f t="shared" si="161"/>
        <v>#REF!</v>
      </c>
      <c r="CN186" s="40" t="e">
        <f t="shared" si="161"/>
        <v>#REF!</v>
      </c>
      <c r="CO186" s="40" t="e">
        <f t="shared" ref="CO186:DW186" si="162">MAX(($C$24*CP186+(1-$C$24)*CP187)*$C$25,CO57-StrikePrice)</f>
        <v>#REF!</v>
      </c>
      <c r="CP186" s="40" t="e">
        <f t="shared" si="162"/>
        <v>#REF!</v>
      </c>
      <c r="CQ186" s="40" t="e">
        <f t="shared" si="162"/>
        <v>#REF!</v>
      </c>
      <c r="CR186" s="40" t="e">
        <f t="shared" si="162"/>
        <v>#REF!</v>
      </c>
      <c r="CS186" s="40" t="e">
        <f t="shared" si="162"/>
        <v>#REF!</v>
      </c>
      <c r="CT186" s="40" t="e">
        <f t="shared" si="162"/>
        <v>#REF!</v>
      </c>
      <c r="CU186" s="40" t="e">
        <f t="shared" si="162"/>
        <v>#REF!</v>
      </c>
      <c r="CV186" s="40" t="e">
        <f t="shared" si="162"/>
        <v>#REF!</v>
      </c>
      <c r="CW186" s="40" t="e">
        <f t="shared" si="162"/>
        <v>#REF!</v>
      </c>
      <c r="CX186" s="40" t="e">
        <f t="shared" si="162"/>
        <v>#REF!</v>
      </c>
      <c r="CY186" s="40" t="e">
        <f t="shared" si="162"/>
        <v>#REF!</v>
      </c>
      <c r="CZ186" s="40" t="e">
        <f t="shared" si="162"/>
        <v>#REF!</v>
      </c>
      <c r="DA186" s="40" t="e">
        <f t="shared" si="162"/>
        <v>#REF!</v>
      </c>
      <c r="DB186" s="40" t="e">
        <f t="shared" si="162"/>
        <v>#REF!</v>
      </c>
      <c r="DC186" s="40" t="e">
        <f t="shared" si="162"/>
        <v>#REF!</v>
      </c>
      <c r="DD186" s="40" t="e">
        <f t="shared" si="162"/>
        <v>#REF!</v>
      </c>
      <c r="DE186" s="40" t="e">
        <f t="shared" si="162"/>
        <v>#REF!</v>
      </c>
      <c r="DF186" s="40" t="e">
        <f t="shared" si="162"/>
        <v>#REF!</v>
      </c>
      <c r="DG186" s="40" t="e">
        <f t="shared" si="162"/>
        <v>#REF!</v>
      </c>
      <c r="DH186" s="40" t="e">
        <f t="shared" si="162"/>
        <v>#REF!</v>
      </c>
      <c r="DI186" s="40" t="e">
        <f t="shared" si="162"/>
        <v>#REF!</v>
      </c>
      <c r="DJ186" s="40" t="e">
        <f t="shared" si="162"/>
        <v>#REF!</v>
      </c>
      <c r="DK186" s="40" t="e">
        <f t="shared" si="162"/>
        <v>#REF!</v>
      </c>
      <c r="DL186" s="40" t="e">
        <f t="shared" si="162"/>
        <v>#REF!</v>
      </c>
      <c r="DM186" s="40" t="e">
        <f t="shared" si="162"/>
        <v>#REF!</v>
      </c>
      <c r="DN186" s="40" t="e">
        <f t="shared" si="162"/>
        <v>#REF!</v>
      </c>
      <c r="DO186" s="40" t="e">
        <f t="shared" si="162"/>
        <v>#REF!</v>
      </c>
      <c r="DP186" s="40" t="e">
        <f t="shared" si="162"/>
        <v>#REF!</v>
      </c>
      <c r="DQ186" s="40" t="e">
        <f t="shared" si="162"/>
        <v>#REF!</v>
      </c>
      <c r="DR186" s="40" t="e">
        <f t="shared" si="162"/>
        <v>#REF!</v>
      </c>
      <c r="DS186" s="40" t="e">
        <f t="shared" si="162"/>
        <v>#REF!</v>
      </c>
      <c r="DT186" s="40" t="e">
        <f t="shared" si="162"/>
        <v>#REF!</v>
      </c>
      <c r="DU186" s="40" t="e">
        <f t="shared" si="162"/>
        <v>#REF!</v>
      </c>
      <c r="DV186" s="40" t="e">
        <f t="shared" si="162"/>
        <v>#REF!</v>
      </c>
      <c r="DW186" s="40" t="e">
        <f t="shared" si="162"/>
        <v>#REF!</v>
      </c>
      <c r="DX186" s="40" t="e">
        <f t="shared" si="58"/>
        <v>#REF!</v>
      </c>
      <c r="DY186" s="39">
        <f t="shared" si="69"/>
        <v>27</v>
      </c>
      <c r="DZ186" s="39">
        <f t="shared" si="63"/>
        <v>100</v>
      </c>
      <c r="EA186" s="104" t="e">
        <f t="shared" si="64"/>
        <v>#REF!</v>
      </c>
      <c r="EB186" s="39">
        <f>PRODUCT($DZ$161:DZ186)/FACT(DY186-1)</f>
        <v>5.0021092899415444E+26</v>
      </c>
    </row>
    <row r="187" spans="2:132" s="39" customFormat="1">
      <c r="B187" s="21"/>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1"/>
      <c r="AD187" s="40" t="e">
        <f t="shared" ref="AD187:BI187" si="163">MAX(($C$24*AE187+(1-$C$24)*AE188)*$C$25,AD58-StrikePrice)</f>
        <v>#REF!</v>
      </c>
      <c r="AE187" s="40" t="e">
        <f t="shared" si="163"/>
        <v>#REF!</v>
      </c>
      <c r="AF187" s="40" t="e">
        <f t="shared" si="163"/>
        <v>#REF!</v>
      </c>
      <c r="AG187" s="40" t="e">
        <f t="shared" si="163"/>
        <v>#REF!</v>
      </c>
      <c r="AH187" s="40" t="e">
        <f t="shared" si="163"/>
        <v>#REF!</v>
      </c>
      <c r="AI187" s="40" t="e">
        <f t="shared" si="163"/>
        <v>#REF!</v>
      </c>
      <c r="AJ187" s="40" t="e">
        <f t="shared" si="163"/>
        <v>#REF!</v>
      </c>
      <c r="AK187" s="40" t="e">
        <f t="shared" si="163"/>
        <v>#REF!</v>
      </c>
      <c r="AL187" s="40" t="e">
        <f t="shared" si="163"/>
        <v>#REF!</v>
      </c>
      <c r="AM187" s="40" t="e">
        <f t="shared" si="163"/>
        <v>#REF!</v>
      </c>
      <c r="AN187" s="40" t="e">
        <f t="shared" si="163"/>
        <v>#REF!</v>
      </c>
      <c r="AO187" s="40" t="e">
        <f t="shared" si="163"/>
        <v>#REF!</v>
      </c>
      <c r="AP187" s="40" t="e">
        <f t="shared" si="163"/>
        <v>#REF!</v>
      </c>
      <c r="AQ187" s="40" t="e">
        <f t="shared" si="163"/>
        <v>#REF!</v>
      </c>
      <c r="AR187" s="40" t="e">
        <f t="shared" si="163"/>
        <v>#REF!</v>
      </c>
      <c r="AS187" s="40" t="e">
        <f t="shared" si="163"/>
        <v>#REF!</v>
      </c>
      <c r="AT187" s="40" t="e">
        <f t="shared" si="163"/>
        <v>#REF!</v>
      </c>
      <c r="AU187" s="40" t="e">
        <f t="shared" si="163"/>
        <v>#REF!</v>
      </c>
      <c r="AV187" s="40" t="e">
        <f t="shared" si="163"/>
        <v>#REF!</v>
      </c>
      <c r="AW187" s="40" t="e">
        <f t="shared" si="163"/>
        <v>#REF!</v>
      </c>
      <c r="AX187" s="40" t="e">
        <f t="shared" si="163"/>
        <v>#REF!</v>
      </c>
      <c r="AY187" s="40" t="e">
        <f t="shared" si="163"/>
        <v>#REF!</v>
      </c>
      <c r="AZ187" s="40" t="e">
        <f t="shared" si="163"/>
        <v>#REF!</v>
      </c>
      <c r="BA187" s="40" t="e">
        <f t="shared" si="163"/>
        <v>#REF!</v>
      </c>
      <c r="BB187" s="40" t="e">
        <f t="shared" si="163"/>
        <v>#REF!</v>
      </c>
      <c r="BC187" s="40" t="e">
        <f t="shared" si="163"/>
        <v>#REF!</v>
      </c>
      <c r="BD187" s="40" t="e">
        <f t="shared" si="163"/>
        <v>#REF!</v>
      </c>
      <c r="BE187" s="40" t="e">
        <f t="shared" si="163"/>
        <v>#REF!</v>
      </c>
      <c r="BF187" s="40" t="e">
        <f t="shared" si="163"/>
        <v>#REF!</v>
      </c>
      <c r="BG187" s="40" t="e">
        <f t="shared" si="163"/>
        <v>#REF!</v>
      </c>
      <c r="BH187" s="40" t="e">
        <f t="shared" si="163"/>
        <v>#REF!</v>
      </c>
      <c r="BI187" s="40" t="e">
        <f t="shared" si="163"/>
        <v>#REF!</v>
      </c>
      <c r="BJ187" s="40" t="e">
        <f t="shared" ref="BJ187:CO187" si="164">MAX(($C$24*BK187+(1-$C$24)*BK188)*$C$25,BJ58-StrikePrice)</f>
        <v>#REF!</v>
      </c>
      <c r="BK187" s="40" t="e">
        <f t="shared" si="164"/>
        <v>#REF!</v>
      </c>
      <c r="BL187" s="40" t="e">
        <f t="shared" si="164"/>
        <v>#REF!</v>
      </c>
      <c r="BM187" s="40" t="e">
        <f t="shared" si="164"/>
        <v>#REF!</v>
      </c>
      <c r="BN187" s="40" t="e">
        <f t="shared" si="164"/>
        <v>#REF!</v>
      </c>
      <c r="BO187" s="40" t="e">
        <f t="shared" si="164"/>
        <v>#REF!</v>
      </c>
      <c r="BP187" s="40" t="e">
        <f t="shared" si="164"/>
        <v>#REF!</v>
      </c>
      <c r="BQ187" s="40" t="e">
        <f t="shared" si="164"/>
        <v>#REF!</v>
      </c>
      <c r="BR187" s="40" t="e">
        <f t="shared" si="164"/>
        <v>#REF!</v>
      </c>
      <c r="BS187" s="40" t="e">
        <f t="shared" si="164"/>
        <v>#REF!</v>
      </c>
      <c r="BT187" s="40" t="e">
        <f t="shared" si="164"/>
        <v>#REF!</v>
      </c>
      <c r="BU187" s="40" t="e">
        <f t="shared" si="164"/>
        <v>#REF!</v>
      </c>
      <c r="BV187" s="40" t="e">
        <f t="shared" si="164"/>
        <v>#REF!</v>
      </c>
      <c r="BW187" s="40" t="e">
        <f t="shared" si="164"/>
        <v>#REF!</v>
      </c>
      <c r="BX187" s="40" t="e">
        <f t="shared" si="164"/>
        <v>#REF!</v>
      </c>
      <c r="BY187" s="40" t="e">
        <f t="shared" si="164"/>
        <v>#REF!</v>
      </c>
      <c r="BZ187" s="40" t="e">
        <f t="shared" si="164"/>
        <v>#REF!</v>
      </c>
      <c r="CA187" s="40" t="e">
        <f t="shared" si="164"/>
        <v>#REF!</v>
      </c>
      <c r="CB187" s="40" t="e">
        <f t="shared" si="164"/>
        <v>#REF!</v>
      </c>
      <c r="CC187" s="40" t="e">
        <f t="shared" si="164"/>
        <v>#REF!</v>
      </c>
      <c r="CD187" s="40" t="e">
        <f t="shared" si="164"/>
        <v>#REF!</v>
      </c>
      <c r="CE187" s="40" t="e">
        <f t="shared" si="164"/>
        <v>#REF!</v>
      </c>
      <c r="CF187" s="40" t="e">
        <f t="shared" si="164"/>
        <v>#REF!</v>
      </c>
      <c r="CG187" s="40" t="e">
        <f t="shared" si="164"/>
        <v>#REF!</v>
      </c>
      <c r="CH187" s="40" t="e">
        <f t="shared" si="164"/>
        <v>#REF!</v>
      </c>
      <c r="CI187" s="40" t="e">
        <f t="shared" si="164"/>
        <v>#REF!</v>
      </c>
      <c r="CJ187" s="40" t="e">
        <f t="shared" si="164"/>
        <v>#REF!</v>
      </c>
      <c r="CK187" s="40" t="e">
        <f t="shared" si="164"/>
        <v>#REF!</v>
      </c>
      <c r="CL187" s="40" t="e">
        <f t="shared" si="164"/>
        <v>#REF!</v>
      </c>
      <c r="CM187" s="40" t="e">
        <f t="shared" si="164"/>
        <v>#REF!</v>
      </c>
      <c r="CN187" s="40" t="e">
        <f t="shared" si="164"/>
        <v>#REF!</v>
      </c>
      <c r="CO187" s="40" t="e">
        <f t="shared" si="164"/>
        <v>#REF!</v>
      </c>
      <c r="CP187" s="40" t="e">
        <f t="shared" ref="CP187:DW187" si="165">MAX(($C$24*CQ187+(1-$C$24)*CQ188)*$C$25,CP58-StrikePrice)</f>
        <v>#REF!</v>
      </c>
      <c r="CQ187" s="40" t="e">
        <f t="shared" si="165"/>
        <v>#REF!</v>
      </c>
      <c r="CR187" s="40" t="e">
        <f t="shared" si="165"/>
        <v>#REF!</v>
      </c>
      <c r="CS187" s="40" t="e">
        <f t="shared" si="165"/>
        <v>#REF!</v>
      </c>
      <c r="CT187" s="40" t="e">
        <f t="shared" si="165"/>
        <v>#REF!</v>
      </c>
      <c r="CU187" s="40" t="e">
        <f t="shared" si="165"/>
        <v>#REF!</v>
      </c>
      <c r="CV187" s="40" t="e">
        <f t="shared" si="165"/>
        <v>#REF!</v>
      </c>
      <c r="CW187" s="40" t="e">
        <f t="shared" si="165"/>
        <v>#REF!</v>
      </c>
      <c r="CX187" s="40" t="e">
        <f t="shared" si="165"/>
        <v>#REF!</v>
      </c>
      <c r="CY187" s="40" t="e">
        <f t="shared" si="165"/>
        <v>#REF!</v>
      </c>
      <c r="CZ187" s="40" t="e">
        <f t="shared" si="165"/>
        <v>#REF!</v>
      </c>
      <c r="DA187" s="40" t="e">
        <f t="shared" si="165"/>
        <v>#REF!</v>
      </c>
      <c r="DB187" s="40" t="e">
        <f t="shared" si="165"/>
        <v>#REF!</v>
      </c>
      <c r="DC187" s="40" t="e">
        <f t="shared" si="165"/>
        <v>#REF!</v>
      </c>
      <c r="DD187" s="40" t="e">
        <f t="shared" si="165"/>
        <v>#REF!</v>
      </c>
      <c r="DE187" s="40" t="e">
        <f t="shared" si="165"/>
        <v>#REF!</v>
      </c>
      <c r="DF187" s="40" t="e">
        <f t="shared" si="165"/>
        <v>#REF!</v>
      </c>
      <c r="DG187" s="40" t="e">
        <f t="shared" si="165"/>
        <v>#REF!</v>
      </c>
      <c r="DH187" s="40" t="e">
        <f t="shared" si="165"/>
        <v>#REF!</v>
      </c>
      <c r="DI187" s="40" t="e">
        <f t="shared" si="165"/>
        <v>#REF!</v>
      </c>
      <c r="DJ187" s="40" t="e">
        <f t="shared" si="165"/>
        <v>#REF!</v>
      </c>
      <c r="DK187" s="40" t="e">
        <f t="shared" si="165"/>
        <v>#REF!</v>
      </c>
      <c r="DL187" s="40" t="e">
        <f t="shared" si="165"/>
        <v>#REF!</v>
      </c>
      <c r="DM187" s="40" t="e">
        <f t="shared" si="165"/>
        <v>#REF!</v>
      </c>
      <c r="DN187" s="40" t="e">
        <f t="shared" si="165"/>
        <v>#REF!</v>
      </c>
      <c r="DO187" s="40" t="e">
        <f t="shared" si="165"/>
        <v>#REF!</v>
      </c>
      <c r="DP187" s="40" t="e">
        <f t="shared" si="165"/>
        <v>#REF!</v>
      </c>
      <c r="DQ187" s="40" t="e">
        <f t="shared" si="165"/>
        <v>#REF!</v>
      </c>
      <c r="DR187" s="40" t="e">
        <f t="shared" si="165"/>
        <v>#REF!</v>
      </c>
      <c r="DS187" s="40" t="e">
        <f t="shared" si="165"/>
        <v>#REF!</v>
      </c>
      <c r="DT187" s="40" t="e">
        <f t="shared" si="165"/>
        <v>#REF!</v>
      </c>
      <c r="DU187" s="40" t="e">
        <f t="shared" si="165"/>
        <v>#REF!</v>
      </c>
      <c r="DV187" s="40" t="e">
        <f t="shared" si="165"/>
        <v>#REF!</v>
      </c>
      <c r="DW187" s="40" t="e">
        <f t="shared" si="165"/>
        <v>#REF!</v>
      </c>
      <c r="DX187" s="40" t="e">
        <f t="shared" si="58"/>
        <v>#REF!</v>
      </c>
      <c r="DY187" s="39">
        <f t="shared" si="69"/>
        <v>28</v>
      </c>
      <c r="DZ187" s="39">
        <f t="shared" si="63"/>
        <v>99</v>
      </c>
      <c r="EA187" s="104" t="e">
        <f t="shared" si="64"/>
        <v>#REF!</v>
      </c>
      <c r="EB187" s="39">
        <f>PRODUCT($DZ$161:DZ187)/FACT(DY187-1)</f>
        <v>1.8341067396452336E+27</v>
      </c>
    </row>
    <row r="188" spans="2:132" s="39" customFormat="1">
      <c r="B188" s="21"/>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1"/>
      <c r="AE188" s="40" t="e">
        <f t="shared" ref="AE188:BJ188" si="166">MAX(($C$24*AF188+(1-$C$24)*AF189)*$C$25,AE59-StrikePrice)</f>
        <v>#REF!</v>
      </c>
      <c r="AF188" s="40" t="e">
        <f t="shared" si="166"/>
        <v>#REF!</v>
      </c>
      <c r="AG188" s="40" t="e">
        <f t="shared" si="166"/>
        <v>#REF!</v>
      </c>
      <c r="AH188" s="40" t="e">
        <f t="shared" si="166"/>
        <v>#REF!</v>
      </c>
      <c r="AI188" s="40" t="e">
        <f t="shared" si="166"/>
        <v>#REF!</v>
      </c>
      <c r="AJ188" s="40" t="e">
        <f t="shared" si="166"/>
        <v>#REF!</v>
      </c>
      <c r="AK188" s="40" t="e">
        <f t="shared" si="166"/>
        <v>#REF!</v>
      </c>
      <c r="AL188" s="40" t="e">
        <f t="shared" si="166"/>
        <v>#REF!</v>
      </c>
      <c r="AM188" s="40" t="e">
        <f t="shared" si="166"/>
        <v>#REF!</v>
      </c>
      <c r="AN188" s="40" t="e">
        <f t="shared" si="166"/>
        <v>#REF!</v>
      </c>
      <c r="AO188" s="40" t="e">
        <f t="shared" si="166"/>
        <v>#REF!</v>
      </c>
      <c r="AP188" s="40" t="e">
        <f t="shared" si="166"/>
        <v>#REF!</v>
      </c>
      <c r="AQ188" s="40" t="e">
        <f t="shared" si="166"/>
        <v>#REF!</v>
      </c>
      <c r="AR188" s="40" t="e">
        <f t="shared" si="166"/>
        <v>#REF!</v>
      </c>
      <c r="AS188" s="40" t="e">
        <f t="shared" si="166"/>
        <v>#REF!</v>
      </c>
      <c r="AT188" s="40" t="e">
        <f t="shared" si="166"/>
        <v>#REF!</v>
      </c>
      <c r="AU188" s="40" t="e">
        <f t="shared" si="166"/>
        <v>#REF!</v>
      </c>
      <c r="AV188" s="40" t="e">
        <f t="shared" si="166"/>
        <v>#REF!</v>
      </c>
      <c r="AW188" s="40" t="e">
        <f t="shared" si="166"/>
        <v>#REF!</v>
      </c>
      <c r="AX188" s="40" t="e">
        <f t="shared" si="166"/>
        <v>#REF!</v>
      </c>
      <c r="AY188" s="40" t="e">
        <f t="shared" si="166"/>
        <v>#REF!</v>
      </c>
      <c r="AZ188" s="40" t="e">
        <f t="shared" si="166"/>
        <v>#REF!</v>
      </c>
      <c r="BA188" s="40" t="e">
        <f t="shared" si="166"/>
        <v>#REF!</v>
      </c>
      <c r="BB188" s="40" t="e">
        <f t="shared" si="166"/>
        <v>#REF!</v>
      </c>
      <c r="BC188" s="40" t="e">
        <f t="shared" si="166"/>
        <v>#REF!</v>
      </c>
      <c r="BD188" s="40" t="e">
        <f t="shared" si="166"/>
        <v>#REF!</v>
      </c>
      <c r="BE188" s="40" t="e">
        <f t="shared" si="166"/>
        <v>#REF!</v>
      </c>
      <c r="BF188" s="40" t="e">
        <f t="shared" si="166"/>
        <v>#REF!</v>
      </c>
      <c r="BG188" s="40" t="e">
        <f t="shared" si="166"/>
        <v>#REF!</v>
      </c>
      <c r="BH188" s="40" t="e">
        <f t="shared" si="166"/>
        <v>#REF!</v>
      </c>
      <c r="BI188" s="40" t="e">
        <f t="shared" si="166"/>
        <v>#REF!</v>
      </c>
      <c r="BJ188" s="40" t="e">
        <f t="shared" si="166"/>
        <v>#REF!</v>
      </c>
      <c r="BK188" s="40" t="e">
        <f t="shared" ref="BK188:CP188" si="167">MAX(($C$24*BL188+(1-$C$24)*BL189)*$C$25,BK59-StrikePrice)</f>
        <v>#REF!</v>
      </c>
      <c r="BL188" s="40" t="e">
        <f t="shared" si="167"/>
        <v>#REF!</v>
      </c>
      <c r="BM188" s="40" t="e">
        <f t="shared" si="167"/>
        <v>#REF!</v>
      </c>
      <c r="BN188" s="40" t="e">
        <f t="shared" si="167"/>
        <v>#REF!</v>
      </c>
      <c r="BO188" s="40" t="e">
        <f t="shared" si="167"/>
        <v>#REF!</v>
      </c>
      <c r="BP188" s="40" t="e">
        <f t="shared" si="167"/>
        <v>#REF!</v>
      </c>
      <c r="BQ188" s="40" t="e">
        <f t="shared" si="167"/>
        <v>#REF!</v>
      </c>
      <c r="BR188" s="40" t="e">
        <f t="shared" si="167"/>
        <v>#REF!</v>
      </c>
      <c r="BS188" s="40" t="e">
        <f t="shared" si="167"/>
        <v>#REF!</v>
      </c>
      <c r="BT188" s="40" t="e">
        <f t="shared" si="167"/>
        <v>#REF!</v>
      </c>
      <c r="BU188" s="40" t="e">
        <f t="shared" si="167"/>
        <v>#REF!</v>
      </c>
      <c r="BV188" s="40" t="e">
        <f t="shared" si="167"/>
        <v>#REF!</v>
      </c>
      <c r="BW188" s="40" t="e">
        <f t="shared" si="167"/>
        <v>#REF!</v>
      </c>
      <c r="BX188" s="40" t="e">
        <f t="shared" si="167"/>
        <v>#REF!</v>
      </c>
      <c r="BY188" s="40" t="e">
        <f t="shared" si="167"/>
        <v>#REF!</v>
      </c>
      <c r="BZ188" s="40" t="e">
        <f t="shared" si="167"/>
        <v>#REF!</v>
      </c>
      <c r="CA188" s="40" t="e">
        <f t="shared" si="167"/>
        <v>#REF!</v>
      </c>
      <c r="CB188" s="40" t="e">
        <f t="shared" si="167"/>
        <v>#REF!</v>
      </c>
      <c r="CC188" s="40" t="e">
        <f t="shared" si="167"/>
        <v>#REF!</v>
      </c>
      <c r="CD188" s="40" t="e">
        <f t="shared" si="167"/>
        <v>#REF!</v>
      </c>
      <c r="CE188" s="40" t="e">
        <f t="shared" si="167"/>
        <v>#REF!</v>
      </c>
      <c r="CF188" s="40" t="e">
        <f t="shared" si="167"/>
        <v>#REF!</v>
      </c>
      <c r="CG188" s="40" t="e">
        <f t="shared" si="167"/>
        <v>#REF!</v>
      </c>
      <c r="CH188" s="40" t="e">
        <f t="shared" si="167"/>
        <v>#REF!</v>
      </c>
      <c r="CI188" s="40" t="e">
        <f t="shared" si="167"/>
        <v>#REF!</v>
      </c>
      <c r="CJ188" s="40" t="e">
        <f t="shared" si="167"/>
        <v>#REF!</v>
      </c>
      <c r="CK188" s="40" t="e">
        <f t="shared" si="167"/>
        <v>#REF!</v>
      </c>
      <c r="CL188" s="40" t="e">
        <f t="shared" si="167"/>
        <v>#REF!</v>
      </c>
      <c r="CM188" s="40" t="e">
        <f t="shared" si="167"/>
        <v>#REF!</v>
      </c>
      <c r="CN188" s="40" t="e">
        <f t="shared" si="167"/>
        <v>#REF!</v>
      </c>
      <c r="CO188" s="40" t="e">
        <f t="shared" si="167"/>
        <v>#REF!</v>
      </c>
      <c r="CP188" s="40" t="e">
        <f t="shared" si="167"/>
        <v>#REF!</v>
      </c>
      <c r="CQ188" s="40" t="e">
        <f t="shared" ref="CQ188:DW188" si="168">MAX(($C$24*CR188+(1-$C$24)*CR189)*$C$25,CQ59-StrikePrice)</f>
        <v>#REF!</v>
      </c>
      <c r="CR188" s="40" t="e">
        <f t="shared" si="168"/>
        <v>#REF!</v>
      </c>
      <c r="CS188" s="40" t="e">
        <f t="shared" si="168"/>
        <v>#REF!</v>
      </c>
      <c r="CT188" s="40" t="e">
        <f t="shared" si="168"/>
        <v>#REF!</v>
      </c>
      <c r="CU188" s="40" t="e">
        <f t="shared" si="168"/>
        <v>#REF!</v>
      </c>
      <c r="CV188" s="40" t="e">
        <f t="shared" si="168"/>
        <v>#REF!</v>
      </c>
      <c r="CW188" s="40" t="e">
        <f t="shared" si="168"/>
        <v>#REF!</v>
      </c>
      <c r="CX188" s="40" t="e">
        <f t="shared" si="168"/>
        <v>#REF!</v>
      </c>
      <c r="CY188" s="40" t="e">
        <f t="shared" si="168"/>
        <v>#REF!</v>
      </c>
      <c r="CZ188" s="40" t="e">
        <f t="shared" si="168"/>
        <v>#REF!</v>
      </c>
      <c r="DA188" s="40" t="e">
        <f t="shared" si="168"/>
        <v>#REF!</v>
      </c>
      <c r="DB188" s="40" t="e">
        <f t="shared" si="168"/>
        <v>#REF!</v>
      </c>
      <c r="DC188" s="40" t="e">
        <f t="shared" si="168"/>
        <v>#REF!</v>
      </c>
      <c r="DD188" s="40" t="e">
        <f t="shared" si="168"/>
        <v>#REF!</v>
      </c>
      <c r="DE188" s="40" t="e">
        <f t="shared" si="168"/>
        <v>#REF!</v>
      </c>
      <c r="DF188" s="40" t="e">
        <f t="shared" si="168"/>
        <v>#REF!</v>
      </c>
      <c r="DG188" s="40" t="e">
        <f t="shared" si="168"/>
        <v>#REF!</v>
      </c>
      <c r="DH188" s="40" t="e">
        <f t="shared" si="168"/>
        <v>#REF!</v>
      </c>
      <c r="DI188" s="40" t="e">
        <f t="shared" si="168"/>
        <v>#REF!</v>
      </c>
      <c r="DJ188" s="40" t="e">
        <f t="shared" si="168"/>
        <v>#REF!</v>
      </c>
      <c r="DK188" s="40" t="e">
        <f t="shared" si="168"/>
        <v>#REF!</v>
      </c>
      <c r="DL188" s="40" t="e">
        <f t="shared" si="168"/>
        <v>#REF!</v>
      </c>
      <c r="DM188" s="40" t="e">
        <f t="shared" si="168"/>
        <v>#REF!</v>
      </c>
      <c r="DN188" s="40" t="e">
        <f t="shared" si="168"/>
        <v>#REF!</v>
      </c>
      <c r="DO188" s="40" t="e">
        <f t="shared" si="168"/>
        <v>#REF!</v>
      </c>
      <c r="DP188" s="40" t="e">
        <f t="shared" si="168"/>
        <v>#REF!</v>
      </c>
      <c r="DQ188" s="40" t="e">
        <f t="shared" si="168"/>
        <v>#REF!</v>
      </c>
      <c r="DR188" s="40" t="e">
        <f t="shared" si="168"/>
        <v>#REF!</v>
      </c>
      <c r="DS188" s="40" t="e">
        <f t="shared" si="168"/>
        <v>#REF!</v>
      </c>
      <c r="DT188" s="40" t="e">
        <f t="shared" si="168"/>
        <v>#REF!</v>
      </c>
      <c r="DU188" s="40" t="e">
        <f t="shared" si="168"/>
        <v>#REF!</v>
      </c>
      <c r="DV188" s="40" t="e">
        <f t="shared" si="168"/>
        <v>#REF!</v>
      </c>
      <c r="DW188" s="40" t="e">
        <f t="shared" si="168"/>
        <v>#REF!</v>
      </c>
      <c r="DX188" s="40" t="e">
        <f t="shared" si="58"/>
        <v>#REF!</v>
      </c>
      <c r="DY188" s="39">
        <f t="shared" si="69"/>
        <v>29</v>
      </c>
      <c r="DZ188" s="39">
        <f t="shared" si="63"/>
        <v>98</v>
      </c>
      <c r="EA188" s="104" t="e">
        <f t="shared" si="64"/>
        <v>#REF!</v>
      </c>
      <c r="EB188" s="39">
        <f>PRODUCT($DZ$161:DZ188)/FACT(DY188-1)</f>
        <v>6.4193735887583185E+27</v>
      </c>
    </row>
    <row r="189" spans="2:132" s="39" customFormat="1">
      <c r="B189" s="21"/>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1"/>
      <c r="AF189" s="40" t="e">
        <f t="shared" ref="AF189:BK189" si="169">MAX(($C$24*AG189+(1-$C$24)*AG190)*$C$25,AF60-StrikePrice)</f>
        <v>#REF!</v>
      </c>
      <c r="AG189" s="40" t="e">
        <f t="shared" si="169"/>
        <v>#REF!</v>
      </c>
      <c r="AH189" s="40" t="e">
        <f t="shared" si="169"/>
        <v>#REF!</v>
      </c>
      <c r="AI189" s="40" t="e">
        <f t="shared" si="169"/>
        <v>#REF!</v>
      </c>
      <c r="AJ189" s="40" t="e">
        <f t="shared" si="169"/>
        <v>#REF!</v>
      </c>
      <c r="AK189" s="40" t="e">
        <f t="shared" si="169"/>
        <v>#REF!</v>
      </c>
      <c r="AL189" s="40" t="e">
        <f t="shared" si="169"/>
        <v>#REF!</v>
      </c>
      <c r="AM189" s="40" t="e">
        <f t="shared" si="169"/>
        <v>#REF!</v>
      </c>
      <c r="AN189" s="40" t="e">
        <f t="shared" si="169"/>
        <v>#REF!</v>
      </c>
      <c r="AO189" s="40" t="e">
        <f t="shared" si="169"/>
        <v>#REF!</v>
      </c>
      <c r="AP189" s="40" t="e">
        <f t="shared" si="169"/>
        <v>#REF!</v>
      </c>
      <c r="AQ189" s="40" t="e">
        <f t="shared" si="169"/>
        <v>#REF!</v>
      </c>
      <c r="AR189" s="40" t="e">
        <f t="shared" si="169"/>
        <v>#REF!</v>
      </c>
      <c r="AS189" s="40" t="e">
        <f t="shared" si="169"/>
        <v>#REF!</v>
      </c>
      <c r="AT189" s="40" t="e">
        <f t="shared" si="169"/>
        <v>#REF!</v>
      </c>
      <c r="AU189" s="40" t="e">
        <f t="shared" si="169"/>
        <v>#REF!</v>
      </c>
      <c r="AV189" s="40" t="e">
        <f t="shared" si="169"/>
        <v>#REF!</v>
      </c>
      <c r="AW189" s="40" t="e">
        <f t="shared" si="169"/>
        <v>#REF!</v>
      </c>
      <c r="AX189" s="40" t="e">
        <f t="shared" si="169"/>
        <v>#REF!</v>
      </c>
      <c r="AY189" s="40" t="e">
        <f t="shared" si="169"/>
        <v>#REF!</v>
      </c>
      <c r="AZ189" s="40" t="e">
        <f t="shared" si="169"/>
        <v>#REF!</v>
      </c>
      <c r="BA189" s="40" t="e">
        <f t="shared" si="169"/>
        <v>#REF!</v>
      </c>
      <c r="BB189" s="40" t="e">
        <f t="shared" si="169"/>
        <v>#REF!</v>
      </c>
      <c r="BC189" s="40" t="e">
        <f t="shared" si="169"/>
        <v>#REF!</v>
      </c>
      <c r="BD189" s="40" t="e">
        <f t="shared" si="169"/>
        <v>#REF!</v>
      </c>
      <c r="BE189" s="40" t="e">
        <f t="shared" si="169"/>
        <v>#REF!</v>
      </c>
      <c r="BF189" s="40" t="e">
        <f t="shared" si="169"/>
        <v>#REF!</v>
      </c>
      <c r="BG189" s="40" t="e">
        <f t="shared" si="169"/>
        <v>#REF!</v>
      </c>
      <c r="BH189" s="40" t="e">
        <f t="shared" si="169"/>
        <v>#REF!</v>
      </c>
      <c r="BI189" s="40" t="e">
        <f t="shared" si="169"/>
        <v>#REF!</v>
      </c>
      <c r="BJ189" s="40" t="e">
        <f t="shared" si="169"/>
        <v>#REF!</v>
      </c>
      <c r="BK189" s="40" t="e">
        <f t="shared" si="169"/>
        <v>#REF!</v>
      </c>
      <c r="BL189" s="40" t="e">
        <f t="shared" ref="BL189:CQ189" si="170">MAX(($C$24*BM189+(1-$C$24)*BM190)*$C$25,BL60-StrikePrice)</f>
        <v>#REF!</v>
      </c>
      <c r="BM189" s="40" t="e">
        <f t="shared" si="170"/>
        <v>#REF!</v>
      </c>
      <c r="BN189" s="40" t="e">
        <f t="shared" si="170"/>
        <v>#REF!</v>
      </c>
      <c r="BO189" s="40" t="e">
        <f t="shared" si="170"/>
        <v>#REF!</v>
      </c>
      <c r="BP189" s="40" t="e">
        <f t="shared" si="170"/>
        <v>#REF!</v>
      </c>
      <c r="BQ189" s="40" t="e">
        <f t="shared" si="170"/>
        <v>#REF!</v>
      </c>
      <c r="BR189" s="40" t="e">
        <f t="shared" si="170"/>
        <v>#REF!</v>
      </c>
      <c r="BS189" s="40" t="e">
        <f t="shared" si="170"/>
        <v>#REF!</v>
      </c>
      <c r="BT189" s="40" t="e">
        <f t="shared" si="170"/>
        <v>#REF!</v>
      </c>
      <c r="BU189" s="40" t="e">
        <f t="shared" si="170"/>
        <v>#REF!</v>
      </c>
      <c r="BV189" s="40" t="e">
        <f t="shared" si="170"/>
        <v>#REF!</v>
      </c>
      <c r="BW189" s="40" t="e">
        <f t="shared" si="170"/>
        <v>#REF!</v>
      </c>
      <c r="BX189" s="40" t="e">
        <f t="shared" si="170"/>
        <v>#REF!</v>
      </c>
      <c r="BY189" s="40" t="e">
        <f t="shared" si="170"/>
        <v>#REF!</v>
      </c>
      <c r="BZ189" s="40" t="e">
        <f t="shared" si="170"/>
        <v>#REF!</v>
      </c>
      <c r="CA189" s="40" t="e">
        <f t="shared" si="170"/>
        <v>#REF!</v>
      </c>
      <c r="CB189" s="40" t="e">
        <f t="shared" si="170"/>
        <v>#REF!</v>
      </c>
      <c r="CC189" s="40" t="e">
        <f t="shared" si="170"/>
        <v>#REF!</v>
      </c>
      <c r="CD189" s="40" t="e">
        <f t="shared" si="170"/>
        <v>#REF!</v>
      </c>
      <c r="CE189" s="40" t="e">
        <f t="shared" si="170"/>
        <v>#REF!</v>
      </c>
      <c r="CF189" s="40" t="e">
        <f t="shared" si="170"/>
        <v>#REF!</v>
      </c>
      <c r="CG189" s="40" t="e">
        <f t="shared" si="170"/>
        <v>#REF!</v>
      </c>
      <c r="CH189" s="40" t="e">
        <f t="shared" si="170"/>
        <v>#REF!</v>
      </c>
      <c r="CI189" s="40" t="e">
        <f t="shared" si="170"/>
        <v>#REF!</v>
      </c>
      <c r="CJ189" s="40" t="e">
        <f t="shared" si="170"/>
        <v>#REF!</v>
      </c>
      <c r="CK189" s="40" t="e">
        <f t="shared" si="170"/>
        <v>#REF!</v>
      </c>
      <c r="CL189" s="40" t="e">
        <f t="shared" si="170"/>
        <v>#REF!</v>
      </c>
      <c r="CM189" s="40" t="e">
        <f t="shared" si="170"/>
        <v>#REF!</v>
      </c>
      <c r="CN189" s="40" t="e">
        <f t="shared" si="170"/>
        <v>#REF!</v>
      </c>
      <c r="CO189" s="40" t="e">
        <f t="shared" si="170"/>
        <v>#REF!</v>
      </c>
      <c r="CP189" s="40" t="e">
        <f t="shared" si="170"/>
        <v>#REF!</v>
      </c>
      <c r="CQ189" s="40" t="e">
        <f t="shared" si="170"/>
        <v>#REF!</v>
      </c>
      <c r="CR189" s="40" t="e">
        <f t="shared" ref="CR189:DW189" si="171">MAX(($C$24*CS189+(1-$C$24)*CS190)*$C$25,CR60-StrikePrice)</f>
        <v>#REF!</v>
      </c>
      <c r="CS189" s="40" t="e">
        <f t="shared" si="171"/>
        <v>#REF!</v>
      </c>
      <c r="CT189" s="40" t="e">
        <f t="shared" si="171"/>
        <v>#REF!</v>
      </c>
      <c r="CU189" s="40" t="e">
        <f t="shared" si="171"/>
        <v>#REF!</v>
      </c>
      <c r="CV189" s="40" t="e">
        <f t="shared" si="171"/>
        <v>#REF!</v>
      </c>
      <c r="CW189" s="40" t="e">
        <f t="shared" si="171"/>
        <v>#REF!</v>
      </c>
      <c r="CX189" s="40" t="e">
        <f t="shared" si="171"/>
        <v>#REF!</v>
      </c>
      <c r="CY189" s="40" t="e">
        <f t="shared" si="171"/>
        <v>#REF!</v>
      </c>
      <c r="CZ189" s="40" t="e">
        <f t="shared" si="171"/>
        <v>#REF!</v>
      </c>
      <c r="DA189" s="40" t="e">
        <f t="shared" si="171"/>
        <v>#REF!</v>
      </c>
      <c r="DB189" s="40" t="e">
        <f t="shared" si="171"/>
        <v>#REF!</v>
      </c>
      <c r="DC189" s="40" t="e">
        <f t="shared" si="171"/>
        <v>#REF!</v>
      </c>
      <c r="DD189" s="40" t="e">
        <f t="shared" si="171"/>
        <v>#REF!</v>
      </c>
      <c r="DE189" s="40" t="e">
        <f t="shared" si="171"/>
        <v>#REF!</v>
      </c>
      <c r="DF189" s="40" t="e">
        <f t="shared" si="171"/>
        <v>#REF!</v>
      </c>
      <c r="DG189" s="40" t="e">
        <f t="shared" si="171"/>
        <v>#REF!</v>
      </c>
      <c r="DH189" s="40" t="e">
        <f t="shared" si="171"/>
        <v>#REF!</v>
      </c>
      <c r="DI189" s="40" t="e">
        <f t="shared" si="171"/>
        <v>#REF!</v>
      </c>
      <c r="DJ189" s="40" t="e">
        <f t="shared" si="171"/>
        <v>#REF!</v>
      </c>
      <c r="DK189" s="40" t="e">
        <f t="shared" si="171"/>
        <v>#REF!</v>
      </c>
      <c r="DL189" s="40" t="e">
        <f t="shared" si="171"/>
        <v>#REF!</v>
      </c>
      <c r="DM189" s="40" t="e">
        <f t="shared" si="171"/>
        <v>#REF!</v>
      </c>
      <c r="DN189" s="40" t="e">
        <f t="shared" si="171"/>
        <v>#REF!</v>
      </c>
      <c r="DO189" s="40" t="e">
        <f t="shared" si="171"/>
        <v>#REF!</v>
      </c>
      <c r="DP189" s="40" t="e">
        <f t="shared" si="171"/>
        <v>#REF!</v>
      </c>
      <c r="DQ189" s="40" t="e">
        <f t="shared" si="171"/>
        <v>#REF!</v>
      </c>
      <c r="DR189" s="40" t="e">
        <f t="shared" si="171"/>
        <v>#REF!</v>
      </c>
      <c r="DS189" s="40" t="e">
        <f t="shared" si="171"/>
        <v>#REF!</v>
      </c>
      <c r="DT189" s="40" t="e">
        <f t="shared" si="171"/>
        <v>#REF!</v>
      </c>
      <c r="DU189" s="40" t="e">
        <f t="shared" si="171"/>
        <v>#REF!</v>
      </c>
      <c r="DV189" s="40" t="e">
        <f t="shared" si="171"/>
        <v>#REF!</v>
      </c>
      <c r="DW189" s="40" t="e">
        <f t="shared" si="171"/>
        <v>#REF!</v>
      </c>
      <c r="DX189" s="40" t="e">
        <f t="shared" si="58"/>
        <v>#REF!</v>
      </c>
      <c r="DY189" s="39">
        <f t="shared" si="69"/>
        <v>30</v>
      </c>
      <c r="DZ189" s="39">
        <f t="shared" si="63"/>
        <v>97</v>
      </c>
      <c r="EA189" s="104" t="e">
        <f t="shared" si="64"/>
        <v>#REF!</v>
      </c>
      <c r="EB189" s="39">
        <f>PRODUCT($DZ$161:DZ189)/FACT(DY189-1)</f>
        <v>2.1471697865846788E+28</v>
      </c>
    </row>
    <row r="190" spans="2:132" s="39" customFormat="1">
      <c r="B190" s="21"/>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1"/>
      <c r="AG190" s="40" t="e">
        <f t="shared" ref="AG190:BL190" si="172">MAX(($C$24*AH190+(1-$C$24)*AH191)*$C$25,AG61-StrikePrice)</f>
        <v>#REF!</v>
      </c>
      <c r="AH190" s="40" t="e">
        <f t="shared" si="172"/>
        <v>#REF!</v>
      </c>
      <c r="AI190" s="40" t="e">
        <f t="shared" si="172"/>
        <v>#REF!</v>
      </c>
      <c r="AJ190" s="40" t="e">
        <f t="shared" si="172"/>
        <v>#REF!</v>
      </c>
      <c r="AK190" s="40" t="e">
        <f t="shared" si="172"/>
        <v>#REF!</v>
      </c>
      <c r="AL190" s="40" t="e">
        <f t="shared" si="172"/>
        <v>#REF!</v>
      </c>
      <c r="AM190" s="40" t="e">
        <f t="shared" si="172"/>
        <v>#REF!</v>
      </c>
      <c r="AN190" s="40" t="e">
        <f t="shared" si="172"/>
        <v>#REF!</v>
      </c>
      <c r="AO190" s="40" t="e">
        <f t="shared" si="172"/>
        <v>#REF!</v>
      </c>
      <c r="AP190" s="40" t="e">
        <f t="shared" si="172"/>
        <v>#REF!</v>
      </c>
      <c r="AQ190" s="40" t="e">
        <f t="shared" si="172"/>
        <v>#REF!</v>
      </c>
      <c r="AR190" s="40" t="e">
        <f t="shared" si="172"/>
        <v>#REF!</v>
      </c>
      <c r="AS190" s="40" t="e">
        <f t="shared" si="172"/>
        <v>#REF!</v>
      </c>
      <c r="AT190" s="40" t="e">
        <f t="shared" si="172"/>
        <v>#REF!</v>
      </c>
      <c r="AU190" s="40" t="e">
        <f t="shared" si="172"/>
        <v>#REF!</v>
      </c>
      <c r="AV190" s="40" t="e">
        <f t="shared" si="172"/>
        <v>#REF!</v>
      </c>
      <c r="AW190" s="40" t="e">
        <f t="shared" si="172"/>
        <v>#REF!</v>
      </c>
      <c r="AX190" s="40" t="e">
        <f t="shared" si="172"/>
        <v>#REF!</v>
      </c>
      <c r="AY190" s="40" t="e">
        <f t="shared" si="172"/>
        <v>#REF!</v>
      </c>
      <c r="AZ190" s="40" t="e">
        <f t="shared" si="172"/>
        <v>#REF!</v>
      </c>
      <c r="BA190" s="40" t="e">
        <f t="shared" si="172"/>
        <v>#REF!</v>
      </c>
      <c r="BB190" s="40" t="e">
        <f t="shared" si="172"/>
        <v>#REF!</v>
      </c>
      <c r="BC190" s="40" t="e">
        <f t="shared" si="172"/>
        <v>#REF!</v>
      </c>
      <c r="BD190" s="40" t="e">
        <f t="shared" si="172"/>
        <v>#REF!</v>
      </c>
      <c r="BE190" s="40" t="e">
        <f t="shared" si="172"/>
        <v>#REF!</v>
      </c>
      <c r="BF190" s="40" t="e">
        <f t="shared" si="172"/>
        <v>#REF!</v>
      </c>
      <c r="BG190" s="40" t="e">
        <f t="shared" si="172"/>
        <v>#REF!</v>
      </c>
      <c r="BH190" s="40" t="e">
        <f t="shared" si="172"/>
        <v>#REF!</v>
      </c>
      <c r="BI190" s="40" t="e">
        <f t="shared" si="172"/>
        <v>#REF!</v>
      </c>
      <c r="BJ190" s="40" t="e">
        <f t="shared" si="172"/>
        <v>#REF!</v>
      </c>
      <c r="BK190" s="40" t="e">
        <f t="shared" si="172"/>
        <v>#REF!</v>
      </c>
      <c r="BL190" s="40" t="e">
        <f t="shared" si="172"/>
        <v>#REF!</v>
      </c>
      <c r="BM190" s="40" t="e">
        <f t="shared" ref="BM190:CR190" si="173">MAX(($C$24*BN190+(1-$C$24)*BN191)*$C$25,BM61-StrikePrice)</f>
        <v>#REF!</v>
      </c>
      <c r="BN190" s="40" t="e">
        <f t="shared" si="173"/>
        <v>#REF!</v>
      </c>
      <c r="BO190" s="40" t="e">
        <f t="shared" si="173"/>
        <v>#REF!</v>
      </c>
      <c r="BP190" s="40" t="e">
        <f t="shared" si="173"/>
        <v>#REF!</v>
      </c>
      <c r="BQ190" s="40" t="e">
        <f t="shared" si="173"/>
        <v>#REF!</v>
      </c>
      <c r="BR190" s="40" t="e">
        <f t="shared" si="173"/>
        <v>#REF!</v>
      </c>
      <c r="BS190" s="40" t="e">
        <f t="shared" si="173"/>
        <v>#REF!</v>
      </c>
      <c r="BT190" s="40" t="e">
        <f t="shared" si="173"/>
        <v>#REF!</v>
      </c>
      <c r="BU190" s="40" t="e">
        <f t="shared" si="173"/>
        <v>#REF!</v>
      </c>
      <c r="BV190" s="40" t="e">
        <f t="shared" si="173"/>
        <v>#REF!</v>
      </c>
      <c r="BW190" s="40" t="e">
        <f t="shared" si="173"/>
        <v>#REF!</v>
      </c>
      <c r="BX190" s="40" t="e">
        <f t="shared" si="173"/>
        <v>#REF!</v>
      </c>
      <c r="BY190" s="40" t="e">
        <f t="shared" si="173"/>
        <v>#REF!</v>
      </c>
      <c r="BZ190" s="40" t="e">
        <f t="shared" si="173"/>
        <v>#REF!</v>
      </c>
      <c r="CA190" s="40" t="e">
        <f t="shared" si="173"/>
        <v>#REF!</v>
      </c>
      <c r="CB190" s="40" t="e">
        <f t="shared" si="173"/>
        <v>#REF!</v>
      </c>
      <c r="CC190" s="40" t="e">
        <f t="shared" si="173"/>
        <v>#REF!</v>
      </c>
      <c r="CD190" s="40" t="e">
        <f t="shared" si="173"/>
        <v>#REF!</v>
      </c>
      <c r="CE190" s="40" t="e">
        <f t="shared" si="173"/>
        <v>#REF!</v>
      </c>
      <c r="CF190" s="40" t="e">
        <f t="shared" si="173"/>
        <v>#REF!</v>
      </c>
      <c r="CG190" s="40" t="e">
        <f t="shared" si="173"/>
        <v>#REF!</v>
      </c>
      <c r="CH190" s="40" t="e">
        <f t="shared" si="173"/>
        <v>#REF!</v>
      </c>
      <c r="CI190" s="40" t="e">
        <f t="shared" si="173"/>
        <v>#REF!</v>
      </c>
      <c r="CJ190" s="40" t="e">
        <f t="shared" si="173"/>
        <v>#REF!</v>
      </c>
      <c r="CK190" s="40" t="e">
        <f t="shared" si="173"/>
        <v>#REF!</v>
      </c>
      <c r="CL190" s="40" t="e">
        <f t="shared" si="173"/>
        <v>#REF!</v>
      </c>
      <c r="CM190" s="40" t="e">
        <f t="shared" si="173"/>
        <v>#REF!</v>
      </c>
      <c r="CN190" s="40" t="e">
        <f t="shared" si="173"/>
        <v>#REF!</v>
      </c>
      <c r="CO190" s="40" t="e">
        <f t="shared" si="173"/>
        <v>#REF!</v>
      </c>
      <c r="CP190" s="40" t="e">
        <f t="shared" si="173"/>
        <v>#REF!</v>
      </c>
      <c r="CQ190" s="40" t="e">
        <f t="shared" si="173"/>
        <v>#REF!</v>
      </c>
      <c r="CR190" s="40" t="e">
        <f t="shared" si="173"/>
        <v>#REF!</v>
      </c>
      <c r="CS190" s="40" t="e">
        <f t="shared" ref="CS190:DW190" si="174">MAX(($C$24*CT190+(1-$C$24)*CT191)*$C$25,CS61-StrikePrice)</f>
        <v>#REF!</v>
      </c>
      <c r="CT190" s="40" t="e">
        <f t="shared" si="174"/>
        <v>#REF!</v>
      </c>
      <c r="CU190" s="40" t="e">
        <f t="shared" si="174"/>
        <v>#REF!</v>
      </c>
      <c r="CV190" s="40" t="e">
        <f t="shared" si="174"/>
        <v>#REF!</v>
      </c>
      <c r="CW190" s="40" t="e">
        <f t="shared" si="174"/>
        <v>#REF!</v>
      </c>
      <c r="CX190" s="40" t="e">
        <f t="shared" si="174"/>
        <v>#REF!</v>
      </c>
      <c r="CY190" s="40" t="e">
        <f t="shared" si="174"/>
        <v>#REF!</v>
      </c>
      <c r="CZ190" s="40" t="e">
        <f t="shared" si="174"/>
        <v>#REF!</v>
      </c>
      <c r="DA190" s="40" t="e">
        <f t="shared" si="174"/>
        <v>#REF!</v>
      </c>
      <c r="DB190" s="40" t="e">
        <f t="shared" si="174"/>
        <v>#REF!</v>
      </c>
      <c r="DC190" s="40" t="e">
        <f t="shared" si="174"/>
        <v>#REF!</v>
      </c>
      <c r="DD190" s="40" t="e">
        <f t="shared" si="174"/>
        <v>#REF!</v>
      </c>
      <c r="DE190" s="40" t="e">
        <f t="shared" si="174"/>
        <v>#REF!</v>
      </c>
      <c r="DF190" s="40" t="e">
        <f t="shared" si="174"/>
        <v>#REF!</v>
      </c>
      <c r="DG190" s="40" t="e">
        <f t="shared" si="174"/>
        <v>#REF!</v>
      </c>
      <c r="DH190" s="40" t="e">
        <f t="shared" si="174"/>
        <v>#REF!</v>
      </c>
      <c r="DI190" s="40" t="e">
        <f t="shared" si="174"/>
        <v>#REF!</v>
      </c>
      <c r="DJ190" s="40" t="e">
        <f t="shared" si="174"/>
        <v>#REF!</v>
      </c>
      <c r="DK190" s="40" t="e">
        <f t="shared" si="174"/>
        <v>#REF!</v>
      </c>
      <c r="DL190" s="40" t="e">
        <f t="shared" si="174"/>
        <v>#REF!</v>
      </c>
      <c r="DM190" s="40" t="e">
        <f t="shared" si="174"/>
        <v>#REF!</v>
      </c>
      <c r="DN190" s="40" t="e">
        <f t="shared" si="174"/>
        <v>#REF!</v>
      </c>
      <c r="DO190" s="40" t="e">
        <f t="shared" si="174"/>
        <v>#REF!</v>
      </c>
      <c r="DP190" s="40" t="e">
        <f t="shared" si="174"/>
        <v>#REF!</v>
      </c>
      <c r="DQ190" s="40" t="e">
        <f t="shared" si="174"/>
        <v>#REF!</v>
      </c>
      <c r="DR190" s="40" t="e">
        <f t="shared" si="174"/>
        <v>#REF!</v>
      </c>
      <c r="DS190" s="40" t="e">
        <f t="shared" si="174"/>
        <v>#REF!</v>
      </c>
      <c r="DT190" s="40" t="e">
        <f t="shared" si="174"/>
        <v>#REF!</v>
      </c>
      <c r="DU190" s="40" t="e">
        <f t="shared" si="174"/>
        <v>#REF!</v>
      </c>
      <c r="DV190" s="40" t="e">
        <f t="shared" si="174"/>
        <v>#REF!</v>
      </c>
      <c r="DW190" s="40" t="e">
        <f t="shared" si="174"/>
        <v>#REF!</v>
      </c>
      <c r="DX190" s="40" t="e">
        <f t="shared" si="58"/>
        <v>#REF!</v>
      </c>
      <c r="DY190" s="39">
        <f t="shared" si="69"/>
        <v>31</v>
      </c>
      <c r="DZ190" s="39">
        <f t="shared" si="63"/>
        <v>96</v>
      </c>
      <c r="EA190" s="104" t="e">
        <f t="shared" si="64"/>
        <v>#REF!</v>
      </c>
      <c r="EB190" s="39">
        <f>PRODUCT($DZ$161:DZ190)/FACT(DY190-1)</f>
        <v>6.8709433170709698E+28</v>
      </c>
    </row>
    <row r="191" spans="2:132" s="39" customFormat="1">
      <c r="B191" s="21"/>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1"/>
      <c r="AH191" s="40" t="e">
        <f t="shared" ref="AH191:BM191" si="175">MAX(($C$24*AI191+(1-$C$24)*AI192)*$C$25,AH62-StrikePrice)</f>
        <v>#REF!</v>
      </c>
      <c r="AI191" s="40" t="e">
        <f t="shared" si="175"/>
        <v>#REF!</v>
      </c>
      <c r="AJ191" s="40" t="e">
        <f t="shared" si="175"/>
        <v>#REF!</v>
      </c>
      <c r="AK191" s="40" t="e">
        <f t="shared" si="175"/>
        <v>#REF!</v>
      </c>
      <c r="AL191" s="40" t="e">
        <f t="shared" si="175"/>
        <v>#REF!</v>
      </c>
      <c r="AM191" s="40" t="e">
        <f t="shared" si="175"/>
        <v>#REF!</v>
      </c>
      <c r="AN191" s="40" t="e">
        <f t="shared" si="175"/>
        <v>#REF!</v>
      </c>
      <c r="AO191" s="40" t="e">
        <f t="shared" si="175"/>
        <v>#REF!</v>
      </c>
      <c r="AP191" s="40" t="e">
        <f t="shared" si="175"/>
        <v>#REF!</v>
      </c>
      <c r="AQ191" s="40" t="e">
        <f t="shared" si="175"/>
        <v>#REF!</v>
      </c>
      <c r="AR191" s="40" t="e">
        <f t="shared" si="175"/>
        <v>#REF!</v>
      </c>
      <c r="AS191" s="40" t="e">
        <f t="shared" si="175"/>
        <v>#REF!</v>
      </c>
      <c r="AT191" s="40" t="e">
        <f t="shared" si="175"/>
        <v>#REF!</v>
      </c>
      <c r="AU191" s="40" t="e">
        <f t="shared" si="175"/>
        <v>#REF!</v>
      </c>
      <c r="AV191" s="40" t="e">
        <f t="shared" si="175"/>
        <v>#REF!</v>
      </c>
      <c r="AW191" s="40" t="e">
        <f t="shared" si="175"/>
        <v>#REF!</v>
      </c>
      <c r="AX191" s="40" t="e">
        <f t="shared" si="175"/>
        <v>#REF!</v>
      </c>
      <c r="AY191" s="40" t="e">
        <f t="shared" si="175"/>
        <v>#REF!</v>
      </c>
      <c r="AZ191" s="40" t="e">
        <f t="shared" si="175"/>
        <v>#REF!</v>
      </c>
      <c r="BA191" s="40" t="e">
        <f t="shared" si="175"/>
        <v>#REF!</v>
      </c>
      <c r="BB191" s="40" t="e">
        <f t="shared" si="175"/>
        <v>#REF!</v>
      </c>
      <c r="BC191" s="40" t="e">
        <f t="shared" si="175"/>
        <v>#REF!</v>
      </c>
      <c r="BD191" s="40" t="e">
        <f t="shared" si="175"/>
        <v>#REF!</v>
      </c>
      <c r="BE191" s="40" t="e">
        <f t="shared" si="175"/>
        <v>#REF!</v>
      </c>
      <c r="BF191" s="40" t="e">
        <f t="shared" si="175"/>
        <v>#REF!</v>
      </c>
      <c r="BG191" s="40" t="e">
        <f t="shared" si="175"/>
        <v>#REF!</v>
      </c>
      <c r="BH191" s="40" t="e">
        <f t="shared" si="175"/>
        <v>#REF!</v>
      </c>
      <c r="BI191" s="40" t="e">
        <f t="shared" si="175"/>
        <v>#REF!</v>
      </c>
      <c r="BJ191" s="40" t="e">
        <f t="shared" si="175"/>
        <v>#REF!</v>
      </c>
      <c r="BK191" s="40" t="e">
        <f t="shared" si="175"/>
        <v>#REF!</v>
      </c>
      <c r="BL191" s="40" t="e">
        <f t="shared" si="175"/>
        <v>#REF!</v>
      </c>
      <c r="BM191" s="40" t="e">
        <f t="shared" si="175"/>
        <v>#REF!</v>
      </c>
      <c r="BN191" s="40" t="e">
        <f t="shared" ref="BN191:CS191" si="176">MAX(($C$24*BO191+(1-$C$24)*BO192)*$C$25,BN62-StrikePrice)</f>
        <v>#REF!</v>
      </c>
      <c r="BO191" s="40" t="e">
        <f t="shared" si="176"/>
        <v>#REF!</v>
      </c>
      <c r="BP191" s="40" t="e">
        <f t="shared" si="176"/>
        <v>#REF!</v>
      </c>
      <c r="BQ191" s="40" t="e">
        <f t="shared" si="176"/>
        <v>#REF!</v>
      </c>
      <c r="BR191" s="40" t="e">
        <f t="shared" si="176"/>
        <v>#REF!</v>
      </c>
      <c r="BS191" s="40" t="e">
        <f t="shared" si="176"/>
        <v>#REF!</v>
      </c>
      <c r="BT191" s="40" t="e">
        <f t="shared" si="176"/>
        <v>#REF!</v>
      </c>
      <c r="BU191" s="40" t="e">
        <f t="shared" si="176"/>
        <v>#REF!</v>
      </c>
      <c r="BV191" s="40" t="e">
        <f t="shared" si="176"/>
        <v>#REF!</v>
      </c>
      <c r="BW191" s="40" t="e">
        <f t="shared" si="176"/>
        <v>#REF!</v>
      </c>
      <c r="BX191" s="40" t="e">
        <f t="shared" si="176"/>
        <v>#REF!</v>
      </c>
      <c r="BY191" s="40" t="e">
        <f t="shared" si="176"/>
        <v>#REF!</v>
      </c>
      <c r="BZ191" s="40" t="e">
        <f t="shared" si="176"/>
        <v>#REF!</v>
      </c>
      <c r="CA191" s="40" t="e">
        <f t="shared" si="176"/>
        <v>#REF!</v>
      </c>
      <c r="CB191" s="40" t="e">
        <f t="shared" si="176"/>
        <v>#REF!</v>
      </c>
      <c r="CC191" s="40" t="e">
        <f t="shared" si="176"/>
        <v>#REF!</v>
      </c>
      <c r="CD191" s="40" t="e">
        <f t="shared" si="176"/>
        <v>#REF!</v>
      </c>
      <c r="CE191" s="40" t="e">
        <f t="shared" si="176"/>
        <v>#REF!</v>
      </c>
      <c r="CF191" s="40" t="e">
        <f t="shared" si="176"/>
        <v>#REF!</v>
      </c>
      <c r="CG191" s="40" t="e">
        <f t="shared" si="176"/>
        <v>#REF!</v>
      </c>
      <c r="CH191" s="40" t="e">
        <f t="shared" si="176"/>
        <v>#REF!</v>
      </c>
      <c r="CI191" s="40" t="e">
        <f t="shared" si="176"/>
        <v>#REF!</v>
      </c>
      <c r="CJ191" s="40" t="e">
        <f t="shared" si="176"/>
        <v>#REF!</v>
      </c>
      <c r="CK191" s="40" t="e">
        <f t="shared" si="176"/>
        <v>#REF!</v>
      </c>
      <c r="CL191" s="40" t="e">
        <f t="shared" si="176"/>
        <v>#REF!</v>
      </c>
      <c r="CM191" s="40" t="e">
        <f t="shared" si="176"/>
        <v>#REF!</v>
      </c>
      <c r="CN191" s="40" t="e">
        <f t="shared" si="176"/>
        <v>#REF!</v>
      </c>
      <c r="CO191" s="40" t="e">
        <f t="shared" si="176"/>
        <v>#REF!</v>
      </c>
      <c r="CP191" s="40" t="e">
        <f t="shared" si="176"/>
        <v>#REF!</v>
      </c>
      <c r="CQ191" s="40" t="e">
        <f t="shared" si="176"/>
        <v>#REF!</v>
      </c>
      <c r="CR191" s="40" t="e">
        <f t="shared" si="176"/>
        <v>#REF!</v>
      </c>
      <c r="CS191" s="40" t="e">
        <f t="shared" si="176"/>
        <v>#REF!</v>
      </c>
      <c r="CT191" s="40" t="e">
        <f t="shared" ref="CT191:DW191" si="177">MAX(($C$24*CU191+(1-$C$24)*CU192)*$C$25,CT62-StrikePrice)</f>
        <v>#REF!</v>
      </c>
      <c r="CU191" s="40" t="e">
        <f t="shared" si="177"/>
        <v>#REF!</v>
      </c>
      <c r="CV191" s="40" t="e">
        <f t="shared" si="177"/>
        <v>#REF!</v>
      </c>
      <c r="CW191" s="40" t="e">
        <f t="shared" si="177"/>
        <v>#REF!</v>
      </c>
      <c r="CX191" s="40" t="e">
        <f t="shared" si="177"/>
        <v>#REF!</v>
      </c>
      <c r="CY191" s="40" t="e">
        <f t="shared" si="177"/>
        <v>#REF!</v>
      </c>
      <c r="CZ191" s="40" t="e">
        <f t="shared" si="177"/>
        <v>#REF!</v>
      </c>
      <c r="DA191" s="40" t="e">
        <f t="shared" si="177"/>
        <v>#REF!</v>
      </c>
      <c r="DB191" s="40" t="e">
        <f t="shared" si="177"/>
        <v>#REF!</v>
      </c>
      <c r="DC191" s="40" t="e">
        <f t="shared" si="177"/>
        <v>#REF!</v>
      </c>
      <c r="DD191" s="40" t="e">
        <f t="shared" si="177"/>
        <v>#REF!</v>
      </c>
      <c r="DE191" s="40" t="e">
        <f t="shared" si="177"/>
        <v>#REF!</v>
      </c>
      <c r="DF191" s="40" t="e">
        <f t="shared" si="177"/>
        <v>#REF!</v>
      </c>
      <c r="DG191" s="40" t="e">
        <f t="shared" si="177"/>
        <v>#REF!</v>
      </c>
      <c r="DH191" s="40" t="e">
        <f t="shared" si="177"/>
        <v>#REF!</v>
      </c>
      <c r="DI191" s="40" t="e">
        <f t="shared" si="177"/>
        <v>#REF!</v>
      </c>
      <c r="DJ191" s="40" t="e">
        <f t="shared" si="177"/>
        <v>#REF!</v>
      </c>
      <c r="DK191" s="40" t="e">
        <f t="shared" si="177"/>
        <v>#REF!</v>
      </c>
      <c r="DL191" s="40" t="e">
        <f t="shared" si="177"/>
        <v>#REF!</v>
      </c>
      <c r="DM191" s="40" t="e">
        <f t="shared" si="177"/>
        <v>#REF!</v>
      </c>
      <c r="DN191" s="40" t="e">
        <f t="shared" si="177"/>
        <v>#REF!</v>
      </c>
      <c r="DO191" s="40" t="e">
        <f t="shared" si="177"/>
        <v>#REF!</v>
      </c>
      <c r="DP191" s="40" t="e">
        <f t="shared" si="177"/>
        <v>#REF!</v>
      </c>
      <c r="DQ191" s="40" t="e">
        <f t="shared" si="177"/>
        <v>#REF!</v>
      </c>
      <c r="DR191" s="40" t="e">
        <f t="shared" si="177"/>
        <v>#REF!</v>
      </c>
      <c r="DS191" s="40" t="e">
        <f t="shared" si="177"/>
        <v>#REF!</v>
      </c>
      <c r="DT191" s="40" t="e">
        <f t="shared" si="177"/>
        <v>#REF!</v>
      </c>
      <c r="DU191" s="40" t="e">
        <f t="shared" si="177"/>
        <v>#REF!</v>
      </c>
      <c r="DV191" s="40" t="e">
        <f t="shared" si="177"/>
        <v>#REF!</v>
      </c>
      <c r="DW191" s="40" t="e">
        <f t="shared" si="177"/>
        <v>#REF!</v>
      </c>
      <c r="DX191" s="40" t="e">
        <f t="shared" si="58"/>
        <v>#REF!</v>
      </c>
      <c r="DY191" s="39">
        <f t="shared" si="69"/>
        <v>32</v>
      </c>
      <c r="DZ191" s="39">
        <f t="shared" si="63"/>
        <v>95</v>
      </c>
      <c r="EA191" s="104" t="e">
        <f t="shared" si="64"/>
        <v>#REF!</v>
      </c>
      <c r="EB191" s="39">
        <f>PRODUCT($DZ$161:DZ191)/FACT(DY191-1)</f>
        <v>2.1056116616830393E+29</v>
      </c>
    </row>
    <row r="192" spans="2:132" s="39" customFormat="1">
      <c r="B192" s="21"/>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1"/>
      <c r="AI192" s="40" t="e">
        <f t="shared" ref="AI192:BN192" si="178">MAX(($C$24*AJ192+(1-$C$24)*AJ193)*$C$25,AI63-StrikePrice)</f>
        <v>#REF!</v>
      </c>
      <c r="AJ192" s="40" t="e">
        <f t="shared" si="178"/>
        <v>#REF!</v>
      </c>
      <c r="AK192" s="40" t="e">
        <f t="shared" si="178"/>
        <v>#REF!</v>
      </c>
      <c r="AL192" s="40" t="e">
        <f t="shared" si="178"/>
        <v>#REF!</v>
      </c>
      <c r="AM192" s="40" t="e">
        <f t="shared" si="178"/>
        <v>#REF!</v>
      </c>
      <c r="AN192" s="40" t="e">
        <f t="shared" si="178"/>
        <v>#REF!</v>
      </c>
      <c r="AO192" s="40" t="e">
        <f t="shared" si="178"/>
        <v>#REF!</v>
      </c>
      <c r="AP192" s="40" t="e">
        <f t="shared" si="178"/>
        <v>#REF!</v>
      </c>
      <c r="AQ192" s="40" t="e">
        <f t="shared" si="178"/>
        <v>#REF!</v>
      </c>
      <c r="AR192" s="40" t="e">
        <f t="shared" si="178"/>
        <v>#REF!</v>
      </c>
      <c r="AS192" s="40" t="e">
        <f t="shared" si="178"/>
        <v>#REF!</v>
      </c>
      <c r="AT192" s="40" t="e">
        <f t="shared" si="178"/>
        <v>#REF!</v>
      </c>
      <c r="AU192" s="40" t="e">
        <f t="shared" si="178"/>
        <v>#REF!</v>
      </c>
      <c r="AV192" s="40" t="e">
        <f t="shared" si="178"/>
        <v>#REF!</v>
      </c>
      <c r="AW192" s="40" t="e">
        <f t="shared" si="178"/>
        <v>#REF!</v>
      </c>
      <c r="AX192" s="40" t="e">
        <f t="shared" si="178"/>
        <v>#REF!</v>
      </c>
      <c r="AY192" s="40" t="e">
        <f t="shared" si="178"/>
        <v>#REF!</v>
      </c>
      <c r="AZ192" s="40" t="e">
        <f t="shared" si="178"/>
        <v>#REF!</v>
      </c>
      <c r="BA192" s="40" t="e">
        <f t="shared" si="178"/>
        <v>#REF!</v>
      </c>
      <c r="BB192" s="40" t="e">
        <f t="shared" si="178"/>
        <v>#REF!</v>
      </c>
      <c r="BC192" s="40" t="e">
        <f t="shared" si="178"/>
        <v>#REF!</v>
      </c>
      <c r="BD192" s="40" t="e">
        <f t="shared" si="178"/>
        <v>#REF!</v>
      </c>
      <c r="BE192" s="40" t="e">
        <f t="shared" si="178"/>
        <v>#REF!</v>
      </c>
      <c r="BF192" s="40" t="e">
        <f t="shared" si="178"/>
        <v>#REF!</v>
      </c>
      <c r="BG192" s="40" t="e">
        <f t="shared" si="178"/>
        <v>#REF!</v>
      </c>
      <c r="BH192" s="40" t="e">
        <f t="shared" si="178"/>
        <v>#REF!</v>
      </c>
      <c r="BI192" s="40" t="e">
        <f t="shared" si="178"/>
        <v>#REF!</v>
      </c>
      <c r="BJ192" s="40" t="e">
        <f t="shared" si="178"/>
        <v>#REF!</v>
      </c>
      <c r="BK192" s="40" t="e">
        <f t="shared" si="178"/>
        <v>#REF!</v>
      </c>
      <c r="BL192" s="40" t="e">
        <f t="shared" si="178"/>
        <v>#REF!</v>
      </c>
      <c r="BM192" s="40" t="e">
        <f t="shared" si="178"/>
        <v>#REF!</v>
      </c>
      <c r="BN192" s="40" t="e">
        <f t="shared" si="178"/>
        <v>#REF!</v>
      </c>
      <c r="BO192" s="40" t="e">
        <f t="shared" ref="BO192:CT192" si="179">MAX(($C$24*BP192+(1-$C$24)*BP193)*$C$25,BO63-StrikePrice)</f>
        <v>#REF!</v>
      </c>
      <c r="BP192" s="40" t="e">
        <f t="shared" si="179"/>
        <v>#REF!</v>
      </c>
      <c r="BQ192" s="40" t="e">
        <f t="shared" si="179"/>
        <v>#REF!</v>
      </c>
      <c r="BR192" s="40" t="e">
        <f t="shared" si="179"/>
        <v>#REF!</v>
      </c>
      <c r="BS192" s="40" t="e">
        <f t="shared" si="179"/>
        <v>#REF!</v>
      </c>
      <c r="BT192" s="40" t="e">
        <f t="shared" si="179"/>
        <v>#REF!</v>
      </c>
      <c r="BU192" s="40" t="e">
        <f t="shared" si="179"/>
        <v>#REF!</v>
      </c>
      <c r="BV192" s="40" t="e">
        <f t="shared" si="179"/>
        <v>#REF!</v>
      </c>
      <c r="BW192" s="40" t="e">
        <f t="shared" si="179"/>
        <v>#REF!</v>
      </c>
      <c r="BX192" s="40" t="e">
        <f t="shared" si="179"/>
        <v>#REF!</v>
      </c>
      <c r="BY192" s="40" t="e">
        <f t="shared" si="179"/>
        <v>#REF!</v>
      </c>
      <c r="BZ192" s="40" t="e">
        <f t="shared" si="179"/>
        <v>#REF!</v>
      </c>
      <c r="CA192" s="40" t="e">
        <f t="shared" si="179"/>
        <v>#REF!</v>
      </c>
      <c r="CB192" s="40" t="e">
        <f t="shared" si="179"/>
        <v>#REF!</v>
      </c>
      <c r="CC192" s="40" t="e">
        <f t="shared" si="179"/>
        <v>#REF!</v>
      </c>
      <c r="CD192" s="40" t="e">
        <f t="shared" si="179"/>
        <v>#REF!</v>
      </c>
      <c r="CE192" s="40" t="e">
        <f t="shared" si="179"/>
        <v>#REF!</v>
      </c>
      <c r="CF192" s="40" t="e">
        <f t="shared" si="179"/>
        <v>#REF!</v>
      </c>
      <c r="CG192" s="40" t="e">
        <f t="shared" si="179"/>
        <v>#REF!</v>
      </c>
      <c r="CH192" s="40" t="e">
        <f t="shared" si="179"/>
        <v>#REF!</v>
      </c>
      <c r="CI192" s="40" t="e">
        <f t="shared" si="179"/>
        <v>#REF!</v>
      </c>
      <c r="CJ192" s="40" t="e">
        <f t="shared" si="179"/>
        <v>#REF!</v>
      </c>
      <c r="CK192" s="40" t="e">
        <f t="shared" si="179"/>
        <v>#REF!</v>
      </c>
      <c r="CL192" s="40" t="e">
        <f t="shared" si="179"/>
        <v>#REF!</v>
      </c>
      <c r="CM192" s="40" t="e">
        <f t="shared" si="179"/>
        <v>#REF!</v>
      </c>
      <c r="CN192" s="40" t="e">
        <f t="shared" si="179"/>
        <v>#REF!</v>
      </c>
      <c r="CO192" s="40" t="e">
        <f t="shared" si="179"/>
        <v>#REF!</v>
      </c>
      <c r="CP192" s="40" t="e">
        <f t="shared" si="179"/>
        <v>#REF!</v>
      </c>
      <c r="CQ192" s="40" t="e">
        <f t="shared" si="179"/>
        <v>#REF!</v>
      </c>
      <c r="CR192" s="40" t="e">
        <f t="shared" si="179"/>
        <v>#REF!</v>
      </c>
      <c r="CS192" s="40" t="e">
        <f t="shared" si="179"/>
        <v>#REF!</v>
      </c>
      <c r="CT192" s="40" t="e">
        <f t="shared" si="179"/>
        <v>#REF!</v>
      </c>
      <c r="CU192" s="40" t="e">
        <f t="shared" ref="CU192:DW192" si="180">MAX(($C$24*CV192+(1-$C$24)*CV193)*$C$25,CU63-StrikePrice)</f>
        <v>#REF!</v>
      </c>
      <c r="CV192" s="40" t="e">
        <f t="shared" si="180"/>
        <v>#REF!</v>
      </c>
      <c r="CW192" s="40" t="e">
        <f t="shared" si="180"/>
        <v>#REF!</v>
      </c>
      <c r="CX192" s="40" t="e">
        <f t="shared" si="180"/>
        <v>#REF!</v>
      </c>
      <c r="CY192" s="40" t="e">
        <f t="shared" si="180"/>
        <v>#REF!</v>
      </c>
      <c r="CZ192" s="40" t="e">
        <f t="shared" si="180"/>
        <v>#REF!</v>
      </c>
      <c r="DA192" s="40" t="e">
        <f t="shared" si="180"/>
        <v>#REF!</v>
      </c>
      <c r="DB192" s="40" t="e">
        <f t="shared" si="180"/>
        <v>#REF!</v>
      </c>
      <c r="DC192" s="40" t="e">
        <f t="shared" si="180"/>
        <v>#REF!</v>
      </c>
      <c r="DD192" s="40" t="e">
        <f t="shared" si="180"/>
        <v>#REF!</v>
      </c>
      <c r="DE192" s="40" t="e">
        <f t="shared" si="180"/>
        <v>#REF!</v>
      </c>
      <c r="DF192" s="40" t="e">
        <f t="shared" si="180"/>
        <v>#REF!</v>
      </c>
      <c r="DG192" s="40" t="e">
        <f t="shared" si="180"/>
        <v>#REF!</v>
      </c>
      <c r="DH192" s="40" t="e">
        <f t="shared" si="180"/>
        <v>#REF!</v>
      </c>
      <c r="DI192" s="40" t="e">
        <f t="shared" si="180"/>
        <v>#REF!</v>
      </c>
      <c r="DJ192" s="40" t="e">
        <f t="shared" si="180"/>
        <v>#REF!</v>
      </c>
      <c r="DK192" s="40" t="e">
        <f t="shared" si="180"/>
        <v>#REF!</v>
      </c>
      <c r="DL192" s="40" t="e">
        <f t="shared" si="180"/>
        <v>#REF!</v>
      </c>
      <c r="DM192" s="40" t="e">
        <f t="shared" si="180"/>
        <v>#REF!</v>
      </c>
      <c r="DN192" s="40" t="e">
        <f t="shared" si="180"/>
        <v>#REF!</v>
      </c>
      <c r="DO192" s="40" t="e">
        <f t="shared" si="180"/>
        <v>#REF!</v>
      </c>
      <c r="DP192" s="40" t="e">
        <f t="shared" si="180"/>
        <v>#REF!</v>
      </c>
      <c r="DQ192" s="40" t="e">
        <f t="shared" si="180"/>
        <v>#REF!</v>
      </c>
      <c r="DR192" s="40" t="e">
        <f t="shared" si="180"/>
        <v>#REF!</v>
      </c>
      <c r="DS192" s="40" t="e">
        <f t="shared" si="180"/>
        <v>#REF!</v>
      </c>
      <c r="DT192" s="40" t="e">
        <f t="shared" si="180"/>
        <v>#REF!</v>
      </c>
      <c r="DU192" s="40" t="e">
        <f t="shared" si="180"/>
        <v>#REF!</v>
      </c>
      <c r="DV192" s="40" t="e">
        <f t="shared" si="180"/>
        <v>#REF!</v>
      </c>
      <c r="DW192" s="40" t="e">
        <f t="shared" si="180"/>
        <v>#REF!</v>
      </c>
      <c r="DX192" s="40" t="e">
        <f t="shared" ref="DX192:DX223" si="181">MAX(0,DX63-StrikePrice)</f>
        <v>#REF!</v>
      </c>
      <c r="DY192" s="39">
        <f t="shared" si="69"/>
        <v>33</v>
      </c>
      <c r="DZ192" s="39">
        <f t="shared" si="63"/>
        <v>94</v>
      </c>
      <c r="EA192" s="104" t="e">
        <f t="shared" si="64"/>
        <v>#REF!</v>
      </c>
      <c r="EB192" s="39">
        <f>PRODUCT($DZ$161:DZ192)/FACT(DY192-1)</f>
        <v>6.1852342561939273E+29</v>
      </c>
    </row>
    <row r="193" spans="2:132" s="39" customFormat="1">
      <c r="B193" s="21"/>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1"/>
      <c r="AJ193" s="40" t="e">
        <f t="shared" ref="AJ193:BO193" si="182">MAX(($C$24*AK193+(1-$C$24)*AK194)*$C$25,AJ64-StrikePrice)</f>
        <v>#REF!</v>
      </c>
      <c r="AK193" s="40" t="e">
        <f t="shared" si="182"/>
        <v>#REF!</v>
      </c>
      <c r="AL193" s="40" t="e">
        <f t="shared" si="182"/>
        <v>#REF!</v>
      </c>
      <c r="AM193" s="40" t="e">
        <f t="shared" si="182"/>
        <v>#REF!</v>
      </c>
      <c r="AN193" s="40" t="e">
        <f t="shared" si="182"/>
        <v>#REF!</v>
      </c>
      <c r="AO193" s="40" t="e">
        <f t="shared" si="182"/>
        <v>#REF!</v>
      </c>
      <c r="AP193" s="40" t="e">
        <f t="shared" si="182"/>
        <v>#REF!</v>
      </c>
      <c r="AQ193" s="40" t="e">
        <f t="shared" si="182"/>
        <v>#REF!</v>
      </c>
      <c r="AR193" s="40" t="e">
        <f t="shared" si="182"/>
        <v>#REF!</v>
      </c>
      <c r="AS193" s="40" t="e">
        <f t="shared" si="182"/>
        <v>#REF!</v>
      </c>
      <c r="AT193" s="40" t="e">
        <f t="shared" si="182"/>
        <v>#REF!</v>
      </c>
      <c r="AU193" s="40" t="e">
        <f t="shared" si="182"/>
        <v>#REF!</v>
      </c>
      <c r="AV193" s="40" t="e">
        <f t="shared" si="182"/>
        <v>#REF!</v>
      </c>
      <c r="AW193" s="40" t="e">
        <f t="shared" si="182"/>
        <v>#REF!</v>
      </c>
      <c r="AX193" s="40" t="e">
        <f t="shared" si="182"/>
        <v>#REF!</v>
      </c>
      <c r="AY193" s="40" t="e">
        <f t="shared" si="182"/>
        <v>#REF!</v>
      </c>
      <c r="AZ193" s="40" t="e">
        <f t="shared" si="182"/>
        <v>#REF!</v>
      </c>
      <c r="BA193" s="40" t="e">
        <f t="shared" si="182"/>
        <v>#REF!</v>
      </c>
      <c r="BB193" s="40" t="e">
        <f t="shared" si="182"/>
        <v>#REF!</v>
      </c>
      <c r="BC193" s="40" t="e">
        <f t="shared" si="182"/>
        <v>#REF!</v>
      </c>
      <c r="BD193" s="40" t="e">
        <f t="shared" si="182"/>
        <v>#REF!</v>
      </c>
      <c r="BE193" s="40" t="e">
        <f t="shared" si="182"/>
        <v>#REF!</v>
      </c>
      <c r="BF193" s="40" t="e">
        <f t="shared" si="182"/>
        <v>#REF!</v>
      </c>
      <c r="BG193" s="40" t="e">
        <f t="shared" si="182"/>
        <v>#REF!</v>
      </c>
      <c r="BH193" s="40" t="e">
        <f t="shared" si="182"/>
        <v>#REF!</v>
      </c>
      <c r="BI193" s="40" t="e">
        <f t="shared" si="182"/>
        <v>#REF!</v>
      </c>
      <c r="BJ193" s="40" t="e">
        <f t="shared" si="182"/>
        <v>#REF!</v>
      </c>
      <c r="BK193" s="40" t="e">
        <f t="shared" si="182"/>
        <v>#REF!</v>
      </c>
      <c r="BL193" s="40" t="e">
        <f t="shared" si="182"/>
        <v>#REF!</v>
      </c>
      <c r="BM193" s="40" t="e">
        <f t="shared" si="182"/>
        <v>#REF!</v>
      </c>
      <c r="BN193" s="40" t="e">
        <f t="shared" si="182"/>
        <v>#REF!</v>
      </c>
      <c r="BO193" s="40" t="e">
        <f t="shared" si="182"/>
        <v>#REF!</v>
      </c>
      <c r="BP193" s="40" t="e">
        <f t="shared" ref="BP193:CU193" si="183">MAX(($C$24*BQ193+(1-$C$24)*BQ194)*$C$25,BP64-StrikePrice)</f>
        <v>#REF!</v>
      </c>
      <c r="BQ193" s="40" t="e">
        <f t="shared" si="183"/>
        <v>#REF!</v>
      </c>
      <c r="BR193" s="40" t="e">
        <f t="shared" si="183"/>
        <v>#REF!</v>
      </c>
      <c r="BS193" s="40" t="e">
        <f t="shared" si="183"/>
        <v>#REF!</v>
      </c>
      <c r="BT193" s="40" t="e">
        <f t="shared" si="183"/>
        <v>#REF!</v>
      </c>
      <c r="BU193" s="40" t="e">
        <f t="shared" si="183"/>
        <v>#REF!</v>
      </c>
      <c r="BV193" s="40" t="e">
        <f t="shared" si="183"/>
        <v>#REF!</v>
      </c>
      <c r="BW193" s="40" t="e">
        <f t="shared" si="183"/>
        <v>#REF!</v>
      </c>
      <c r="BX193" s="40" t="e">
        <f t="shared" si="183"/>
        <v>#REF!</v>
      </c>
      <c r="BY193" s="40" t="e">
        <f t="shared" si="183"/>
        <v>#REF!</v>
      </c>
      <c r="BZ193" s="40" t="e">
        <f t="shared" si="183"/>
        <v>#REF!</v>
      </c>
      <c r="CA193" s="40" t="e">
        <f t="shared" si="183"/>
        <v>#REF!</v>
      </c>
      <c r="CB193" s="40" t="e">
        <f t="shared" si="183"/>
        <v>#REF!</v>
      </c>
      <c r="CC193" s="40" t="e">
        <f t="shared" si="183"/>
        <v>#REF!</v>
      </c>
      <c r="CD193" s="40" t="e">
        <f t="shared" si="183"/>
        <v>#REF!</v>
      </c>
      <c r="CE193" s="40" t="e">
        <f t="shared" si="183"/>
        <v>#REF!</v>
      </c>
      <c r="CF193" s="40" t="e">
        <f t="shared" si="183"/>
        <v>#REF!</v>
      </c>
      <c r="CG193" s="40" t="e">
        <f t="shared" si="183"/>
        <v>#REF!</v>
      </c>
      <c r="CH193" s="40" t="e">
        <f t="shared" si="183"/>
        <v>#REF!</v>
      </c>
      <c r="CI193" s="40" t="e">
        <f t="shared" si="183"/>
        <v>#REF!</v>
      </c>
      <c r="CJ193" s="40" t="e">
        <f t="shared" si="183"/>
        <v>#REF!</v>
      </c>
      <c r="CK193" s="40" t="e">
        <f t="shared" si="183"/>
        <v>#REF!</v>
      </c>
      <c r="CL193" s="40" t="e">
        <f t="shared" si="183"/>
        <v>#REF!</v>
      </c>
      <c r="CM193" s="40" t="e">
        <f t="shared" si="183"/>
        <v>#REF!</v>
      </c>
      <c r="CN193" s="40" t="e">
        <f t="shared" si="183"/>
        <v>#REF!</v>
      </c>
      <c r="CO193" s="40" t="e">
        <f t="shared" si="183"/>
        <v>#REF!</v>
      </c>
      <c r="CP193" s="40" t="e">
        <f t="shared" si="183"/>
        <v>#REF!</v>
      </c>
      <c r="CQ193" s="40" t="e">
        <f t="shared" si="183"/>
        <v>#REF!</v>
      </c>
      <c r="CR193" s="40" t="e">
        <f t="shared" si="183"/>
        <v>#REF!</v>
      </c>
      <c r="CS193" s="40" t="e">
        <f t="shared" si="183"/>
        <v>#REF!</v>
      </c>
      <c r="CT193" s="40" t="e">
        <f t="shared" si="183"/>
        <v>#REF!</v>
      </c>
      <c r="CU193" s="40" t="e">
        <f t="shared" si="183"/>
        <v>#REF!</v>
      </c>
      <c r="CV193" s="40" t="e">
        <f t="shared" ref="CV193:DW193" si="184">MAX(($C$24*CW193+(1-$C$24)*CW194)*$C$25,CV64-StrikePrice)</f>
        <v>#REF!</v>
      </c>
      <c r="CW193" s="40" t="e">
        <f t="shared" si="184"/>
        <v>#REF!</v>
      </c>
      <c r="CX193" s="40" t="e">
        <f t="shared" si="184"/>
        <v>#REF!</v>
      </c>
      <c r="CY193" s="40" t="e">
        <f t="shared" si="184"/>
        <v>#REF!</v>
      </c>
      <c r="CZ193" s="40" t="e">
        <f t="shared" si="184"/>
        <v>#REF!</v>
      </c>
      <c r="DA193" s="40" t="e">
        <f t="shared" si="184"/>
        <v>#REF!</v>
      </c>
      <c r="DB193" s="40" t="e">
        <f t="shared" si="184"/>
        <v>#REF!</v>
      </c>
      <c r="DC193" s="40" t="e">
        <f t="shared" si="184"/>
        <v>#REF!</v>
      </c>
      <c r="DD193" s="40" t="e">
        <f t="shared" si="184"/>
        <v>#REF!</v>
      </c>
      <c r="DE193" s="40" t="e">
        <f t="shared" si="184"/>
        <v>#REF!</v>
      </c>
      <c r="DF193" s="40" t="e">
        <f t="shared" si="184"/>
        <v>#REF!</v>
      </c>
      <c r="DG193" s="40" t="e">
        <f t="shared" si="184"/>
        <v>#REF!</v>
      </c>
      <c r="DH193" s="40" t="e">
        <f t="shared" si="184"/>
        <v>#REF!</v>
      </c>
      <c r="DI193" s="40" t="e">
        <f t="shared" si="184"/>
        <v>#REF!</v>
      </c>
      <c r="DJ193" s="40" t="e">
        <f t="shared" si="184"/>
        <v>#REF!</v>
      </c>
      <c r="DK193" s="40" t="e">
        <f t="shared" si="184"/>
        <v>#REF!</v>
      </c>
      <c r="DL193" s="40" t="e">
        <f t="shared" si="184"/>
        <v>#REF!</v>
      </c>
      <c r="DM193" s="40" t="e">
        <f t="shared" si="184"/>
        <v>#REF!</v>
      </c>
      <c r="DN193" s="40" t="e">
        <f t="shared" si="184"/>
        <v>#REF!</v>
      </c>
      <c r="DO193" s="40" t="e">
        <f t="shared" si="184"/>
        <v>#REF!</v>
      </c>
      <c r="DP193" s="40" t="e">
        <f t="shared" si="184"/>
        <v>#REF!</v>
      </c>
      <c r="DQ193" s="40" t="e">
        <f t="shared" si="184"/>
        <v>#REF!</v>
      </c>
      <c r="DR193" s="40" t="e">
        <f t="shared" si="184"/>
        <v>#REF!</v>
      </c>
      <c r="DS193" s="40" t="e">
        <f t="shared" si="184"/>
        <v>#REF!</v>
      </c>
      <c r="DT193" s="40" t="e">
        <f t="shared" si="184"/>
        <v>#REF!</v>
      </c>
      <c r="DU193" s="40" t="e">
        <f t="shared" si="184"/>
        <v>#REF!</v>
      </c>
      <c r="DV193" s="40" t="e">
        <f t="shared" si="184"/>
        <v>#REF!</v>
      </c>
      <c r="DW193" s="40" t="e">
        <f t="shared" si="184"/>
        <v>#REF!</v>
      </c>
      <c r="DX193" s="40" t="e">
        <f t="shared" si="181"/>
        <v>#REF!</v>
      </c>
      <c r="DY193" s="39">
        <f t="shared" si="69"/>
        <v>34</v>
      </c>
      <c r="DZ193" s="39">
        <f t="shared" si="63"/>
        <v>93</v>
      </c>
      <c r="EA193" s="104" t="e">
        <f t="shared" si="64"/>
        <v>#REF!</v>
      </c>
      <c r="EB193" s="39">
        <f>PRODUCT($DZ$161:DZ193)/FACT(DY193-1)</f>
        <v>1.7431114722001066E+30</v>
      </c>
    </row>
    <row r="194" spans="2:132" s="39" customFormat="1">
      <c r="B194" s="21"/>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1"/>
      <c r="AK194" s="40" t="e">
        <f t="shared" ref="AK194:BP194" si="185">MAX(($C$24*AL194+(1-$C$24)*AL195)*$C$25,AK65-StrikePrice)</f>
        <v>#REF!</v>
      </c>
      <c r="AL194" s="40" t="e">
        <f t="shared" si="185"/>
        <v>#REF!</v>
      </c>
      <c r="AM194" s="40" t="e">
        <f t="shared" si="185"/>
        <v>#REF!</v>
      </c>
      <c r="AN194" s="40" t="e">
        <f t="shared" si="185"/>
        <v>#REF!</v>
      </c>
      <c r="AO194" s="40" t="e">
        <f t="shared" si="185"/>
        <v>#REF!</v>
      </c>
      <c r="AP194" s="40" t="e">
        <f t="shared" si="185"/>
        <v>#REF!</v>
      </c>
      <c r="AQ194" s="40" t="e">
        <f t="shared" si="185"/>
        <v>#REF!</v>
      </c>
      <c r="AR194" s="40" t="e">
        <f t="shared" si="185"/>
        <v>#REF!</v>
      </c>
      <c r="AS194" s="40" t="e">
        <f t="shared" si="185"/>
        <v>#REF!</v>
      </c>
      <c r="AT194" s="40" t="e">
        <f t="shared" si="185"/>
        <v>#REF!</v>
      </c>
      <c r="AU194" s="40" t="e">
        <f t="shared" si="185"/>
        <v>#REF!</v>
      </c>
      <c r="AV194" s="40" t="e">
        <f t="shared" si="185"/>
        <v>#REF!</v>
      </c>
      <c r="AW194" s="40" t="e">
        <f t="shared" si="185"/>
        <v>#REF!</v>
      </c>
      <c r="AX194" s="40" t="e">
        <f t="shared" si="185"/>
        <v>#REF!</v>
      </c>
      <c r="AY194" s="40" t="e">
        <f t="shared" si="185"/>
        <v>#REF!</v>
      </c>
      <c r="AZ194" s="40" t="e">
        <f t="shared" si="185"/>
        <v>#REF!</v>
      </c>
      <c r="BA194" s="40" t="e">
        <f t="shared" si="185"/>
        <v>#REF!</v>
      </c>
      <c r="BB194" s="40" t="e">
        <f t="shared" si="185"/>
        <v>#REF!</v>
      </c>
      <c r="BC194" s="40" t="e">
        <f t="shared" si="185"/>
        <v>#REF!</v>
      </c>
      <c r="BD194" s="40" t="e">
        <f t="shared" si="185"/>
        <v>#REF!</v>
      </c>
      <c r="BE194" s="40" t="e">
        <f t="shared" si="185"/>
        <v>#REF!</v>
      </c>
      <c r="BF194" s="40" t="e">
        <f t="shared" si="185"/>
        <v>#REF!</v>
      </c>
      <c r="BG194" s="40" t="e">
        <f t="shared" si="185"/>
        <v>#REF!</v>
      </c>
      <c r="BH194" s="40" t="e">
        <f t="shared" si="185"/>
        <v>#REF!</v>
      </c>
      <c r="BI194" s="40" t="e">
        <f t="shared" si="185"/>
        <v>#REF!</v>
      </c>
      <c r="BJ194" s="40" t="e">
        <f t="shared" si="185"/>
        <v>#REF!</v>
      </c>
      <c r="BK194" s="40" t="e">
        <f t="shared" si="185"/>
        <v>#REF!</v>
      </c>
      <c r="BL194" s="40" t="e">
        <f t="shared" si="185"/>
        <v>#REF!</v>
      </c>
      <c r="BM194" s="40" t="e">
        <f t="shared" si="185"/>
        <v>#REF!</v>
      </c>
      <c r="BN194" s="40" t="e">
        <f t="shared" si="185"/>
        <v>#REF!</v>
      </c>
      <c r="BO194" s="40" t="e">
        <f t="shared" si="185"/>
        <v>#REF!</v>
      </c>
      <c r="BP194" s="40" t="e">
        <f t="shared" si="185"/>
        <v>#REF!</v>
      </c>
      <c r="BQ194" s="40" t="e">
        <f t="shared" ref="BQ194:CV194" si="186">MAX(($C$24*BR194+(1-$C$24)*BR195)*$C$25,BQ65-StrikePrice)</f>
        <v>#REF!</v>
      </c>
      <c r="BR194" s="40" t="e">
        <f t="shared" si="186"/>
        <v>#REF!</v>
      </c>
      <c r="BS194" s="40" t="e">
        <f t="shared" si="186"/>
        <v>#REF!</v>
      </c>
      <c r="BT194" s="40" t="e">
        <f t="shared" si="186"/>
        <v>#REF!</v>
      </c>
      <c r="BU194" s="40" t="e">
        <f t="shared" si="186"/>
        <v>#REF!</v>
      </c>
      <c r="BV194" s="40" t="e">
        <f t="shared" si="186"/>
        <v>#REF!</v>
      </c>
      <c r="BW194" s="40" t="e">
        <f t="shared" si="186"/>
        <v>#REF!</v>
      </c>
      <c r="BX194" s="40" t="e">
        <f t="shared" si="186"/>
        <v>#REF!</v>
      </c>
      <c r="BY194" s="40" t="e">
        <f t="shared" si="186"/>
        <v>#REF!</v>
      </c>
      <c r="BZ194" s="40" t="e">
        <f t="shared" si="186"/>
        <v>#REF!</v>
      </c>
      <c r="CA194" s="40" t="e">
        <f t="shared" si="186"/>
        <v>#REF!</v>
      </c>
      <c r="CB194" s="40" t="e">
        <f t="shared" si="186"/>
        <v>#REF!</v>
      </c>
      <c r="CC194" s="40" t="e">
        <f t="shared" si="186"/>
        <v>#REF!</v>
      </c>
      <c r="CD194" s="40" t="e">
        <f t="shared" si="186"/>
        <v>#REF!</v>
      </c>
      <c r="CE194" s="40" t="e">
        <f t="shared" si="186"/>
        <v>#REF!</v>
      </c>
      <c r="CF194" s="40" t="e">
        <f t="shared" si="186"/>
        <v>#REF!</v>
      </c>
      <c r="CG194" s="40" t="e">
        <f t="shared" si="186"/>
        <v>#REF!</v>
      </c>
      <c r="CH194" s="40" t="e">
        <f t="shared" si="186"/>
        <v>#REF!</v>
      </c>
      <c r="CI194" s="40" t="e">
        <f t="shared" si="186"/>
        <v>#REF!</v>
      </c>
      <c r="CJ194" s="40" t="e">
        <f t="shared" si="186"/>
        <v>#REF!</v>
      </c>
      <c r="CK194" s="40" t="e">
        <f t="shared" si="186"/>
        <v>#REF!</v>
      </c>
      <c r="CL194" s="40" t="e">
        <f t="shared" si="186"/>
        <v>#REF!</v>
      </c>
      <c r="CM194" s="40" t="e">
        <f t="shared" si="186"/>
        <v>#REF!</v>
      </c>
      <c r="CN194" s="40" t="e">
        <f t="shared" si="186"/>
        <v>#REF!</v>
      </c>
      <c r="CO194" s="40" t="e">
        <f t="shared" si="186"/>
        <v>#REF!</v>
      </c>
      <c r="CP194" s="40" t="e">
        <f t="shared" si="186"/>
        <v>#REF!</v>
      </c>
      <c r="CQ194" s="40" t="e">
        <f t="shared" si="186"/>
        <v>#REF!</v>
      </c>
      <c r="CR194" s="40" t="e">
        <f t="shared" si="186"/>
        <v>#REF!</v>
      </c>
      <c r="CS194" s="40" t="e">
        <f t="shared" si="186"/>
        <v>#REF!</v>
      </c>
      <c r="CT194" s="40" t="e">
        <f t="shared" si="186"/>
        <v>#REF!</v>
      </c>
      <c r="CU194" s="40" t="e">
        <f t="shared" si="186"/>
        <v>#REF!</v>
      </c>
      <c r="CV194" s="40" t="e">
        <f t="shared" si="186"/>
        <v>#REF!</v>
      </c>
      <c r="CW194" s="40" t="e">
        <f t="shared" ref="CW194:DW194" si="187">MAX(($C$24*CX194+(1-$C$24)*CX195)*$C$25,CW65-StrikePrice)</f>
        <v>#REF!</v>
      </c>
      <c r="CX194" s="40" t="e">
        <f t="shared" si="187"/>
        <v>#REF!</v>
      </c>
      <c r="CY194" s="40" t="e">
        <f t="shared" si="187"/>
        <v>#REF!</v>
      </c>
      <c r="CZ194" s="40" t="e">
        <f t="shared" si="187"/>
        <v>#REF!</v>
      </c>
      <c r="DA194" s="40" t="e">
        <f t="shared" si="187"/>
        <v>#REF!</v>
      </c>
      <c r="DB194" s="40" t="e">
        <f t="shared" si="187"/>
        <v>#REF!</v>
      </c>
      <c r="DC194" s="40" t="e">
        <f t="shared" si="187"/>
        <v>#REF!</v>
      </c>
      <c r="DD194" s="40" t="e">
        <f t="shared" si="187"/>
        <v>#REF!</v>
      </c>
      <c r="DE194" s="40" t="e">
        <f t="shared" si="187"/>
        <v>#REF!</v>
      </c>
      <c r="DF194" s="40" t="e">
        <f t="shared" si="187"/>
        <v>#REF!</v>
      </c>
      <c r="DG194" s="40" t="e">
        <f t="shared" si="187"/>
        <v>#REF!</v>
      </c>
      <c r="DH194" s="40" t="e">
        <f t="shared" si="187"/>
        <v>#REF!</v>
      </c>
      <c r="DI194" s="40" t="e">
        <f t="shared" si="187"/>
        <v>#REF!</v>
      </c>
      <c r="DJ194" s="40" t="e">
        <f t="shared" si="187"/>
        <v>#REF!</v>
      </c>
      <c r="DK194" s="40" t="e">
        <f t="shared" si="187"/>
        <v>#REF!</v>
      </c>
      <c r="DL194" s="40" t="e">
        <f t="shared" si="187"/>
        <v>#REF!</v>
      </c>
      <c r="DM194" s="40" t="e">
        <f t="shared" si="187"/>
        <v>#REF!</v>
      </c>
      <c r="DN194" s="40" t="e">
        <f t="shared" si="187"/>
        <v>#REF!</v>
      </c>
      <c r="DO194" s="40" t="e">
        <f t="shared" si="187"/>
        <v>#REF!</v>
      </c>
      <c r="DP194" s="40" t="e">
        <f t="shared" si="187"/>
        <v>#REF!</v>
      </c>
      <c r="DQ194" s="40" t="e">
        <f t="shared" si="187"/>
        <v>#REF!</v>
      </c>
      <c r="DR194" s="40" t="e">
        <f t="shared" si="187"/>
        <v>#REF!</v>
      </c>
      <c r="DS194" s="40" t="e">
        <f t="shared" si="187"/>
        <v>#REF!</v>
      </c>
      <c r="DT194" s="40" t="e">
        <f t="shared" si="187"/>
        <v>#REF!</v>
      </c>
      <c r="DU194" s="40" t="e">
        <f t="shared" si="187"/>
        <v>#REF!</v>
      </c>
      <c r="DV194" s="40" t="e">
        <f t="shared" si="187"/>
        <v>#REF!</v>
      </c>
      <c r="DW194" s="40" t="e">
        <f t="shared" si="187"/>
        <v>#REF!</v>
      </c>
      <c r="DX194" s="40" t="e">
        <f t="shared" si="181"/>
        <v>#REF!</v>
      </c>
      <c r="DY194" s="39">
        <f t="shared" si="69"/>
        <v>35</v>
      </c>
      <c r="DZ194" s="39">
        <f t="shared" si="63"/>
        <v>92</v>
      </c>
      <c r="EA194" s="104" t="e">
        <f t="shared" si="64"/>
        <v>#REF!</v>
      </c>
      <c r="EB194" s="39">
        <f>PRODUCT($DZ$161:DZ194)/FACT(DY194-1)</f>
        <v>4.7166545718355848E+30</v>
      </c>
    </row>
    <row r="195" spans="2:132" s="39" customFormat="1">
      <c r="B195" s="21"/>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1"/>
      <c r="AL195" s="40" t="e">
        <f t="shared" ref="AL195:BQ195" si="188">MAX(($C$24*AM195+(1-$C$24)*AM196)*$C$25,AL66-StrikePrice)</f>
        <v>#REF!</v>
      </c>
      <c r="AM195" s="40" t="e">
        <f t="shared" si="188"/>
        <v>#REF!</v>
      </c>
      <c r="AN195" s="40" t="e">
        <f t="shared" si="188"/>
        <v>#REF!</v>
      </c>
      <c r="AO195" s="40" t="e">
        <f t="shared" si="188"/>
        <v>#REF!</v>
      </c>
      <c r="AP195" s="40" t="e">
        <f t="shared" si="188"/>
        <v>#REF!</v>
      </c>
      <c r="AQ195" s="40" t="e">
        <f t="shared" si="188"/>
        <v>#REF!</v>
      </c>
      <c r="AR195" s="40" t="e">
        <f t="shared" si="188"/>
        <v>#REF!</v>
      </c>
      <c r="AS195" s="40" t="e">
        <f t="shared" si="188"/>
        <v>#REF!</v>
      </c>
      <c r="AT195" s="40" t="e">
        <f t="shared" si="188"/>
        <v>#REF!</v>
      </c>
      <c r="AU195" s="40" t="e">
        <f t="shared" si="188"/>
        <v>#REF!</v>
      </c>
      <c r="AV195" s="40" t="e">
        <f t="shared" si="188"/>
        <v>#REF!</v>
      </c>
      <c r="AW195" s="40" t="e">
        <f t="shared" si="188"/>
        <v>#REF!</v>
      </c>
      <c r="AX195" s="40" t="e">
        <f t="shared" si="188"/>
        <v>#REF!</v>
      </c>
      <c r="AY195" s="40" t="e">
        <f t="shared" si="188"/>
        <v>#REF!</v>
      </c>
      <c r="AZ195" s="40" t="e">
        <f t="shared" si="188"/>
        <v>#REF!</v>
      </c>
      <c r="BA195" s="40" t="e">
        <f t="shared" si="188"/>
        <v>#REF!</v>
      </c>
      <c r="BB195" s="40" t="e">
        <f t="shared" si="188"/>
        <v>#REF!</v>
      </c>
      <c r="BC195" s="40" t="e">
        <f t="shared" si="188"/>
        <v>#REF!</v>
      </c>
      <c r="BD195" s="40" t="e">
        <f t="shared" si="188"/>
        <v>#REF!</v>
      </c>
      <c r="BE195" s="40" t="e">
        <f t="shared" si="188"/>
        <v>#REF!</v>
      </c>
      <c r="BF195" s="40" t="e">
        <f t="shared" si="188"/>
        <v>#REF!</v>
      </c>
      <c r="BG195" s="40" t="e">
        <f t="shared" si="188"/>
        <v>#REF!</v>
      </c>
      <c r="BH195" s="40" t="e">
        <f t="shared" si="188"/>
        <v>#REF!</v>
      </c>
      <c r="BI195" s="40" t="e">
        <f t="shared" si="188"/>
        <v>#REF!</v>
      </c>
      <c r="BJ195" s="40" t="e">
        <f t="shared" si="188"/>
        <v>#REF!</v>
      </c>
      <c r="BK195" s="40" t="e">
        <f t="shared" si="188"/>
        <v>#REF!</v>
      </c>
      <c r="BL195" s="40" t="e">
        <f t="shared" si="188"/>
        <v>#REF!</v>
      </c>
      <c r="BM195" s="40" t="e">
        <f t="shared" si="188"/>
        <v>#REF!</v>
      </c>
      <c r="BN195" s="40" t="e">
        <f t="shared" si="188"/>
        <v>#REF!</v>
      </c>
      <c r="BO195" s="40" t="e">
        <f t="shared" si="188"/>
        <v>#REF!</v>
      </c>
      <c r="BP195" s="40" t="e">
        <f t="shared" si="188"/>
        <v>#REF!</v>
      </c>
      <c r="BQ195" s="40" t="e">
        <f t="shared" si="188"/>
        <v>#REF!</v>
      </c>
      <c r="BR195" s="40" t="e">
        <f t="shared" ref="BR195:CW195" si="189">MAX(($C$24*BS195+(1-$C$24)*BS196)*$C$25,BR66-StrikePrice)</f>
        <v>#REF!</v>
      </c>
      <c r="BS195" s="40" t="e">
        <f t="shared" si="189"/>
        <v>#REF!</v>
      </c>
      <c r="BT195" s="40" t="e">
        <f t="shared" si="189"/>
        <v>#REF!</v>
      </c>
      <c r="BU195" s="40" t="e">
        <f t="shared" si="189"/>
        <v>#REF!</v>
      </c>
      <c r="BV195" s="40" t="e">
        <f t="shared" si="189"/>
        <v>#REF!</v>
      </c>
      <c r="BW195" s="40" t="e">
        <f t="shared" si="189"/>
        <v>#REF!</v>
      </c>
      <c r="BX195" s="40" t="e">
        <f t="shared" si="189"/>
        <v>#REF!</v>
      </c>
      <c r="BY195" s="40" t="e">
        <f t="shared" si="189"/>
        <v>#REF!</v>
      </c>
      <c r="BZ195" s="40" t="e">
        <f t="shared" si="189"/>
        <v>#REF!</v>
      </c>
      <c r="CA195" s="40" t="e">
        <f t="shared" si="189"/>
        <v>#REF!</v>
      </c>
      <c r="CB195" s="40" t="e">
        <f t="shared" si="189"/>
        <v>#REF!</v>
      </c>
      <c r="CC195" s="40" t="e">
        <f t="shared" si="189"/>
        <v>#REF!</v>
      </c>
      <c r="CD195" s="40" t="e">
        <f t="shared" si="189"/>
        <v>#REF!</v>
      </c>
      <c r="CE195" s="40" t="e">
        <f t="shared" si="189"/>
        <v>#REF!</v>
      </c>
      <c r="CF195" s="40" t="e">
        <f t="shared" si="189"/>
        <v>#REF!</v>
      </c>
      <c r="CG195" s="40" t="e">
        <f t="shared" si="189"/>
        <v>#REF!</v>
      </c>
      <c r="CH195" s="40" t="e">
        <f t="shared" si="189"/>
        <v>#REF!</v>
      </c>
      <c r="CI195" s="40" t="e">
        <f t="shared" si="189"/>
        <v>#REF!</v>
      </c>
      <c r="CJ195" s="40" t="e">
        <f t="shared" si="189"/>
        <v>#REF!</v>
      </c>
      <c r="CK195" s="40" t="e">
        <f t="shared" si="189"/>
        <v>#REF!</v>
      </c>
      <c r="CL195" s="40" t="e">
        <f t="shared" si="189"/>
        <v>#REF!</v>
      </c>
      <c r="CM195" s="40" t="e">
        <f t="shared" si="189"/>
        <v>#REF!</v>
      </c>
      <c r="CN195" s="40" t="e">
        <f t="shared" si="189"/>
        <v>#REF!</v>
      </c>
      <c r="CO195" s="40" t="e">
        <f t="shared" si="189"/>
        <v>#REF!</v>
      </c>
      <c r="CP195" s="40" t="e">
        <f t="shared" si="189"/>
        <v>#REF!</v>
      </c>
      <c r="CQ195" s="40" t="e">
        <f t="shared" si="189"/>
        <v>#REF!</v>
      </c>
      <c r="CR195" s="40" t="e">
        <f t="shared" si="189"/>
        <v>#REF!</v>
      </c>
      <c r="CS195" s="40" t="e">
        <f t="shared" si="189"/>
        <v>#REF!</v>
      </c>
      <c r="CT195" s="40" t="e">
        <f t="shared" si="189"/>
        <v>#REF!</v>
      </c>
      <c r="CU195" s="40" t="e">
        <f t="shared" si="189"/>
        <v>#REF!</v>
      </c>
      <c r="CV195" s="40" t="e">
        <f t="shared" si="189"/>
        <v>#REF!</v>
      </c>
      <c r="CW195" s="40" t="e">
        <f t="shared" si="189"/>
        <v>#REF!</v>
      </c>
      <c r="CX195" s="40" t="e">
        <f t="shared" ref="CX195:DW195" si="190">MAX(($C$24*CY195+(1-$C$24)*CY196)*$C$25,CX66-StrikePrice)</f>
        <v>#REF!</v>
      </c>
      <c r="CY195" s="40" t="e">
        <f t="shared" si="190"/>
        <v>#REF!</v>
      </c>
      <c r="CZ195" s="40" t="e">
        <f t="shared" si="190"/>
        <v>#REF!</v>
      </c>
      <c r="DA195" s="40" t="e">
        <f t="shared" si="190"/>
        <v>#REF!</v>
      </c>
      <c r="DB195" s="40" t="e">
        <f t="shared" si="190"/>
        <v>#REF!</v>
      </c>
      <c r="DC195" s="40" t="e">
        <f t="shared" si="190"/>
        <v>#REF!</v>
      </c>
      <c r="DD195" s="40" t="e">
        <f t="shared" si="190"/>
        <v>#REF!</v>
      </c>
      <c r="DE195" s="40" t="e">
        <f t="shared" si="190"/>
        <v>#REF!</v>
      </c>
      <c r="DF195" s="40" t="e">
        <f t="shared" si="190"/>
        <v>#REF!</v>
      </c>
      <c r="DG195" s="40" t="e">
        <f t="shared" si="190"/>
        <v>#REF!</v>
      </c>
      <c r="DH195" s="40" t="e">
        <f t="shared" si="190"/>
        <v>#REF!</v>
      </c>
      <c r="DI195" s="40" t="e">
        <f t="shared" si="190"/>
        <v>#REF!</v>
      </c>
      <c r="DJ195" s="40" t="e">
        <f t="shared" si="190"/>
        <v>#REF!</v>
      </c>
      <c r="DK195" s="40" t="e">
        <f t="shared" si="190"/>
        <v>#REF!</v>
      </c>
      <c r="DL195" s="40" t="e">
        <f t="shared" si="190"/>
        <v>#REF!</v>
      </c>
      <c r="DM195" s="40" t="e">
        <f t="shared" si="190"/>
        <v>#REF!</v>
      </c>
      <c r="DN195" s="40" t="e">
        <f t="shared" si="190"/>
        <v>#REF!</v>
      </c>
      <c r="DO195" s="40" t="e">
        <f t="shared" si="190"/>
        <v>#REF!</v>
      </c>
      <c r="DP195" s="40" t="e">
        <f t="shared" si="190"/>
        <v>#REF!</v>
      </c>
      <c r="DQ195" s="40" t="e">
        <f t="shared" si="190"/>
        <v>#REF!</v>
      </c>
      <c r="DR195" s="40" t="e">
        <f t="shared" si="190"/>
        <v>#REF!</v>
      </c>
      <c r="DS195" s="40" t="e">
        <f t="shared" si="190"/>
        <v>#REF!</v>
      </c>
      <c r="DT195" s="40" t="e">
        <f t="shared" si="190"/>
        <v>#REF!</v>
      </c>
      <c r="DU195" s="40" t="e">
        <f t="shared" si="190"/>
        <v>#REF!</v>
      </c>
      <c r="DV195" s="40" t="e">
        <f t="shared" si="190"/>
        <v>#REF!</v>
      </c>
      <c r="DW195" s="40" t="e">
        <f t="shared" si="190"/>
        <v>#REF!</v>
      </c>
      <c r="DX195" s="40" t="e">
        <f t="shared" si="181"/>
        <v>#REF!</v>
      </c>
      <c r="DY195" s="39">
        <f t="shared" si="69"/>
        <v>36</v>
      </c>
      <c r="DZ195" s="39">
        <f t="shared" si="63"/>
        <v>91</v>
      </c>
      <c r="EA195" s="104" t="e">
        <f t="shared" si="64"/>
        <v>#REF!</v>
      </c>
      <c r="EB195" s="39">
        <f>PRODUCT($DZ$161:DZ195)/FACT(DY195-1)</f>
        <v>1.2263301886772519E+31</v>
      </c>
    </row>
    <row r="196" spans="2:132" s="39" customFormat="1">
      <c r="B196" s="21"/>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1"/>
      <c r="AM196" s="40" t="e">
        <f t="shared" ref="AM196:BR196" si="191">MAX(($C$24*AN196+(1-$C$24)*AN197)*$C$25,AM67-StrikePrice)</f>
        <v>#REF!</v>
      </c>
      <c r="AN196" s="40" t="e">
        <f t="shared" si="191"/>
        <v>#REF!</v>
      </c>
      <c r="AO196" s="40" t="e">
        <f t="shared" si="191"/>
        <v>#REF!</v>
      </c>
      <c r="AP196" s="40" t="e">
        <f t="shared" si="191"/>
        <v>#REF!</v>
      </c>
      <c r="AQ196" s="40" t="e">
        <f t="shared" si="191"/>
        <v>#REF!</v>
      </c>
      <c r="AR196" s="40" t="e">
        <f t="shared" si="191"/>
        <v>#REF!</v>
      </c>
      <c r="AS196" s="40" t="e">
        <f t="shared" si="191"/>
        <v>#REF!</v>
      </c>
      <c r="AT196" s="40" t="e">
        <f t="shared" si="191"/>
        <v>#REF!</v>
      </c>
      <c r="AU196" s="40" t="e">
        <f t="shared" si="191"/>
        <v>#REF!</v>
      </c>
      <c r="AV196" s="40" t="e">
        <f t="shared" si="191"/>
        <v>#REF!</v>
      </c>
      <c r="AW196" s="40" t="e">
        <f t="shared" si="191"/>
        <v>#REF!</v>
      </c>
      <c r="AX196" s="40" t="e">
        <f t="shared" si="191"/>
        <v>#REF!</v>
      </c>
      <c r="AY196" s="40" t="e">
        <f t="shared" si="191"/>
        <v>#REF!</v>
      </c>
      <c r="AZ196" s="40" t="e">
        <f t="shared" si="191"/>
        <v>#REF!</v>
      </c>
      <c r="BA196" s="40" t="e">
        <f t="shared" si="191"/>
        <v>#REF!</v>
      </c>
      <c r="BB196" s="40" t="e">
        <f t="shared" si="191"/>
        <v>#REF!</v>
      </c>
      <c r="BC196" s="40" t="e">
        <f t="shared" si="191"/>
        <v>#REF!</v>
      </c>
      <c r="BD196" s="40" t="e">
        <f t="shared" si="191"/>
        <v>#REF!</v>
      </c>
      <c r="BE196" s="40" t="e">
        <f t="shared" si="191"/>
        <v>#REF!</v>
      </c>
      <c r="BF196" s="40" t="e">
        <f t="shared" si="191"/>
        <v>#REF!</v>
      </c>
      <c r="BG196" s="40" t="e">
        <f t="shared" si="191"/>
        <v>#REF!</v>
      </c>
      <c r="BH196" s="40" t="e">
        <f t="shared" si="191"/>
        <v>#REF!</v>
      </c>
      <c r="BI196" s="40" t="e">
        <f t="shared" si="191"/>
        <v>#REF!</v>
      </c>
      <c r="BJ196" s="40" t="e">
        <f t="shared" si="191"/>
        <v>#REF!</v>
      </c>
      <c r="BK196" s="40" t="e">
        <f t="shared" si="191"/>
        <v>#REF!</v>
      </c>
      <c r="BL196" s="40" t="e">
        <f t="shared" si="191"/>
        <v>#REF!</v>
      </c>
      <c r="BM196" s="40" t="e">
        <f t="shared" si="191"/>
        <v>#REF!</v>
      </c>
      <c r="BN196" s="40" t="e">
        <f t="shared" si="191"/>
        <v>#REF!</v>
      </c>
      <c r="BO196" s="40" t="e">
        <f t="shared" si="191"/>
        <v>#REF!</v>
      </c>
      <c r="BP196" s="40" t="e">
        <f t="shared" si="191"/>
        <v>#REF!</v>
      </c>
      <c r="BQ196" s="40" t="e">
        <f t="shared" si="191"/>
        <v>#REF!</v>
      </c>
      <c r="BR196" s="40" t="e">
        <f t="shared" si="191"/>
        <v>#REF!</v>
      </c>
      <c r="BS196" s="40" t="e">
        <f t="shared" ref="BS196:CX196" si="192">MAX(($C$24*BT196+(1-$C$24)*BT197)*$C$25,BS67-StrikePrice)</f>
        <v>#REF!</v>
      </c>
      <c r="BT196" s="40" t="e">
        <f t="shared" si="192"/>
        <v>#REF!</v>
      </c>
      <c r="BU196" s="40" t="e">
        <f t="shared" si="192"/>
        <v>#REF!</v>
      </c>
      <c r="BV196" s="40" t="e">
        <f t="shared" si="192"/>
        <v>#REF!</v>
      </c>
      <c r="BW196" s="40" t="e">
        <f t="shared" si="192"/>
        <v>#REF!</v>
      </c>
      <c r="BX196" s="40" t="e">
        <f t="shared" si="192"/>
        <v>#REF!</v>
      </c>
      <c r="BY196" s="40" t="e">
        <f t="shared" si="192"/>
        <v>#REF!</v>
      </c>
      <c r="BZ196" s="40" t="e">
        <f t="shared" si="192"/>
        <v>#REF!</v>
      </c>
      <c r="CA196" s="40" t="e">
        <f t="shared" si="192"/>
        <v>#REF!</v>
      </c>
      <c r="CB196" s="40" t="e">
        <f t="shared" si="192"/>
        <v>#REF!</v>
      </c>
      <c r="CC196" s="40" t="e">
        <f t="shared" si="192"/>
        <v>#REF!</v>
      </c>
      <c r="CD196" s="40" t="e">
        <f t="shared" si="192"/>
        <v>#REF!</v>
      </c>
      <c r="CE196" s="40" t="e">
        <f t="shared" si="192"/>
        <v>#REF!</v>
      </c>
      <c r="CF196" s="40" t="e">
        <f t="shared" si="192"/>
        <v>#REF!</v>
      </c>
      <c r="CG196" s="40" t="e">
        <f t="shared" si="192"/>
        <v>#REF!</v>
      </c>
      <c r="CH196" s="40" t="e">
        <f t="shared" si="192"/>
        <v>#REF!</v>
      </c>
      <c r="CI196" s="40" t="e">
        <f t="shared" si="192"/>
        <v>#REF!</v>
      </c>
      <c r="CJ196" s="40" t="e">
        <f t="shared" si="192"/>
        <v>#REF!</v>
      </c>
      <c r="CK196" s="40" t="e">
        <f t="shared" si="192"/>
        <v>#REF!</v>
      </c>
      <c r="CL196" s="40" t="e">
        <f t="shared" si="192"/>
        <v>#REF!</v>
      </c>
      <c r="CM196" s="40" t="e">
        <f t="shared" si="192"/>
        <v>#REF!</v>
      </c>
      <c r="CN196" s="40" t="e">
        <f t="shared" si="192"/>
        <v>#REF!</v>
      </c>
      <c r="CO196" s="40" t="e">
        <f t="shared" si="192"/>
        <v>#REF!</v>
      </c>
      <c r="CP196" s="40" t="e">
        <f t="shared" si="192"/>
        <v>#REF!</v>
      </c>
      <c r="CQ196" s="40" t="e">
        <f t="shared" si="192"/>
        <v>#REF!</v>
      </c>
      <c r="CR196" s="40" t="e">
        <f t="shared" si="192"/>
        <v>#REF!</v>
      </c>
      <c r="CS196" s="40" t="e">
        <f t="shared" si="192"/>
        <v>#REF!</v>
      </c>
      <c r="CT196" s="40" t="e">
        <f t="shared" si="192"/>
        <v>#REF!</v>
      </c>
      <c r="CU196" s="40" t="e">
        <f t="shared" si="192"/>
        <v>#REF!</v>
      </c>
      <c r="CV196" s="40" t="e">
        <f t="shared" si="192"/>
        <v>#REF!</v>
      </c>
      <c r="CW196" s="40" t="e">
        <f t="shared" si="192"/>
        <v>#REF!</v>
      </c>
      <c r="CX196" s="40" t="e">
        <f t="shared" si="192"/>
        <v>#REF!</v>
      </c>
      <c r="CY196" s="40" t="e">
        <f t="shared" ref="CY196:DW196" si="193">MAX(($C$24*CZ196+(1-$C$24)*CZ197)*$C$25,CY67-StrikePrice)</f>
        <v>#REF!</v>
      </c>
      <c r="CZ196" s="40" t="e">
        <f t="shared" si="193"/>
        <v>#REF!</v>
      </c>
      <c r="DA196" s="40" t="e">
        <f t="shared" si="193"/>
        <v>#REF!</v>
      </c>
      <c r="DB196" s="40" t="e">
        <f t="shared" si="193"/>
        <v>#REF!</v>
      </c>
      <c r="DC196" s="40" t="e">
        <f t="shared" si="193"/>
        <v>#REF!</v>
      </c>
      <c r="DD196" s="40" t="e">
        <f t="shared" si="193"/>
        <v>#REF!</v>
      </c>
      <c r="DE196" s="40" t="e">
        <f t="shared" si="193"/>
        <v>#REF!</v>
      </c>
      <c r="DF196" s="40" t="e">
        <f t="shared" si="193"/>
        <v>#REF!</v>
      </c>
      <c r="DG196" s="40" t="e">
        <f t="shared" si="193"/>
        <v>#REF!</v>
      </c>
      <c r="DH196" s="40" t="e">
        <f t="shared" si="193"/>
        <v>#REF!</v>
      </c>
      <c r="DI196" s="40" t="e">
        <f t="shared" si="193"/>
        <v>#REF!</v>
      </c>
      <c r="DJ196" s="40" t="e">
        <f t="shared" si="193"/>
        <v>#REF!</v>
      </c>
      <c r="DK196" s="40" t="e">
        <f t="shared" si="193"/>
        <v>#REF!</v>
      </c>
      <c r="DL196" s="40" t="e">
        <f t="shared" si="193"/>
        <v>#REF!</v>
      </c>
      <c r="DM196" s="40" t="e">
        <f t="shared" si="193"/>
        <v>#REF!</v>
      </c>
      <c r="DN196" s="40" t="e">
        <f t="shared" si="193"/>
        <v>#REF!</v>
      </c>
      <c r="DO196" s="40" t="e">
        <f t="shared" si="193"/>
        <v>#REF!</v>
      </c>
      <c r="DP196" s="40" t="e">
        <f t="shared" si="193"/>
        <v>#REF!</v>
      </c>
      <c r="DQ196" s="40" t="e">
        <f t="shared" si="193"/>
        <v>#REF!</v>
      </c>
      <c r="DR196" s="40" t="e">
        <f t="shared" si="193"/>
        <v>#REF!</v>
      </c>
      <c r="DS196" s="40" t="e">
        <f t="shared" si="193"/>
        <v>#REF!</v>
      </c>
      <c r="DT196" s="40" t="e">
        <f t="shared" si="193"/>
        <v>#REF!</v>
      </c>
      <c r="DU196" s="40" t="e">
        <f t="shared" si="193"/>
        <v>#REF!</v>
      </c>
      <c r="DV196" s="40" t="e">
        <f t="shared" si="193"/>
        <v>#REF!</v>
      </c>
      <c r="DW196" s="40" t="e">
        <f t="shared" si="193"/>
        <v>#REF!</v>
      </c>
      <c r="DX196" s="40" t="e">
        <f t="shared" si="181"/>
        <v>#REF!</v>
      </c>
      <c r="DY196" s="39">
        <f t="shared" si="69"/>
        <v>37</v>
      </c>
      <c r="DZ196" s="39">
        <f t="shared" si="63"/>
        <v>90</v>
      </c>
      <c r="EA196" s="104" t="e">
        <f t="shared" si="64"/>
        <v>#REF!</v>
      </c>
      <c r="EB196" s="39">
        <f>PRODUCT($DZ$161:DZ196)/FACT(DY196-1)</f>
        <v>3.0658254716931286E+31</v>
      </c>
    </row>
    <row r="197" spans="2:132" s="39" customFormat="1">
      <c r="B197" s="21"/>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1"/>
      <c r="AN197" s="40" t="e">
        <f t="shared" ref="AN197:BS197" si="194">MAX(($C$24*AO197+(1-$C$24)*AO198)*$C$25,AN68-StrikePrice)</f>
        <v>#REF!</v>
      </c>
      <c r="AO197" s="40" t="e">
        <f t="shared" si="194"/>
        <v>#REF!</v>
      </c>
      <c r="AP197" s="40" t="e">
        <f t="shared" si="194"/>
        <v>#REF!</v>
      </c>
      <c r="AQ197" s="40" t="e">
        <f t="shared" si="194"/>
        <v>#REF!</v>
      </c>
      <c r="AR197" s="40" t="e">
        <f t="shared" si="194"/>
        <v>#REF!</v>
      </c>
      <c r="AS197" s="40" t="e">
        <f t="shared" si="194"/>
        <v>#REF!</v>
      </c>
      <c r="AT197" s="40" t="e">
        <f t="shared" si="194"/>
        <v>#REF!</v>
      </c>
      <c r="AU197" s="40" t="e">
        <f t="shared" si="194"/>
        <v>#REF!</v>
      </c>
      <c r="AV197" s="40" t="e">
        <f t="shared" si="194"/>
        <v>#REF!</v>
      </c>
      <c r="AW197" s="40" t="e">
        <f t="shared" si="194"/>
        <v>#REF!</v>
      </c>
      <c r="AX197" s="40" t="e">
        <f t="shared" si="194"/>
        <v>#REF!</v>
      </c>
      <c r="AY197" s="40" t="e">
        <f t="shared" si="194"/>
        <v>#REF!</v>
      </c>
      <c r="AZ197" s="40" t="e">
        <f t="shared" si="194"/>
        <v>#REF!</v>
      </c>
      <c r="BA197" s="40" t="e">
        <f t="shared" si="194"/>
        <v>#REF!</v>
      </c>
      <c r="BB197" s="40" t="e">
        <f t="shared" si="194"/>
        <v>#REF!</v>
      </c>
      <c r="BC197" s="40" t="e">
        <f t="shared" si="194"/>
        <v>#REF!</v>
      </c>
      <c r="BD197" s="40" t="e">
        <f t="shared" si="194"/>
        <v>#REF!</v>
      </c>
      <c r="BE197" s="40" t="e">
        <f t="shared" si="194"/>
        <v>#REF!</v>
      </c>
      <c r="BF197" s="40" t="e">
        <f t="shared" si="194"/>
        <v>#REF!</v>
      </c>
      <c r="BG197" s="40" t="e">
        <f t="shared" si="194"/>
        <v>#REF!</v>
      </c>
      <c r="BH197" s="40" t="e">
        <f t="shared" si="194"/>
        <v>#REF!</v>
      </c>
      <c r="BI197" s="40" t="e">
        <f t="shared" si="194"/>
        <v>#REF!</v>
      </c>
      <c r="BJ197" s="40" t="e">
        <f t="shared" si="194"/>
        <v>#REF!</v>
      </c>
      <c r="BK197" s="40" t="e">
        <f t="shared" si="194"/>
        <v>#REF!</v>
      </c>
      <c r="BL197" s="40" t="e">
        <f t="shared" si="194"/>
        <v>#REF!</v>
      </c>
      <c r="BM197" s="40" t="e">
        <f t="shared" si="194"/>
        <v>#REF!</v>
      </c>
      <c r="BN197" s="40" t="e">
        <f t="shared" si="194"/>
        <v>#REF!</v>
      </c>
      <c r="BO197" s="40" t="e">
        <f t="shared" si="194"/>
        <v>#REF!</v>
      </c>
      <c r="BP197" s="40" t="e">
        <f t="shared" si="194"/>
        <v>#REF!</v>
      </c>
      <c r="BQ197" s="40" t="e">
        <f t="shared" si="194"/>
        <v>#REF!</v>
      </c>
      <c r="BR197" s="40" t="e">
        <f t="shared" si="194"/>
        <v>#REF!</v>
      </c>
      <c r="BS197" s="40" t="e">
        <f t="shared" si="194"/>
        <v>#REF!</v>
      </c>
      <c r="BT197" s="40" t="e">
        <f t="shared" ref="BT197:CY197" si="195">MAX(($C$24*BU197+(1-$C$24)*BU198)*$C$25,BT68-StrikePrice)</f>
        <v>#REF!</v>
      </c>
      <c r="BU197" s="40" t="e">
        <f t="shared" si="195"/>
        <v>#REF!</v>
      </c>
      <c r="BV197" s="40" t="e">
        <f t="shared" si="195"/>
        <v>#REF!</v>
      </c>
      <c r="BW197" s="40" t="e">
        <f t="shared" si="195"/>
        <v>#REF!</v>
      </c>
      <c r="BX197" s="40" t="e">
        <f t="shared" si="195"/>
        <v>#REF!</v>
      </c>
      <c r="BY197" s="40" t="e">
        <f t="shared" si="195"/>
        <v>#REF!</v>
      </c>
      <c r="BZ197" s="40" t="e">
        <f t="shared" si="195"/>
        <v>#REF!</v>
      </c>
      <c r="CA197" s="40" t="e">
        <f t="shared" si="195"/>
        <v>#REF!</v>
      </c>
      <c r="CB197" s="40" t="e">
        <f t="shared" si="195"/>
        <v>#REF!</v>
      </c>
      <c r="CC197" s="40" t="e">
        <f t="shared" si="195"/>
        <v>#REF!</v>
      </c>
      <c r="CD197" s="40" t="e">
        <f t="shared" si="195"/>
        <v>#REF!</v>
      </c>
      <c r="CE197" s="40" t="e">
        <f t="shared" si="195"/>
        <v>#REF!</v>
      </c>
      <c r="CF197" s="40" t="e">
        <f t="shared" si="195"/>
        <v>#REF!</v>
      </c>
      <c r="CG197" s="40" t="e">
        <f t="shared" si="195"/>
        <v>#REF!</v>
      </c>
      <c r="CH197" s="40" t="e">
        <f t="shared" si="195"/>
        <v>#REF!</v>
      </c>
      <c r="CI197" s="40" t="e">
        <f t="shared" si="195"/>
        <v>#REF!</v>
      </c>
      <c r="CJ197" s="40" t="e">
        <f t="shared" si="195"/>
        <v>#REF!</v>
      </c>
      <c r="CK197" s="40" t="e">
        <f t="shared" si="195"/>
        <v>#REF!</v>
      </c>
      <c r="CL197" s="40" t="e">
        <f t="shared" si="195"/>
        <v>#REF!</v>
      </c>
      <c r="CM197" s="40" t="e">
        <f t="shared" si="195"/>
        <v>#REF!</v>
      </c>
      <c r="CN197" s="40" t="e">
        <f t="shared" si="195"/>
        <v>#REF!</v>
      </c>
      <c r="CO197" s="40" t="e">
        <f t="shared" si="195"/>
        <v>#REF!</v>
      </c>
      <c r="CP197" s="40" t="e">
        <f t="shared" si="195"/>
        <v>#REF!</v>
      </c>
      <c r="CQ197" s="40" t="e">
        <f t="shared" si="195"/>
        <v>#REF!</v>
      </c>
      <c r="CR197" s="40" t="e">
        <f t="shared" si="195"/>
        <v>#REF!</v>
      </c>
      <c r="CS197" s="40" t="e">
        <f t="shared" si="195"/>
        <v>#REF!</v>
      </c>
      <c r="CT197" s="40" t="e">
        <f t="shared" si="195"/>
        <v>#REF!</v>
      </c>
      <c r="CU197" s="40" t="e">
        <f t="shared" si="195"/>
        <v>#REF!</v>
      </c>
      <c r="CV197" s="40" t="e">
        <f t="shared" si="195"/>
        <v>#REF!</v>
      </c>
      <c r="CW197" s="40" t="e">
        <f t="shared" si="195"/>
        <v>#REF!</v>
      </c>
      <c r="CX197" s="40" t="e">
        <f t="shared" si="195"/>
        <v>#REF!</v>
      </c>
      <c r="CY197" s="40" t="e">
        <f t="shared" si="195"/>
        <v>#REF!</v>
      </c>
      <c r="CZ197" s="40" t="e">
        <f t="shared" ref="CZ197:DW197" si="196">MAX(($C$24*DA197+(1-$C$24)*DA198)*$C$25,CZ68-StrikePrice)</f>
        <v>#REF!</v>
      </c>
      <c r="DA197" s="40" t="e">
        <f t="shared" si="196"/>
        <v>#REF!</v>
      </c>
      <c r="DB197" s="40" t="e">
        <f t="shared" si="196"/>
        <v>#REF!</v>
      </c>
      <c r="DC197" s="40" t="e">
        <f t="shared" si="196"/>
        <v>#REF!</v>
      </c>
      <c r="DD197" s="40" t="e">
        <f t="shared" si="196"/>
        <v>#REF!</v>
      </c>
      <c r="DE197" s="40" t="e">
        <f t="shared" si="196"/>
        <v>#REF!</v>
      </c>
      <c r="DF197" s="40" t="e">
        <f t="shared" si="196"/>
        <v>#REF!</v>
      </c>
      <c r="DG197" s="40" t="e">
        <f t="shared" si="196"/>
        <v>#REF!</v>
      </c>
      <c r="DH197" s="40" t="e">
        <f t="shared" si="196"/>
        <v>#REF!</v>
      </c>
      <c r="DI197" s="40" t="e">
        <f t="shared" si="196"/>
        <v>#REF!</v>
      </c>
      <c r="DJ197" s="40" t="e">
        <f t="shared" si="196"/>
        <v>#REF!</v>
      </c>
      <c r="DK197" s="40" t="e">
        <f t="shared" si="196"/>
        <v>#REF!</v>
      </c>
      <c r="DL197" s="40" t="e">
        <f t="shared" si="196"/>
        <v>#REF!</v>
      </c>
      <c r="DM197" s="40" t="e">
        <f t="shared" si="196"/>
        <v>#REF!</v>
      </c>
      <c r="DN197" s="40" t="e">
        <f t="shared" si="196"/>
        <v>#REF!</v>
      </c>
      <c r="DO197" s="40" t="e">
        <f t="shared" si="196"/>
        <v>#REF!</v>
      </c>
      <c r="DP197" s="40" t="e">
        <f t="shared" si="196"/>
        <v>#REF!</v>
      </c>
      <c r="DQ197" s="40" t="e">
        <f t="shared" si="196"/>
        <v>#REF!</v>
      </c>
      <c r="DR197" s="40" t="e">
        <f t="shared" si="196"/>
        <v>#REF!</v>
      </c>
      <c r="DS197" s="40" t="e">
        <f t="shared" si="196"/>
        <v>#REF!</v>
      </c>
      <c r="DT197" s="40" t="e">
        <f t="shared" si="196"/>
        <v>#REF!</v>
      </c>
      <c r="DU197" s="40" t="e">
        <f t="shared" si="196"/>
        <v>#REF!</v>
      </c>
      <c r="DV197" s="40" t="e">
        <f t="shared" si="196"/>
        <v>#REF!</v>
      </c>
      <c r="DW197" s="40" t="e">
        <f t="shared" si="196"/>
        <v>#REF!</v>
      </c>
      <c r="DX197" s="40" t="e">
        <f t="shared" si="181"/>
        <v>#REF!</v>
      </c>
      <c r="DY197" s="39">
        <f t="shared" si="69"/>
        <v>38</v>
      </c>
      <c r="DZ197" s="39">
        <f t="shared" si="63"/>
        <v>89</v>
      </c>
      <c r="EA197" s="104" t="e">
        <f t="shared" si="64"/>
        <v>#REF!</v>
      </c>
      <c r="EB197" s="39">
        <f>PRODUCT($DZ$161:DZ197)/FACT(DY197-1)</f>
        <v>7.3745531616402308E+31</v>
      </c>
    </row>
    <row r="198" spans="2:132" s="39" customFormat="1">
      <c r="B198" s="21"/>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1"/>
      <c r="AO198" s="40" t="e">
        <f t="shared" ref="AO198:BT198" si="197">MAX(($C$24*AP198+(1-$C$24)*AP199)*$C$25,AO69-StrikePrice)</f>
        <v>#REF!</v>
      </c>
      <c r="AP198" s="40" t="e">
        <f t="shared" si="197"/>
        <v>#REF!</v>
      </c>
      <c r="AQ198" s="40" t="e">
        <f t="shared" si="197"/>
        <v>#REF!</v>
      </c>
      <c r="AR198" s="40" t="e">
        <f t="shared" si="197"/>
        <v>#REF!</v>
      </c>
      <c r="AS198" s="40" t="e">
        <f t="shared" si="197"/>
        <v>#REF!</v>
      </c>
      <c r="AT198" s="40" t="e">
        <f t="shared" si="197"/>
        <v>#REF!</v>
      </c>
      <c r="AU198" s="40" t="e">
        <f t="shared" si="197"/>
        <v>#REF!</v>
      </c>
      <c r="AV198" s="40" t="e">
        <f t="shared" si="197"/>
        <v>#REF!</v>
      </c>
      <c r="AW198" s="40" t="e">
        <f t="shared" si="197"/>
        <v>#REF!</v>
      </c>
      <c r="AX198" s="40" t="e">
        <f t="shared" si="197"/>
        <v>#REF!</v>
      </c>
      <c r="AY198" s="40" t="e">
        <f t="shared" si="197"/>
        <v>#REF!</v>
      </c>
      <c r="AZ198" s="40" t="e">
        <f t="shared" si="197"/>
        <v>#REF!</v>
      </c>
      <c r="BA198" s="40" t="e">
        <f t="shared" si="197"/>
        <v>#REF!</v>
      </c>
      <c r="BB198" s="40" t="e">
        <f t="shared" si="197"/>
        <v>#REF!</v>
      </c>
      <c r="BC198" s="40" t="e">
        <f t="shared" si="197"/>
        <v>#REF!</v>
      </c>
      <c r="BD198" s="40" t="e">
        <f t="shared" si="197"/>
        <v>#REF!</v>
      </c>
      <c r="BE198" s="40" t="e">
        <f t="shared" si="197"/>
        <v>#REF!</v>
      </c>
      <c r="BF198" s="40" t="e">
        <f t="shared" si="197"/>
        <v>#REF!</v>
      </c>
      <c r="BG198" s="40" t="e">
        <f t="shared" si="197"/>
        <v>#REF!</v>
      </c>
      <c r="BH198" s="40" t="e">
        <f t="shared" si="197"/>
        <v>#REF!</v>
      </c>
      <c r="BI198" s="40" t="e">
        <f t="shared" si="197"/>
        <v>#REF!</v>
      </c>
      <c r="BJ198" s="40" t="e">
        <f t="shared" si="197"/>
        <v>#REF!</v>
      </c>
      <c r="BK198" s="40" t="e">
        <f t="shared" si="197"/>
        <v>#REF!</v>
      </c>
      <c r="BL198" s="40" t="e">
        <f t="shared" si="197"/>
        <v>#REF!</v>
      </c>
      <c r="BM198" s="40" t="e">
        <f t="shared" si="197"/>
        <v>#REF!</v>
      </c>
      <c r="BN198" s="40" t="e">
        <f t="shared" si="197"/>
        <v>#REF!</v>
      </c>
      <c r="BO198" s="40" t="e">
        <f t="shared" si="197"/>
        <v>#REF!</v>
      </c>
      <c r="BP198" s="40" t="e">
        <f t="shared" si="197"/>
        <v>#REF!</v>
      </c>
      <c r="BQ198" s="40" t="e">
        <f t="shared" si="197"/>
        <v>#REF!</v>
      </c>
      <c r="BR198" s="40" t="e">
        <f t="shared" si="197"/>
        <v>#REF!</v>
      </c>
      <c r="BS198" s="40" t="e">
        <f t="shared" si="197"/>
        <v>#REF!</v>
      </c>
      <c r="BT198" s="40" t="e">
        <f t="shared" si="197"/>
        <v>#REF!</v>
      </c>
      <c r="BU198" s="40" t="e">
        <f t="shared" ref="BU198:CZ198" si="198">MAX(($C$24*BV198+(1-$C$24)*BV199)*$C$25,BU69-StrikePrice)</f>
        <v>#REF!</v>
      </c>
      <c r="BV198" s="40" t="e">
        <f t="shared" si="198"/>
        <v>#REF!</v>
      </c>
      <c r="BW198" s="40" t="e">
        <f t="shared" si="198"/>
        <v>#REF!</v>
      </c>
      <c r="BX198" s="40" t="e">
        <f t="shared" si="198"/>
        <v>#REF!</v>
      </c>
      <c r="BY198" s="40" t="e">
        <f t="shared" si="198"/>
        <v>#REF!</v>
      </c>
      <c r="BZ198" s="40" t="e">
        <f t="shared" si="198"/>
        <v>#REF!</v>
      </c>
      <c r="CA198" s="40" t="e">
        <f t="shared" si="198"/>
        <v>#REF!</v>
      </c>
      <c r="CB198" s="40" t="e">
        <f t="shared" si="198"/>
        <v>#REF!</v>
      </c>
      <c r="CC198" s="40" t="e">
        <f t="shared" si="198"/>
        <v>#REF!</v>
      </c>
      <c r="CD198" s="40" t="e">
        <f t="shared" si="198"/>
        <v>#REF!</v>
      </c>
      <c r="CE198" s="40" t="e">
        <f t="shared" si="198"/>
        <v>#REF!</v>
      </c>
      <c r="CF198" s="40" t="e">
        <f t="shared" si="198"/>
        <v>#REF!</v>
      </c>
      <c r="CG198" s="40" t="e">
        <f t="shared" si="198"/>
        <v>#REF!</v>
      </c>
      <c r="CH198" s="40" t="e">
        <f t="shared" si="198"/>
        <v>#REF!</v>
      </c>
      <c r="CI198" s="40" t="e">
        <f t="shared" si="198"/>
        <v>#REF!</v>
      </c>
      <c r="CJ198" s="40" t="e">
        <f t="shared" si="198"/>
        <v>#REF!</v>
      </c>
      <c r="CK198" s="40" t="e">
        <f t="shared" si="198"/>
        <v>#REF!</v>
      </c>
      <c r="CL198" s="40" t="e">
        <f t="shared" si="198"/>
        <v>#REF!</v>
      </c>
      <c r="CM198" s="40" t="e">
        <f t="shared" si="198"/>
        <v>#REF!</v>
      </c>
      <c r="CN198" s="40" t="e">
        <f t="shared" si="198"/>
        <v>#REF!</v>
      </c>
      <c r="CO198" s="40" t="e">
        <f t="shared" si="198"/>
        <v>#REF!</v>
      </c>
      <c r="CP198" s="40" t="e">
        <f t="shared" si="198"/>
        <v>#REF!</v>
      </c>
      <c r="CQ198" s="40" t="e">
        <f t="shared" si="198"/>
        <v>#REF!</v>
      </c>
      <c r="CR198" s="40" t="e">
        <f t="shared" si="198"/>
        <v>#REF!</v>
      </c>
      <c r="CS198" s="40" t="e">
        <f t="shared" si="198"/>
        <v>#REF!</v>
      </c>
      <c r="CT198" s="40" t="e">
        <f t="shared" si="198"/>
        <v>#REF!</v>
      </c>
      <c r="CU198" s="40" t="e">
        <f t="shared" si="198"/>
        <v>#REF!</v>
      </c>
      <c r="CV198" s="40" t="e">
        <f t="shared" si="198"/>
        <v>#REF!</v>
      </c>
      <c r="CW198" s="40" t="e">
        <f t="shared" si="198"/>
        <v>#REF!</v>
      </c>
      <c r="CX198" s="40" t="e">
        <f t="shared" si="198"/>
        <v>#REF!</v>
      </c>
      <c r="CY198" s="40" t="e">
        <f t="shared" si="198"/>
        <v>#REF!</v>
      </c>
      <c r="CZ198" s="40" t="e">
        <f t="shared" si="198"/>
        <v>#REF!</v>
      </c>
      <c r="DA198" s="40" t="e">
        <f t="shared" ref="DA198:DW198" si="199">MAX(($C$24*DB198+(1-$C$24)*DB199)*$C$25,DA69-StrikePrice)</f>
        <v>#REF!</v>
      </c>
      <c r="DB198" s="40" t="e">
        <f t="shared" si="199"/>
        <v>#REF!</v>
      </c>
      <c r="DC198" s="40" t="e">
        <f t="shared" si="199"/>
        <v>#REF!</v>
      </c>
      <c r="DD198" s="40" t="e">
        <f t="shared" si="199"/>
        <v>#REF!</v>
      </c>
      <c r="DE198" s="40" t="e">
        <f t="shared" si="199"/>
        <v>#REF!</v>
      </c>
      <c r="DF198" s="40" t="e">
        <f t="shared" si="199"/>
        <v>#REF!</v>
      </c>
      <c r="DG198" s="40" t="e">
        <f t="shared" si="199"/>
        <v>#REF!</v>
      </c>
      <c r="DH198" s="40" t="e">
        <f t="shared" si="199"/>
        <v>#REF!</v>
      </c>
      <c r="DI198" s="40" t="e">
        <f t="shared" si="199"/>
        <v>#REF!</v>
      </c>
      <c r="DJ198" s="40" t="e">
        <f t="shared" si="199"/>
        <v>#REF!</v>
      </c>
      <c r="DK198" s="40" t="e">
        <f t="shared" si="199"/>
        <v>#REF!</v>
      </c>
      <c r="DL198" s="40" t="e">
        <f t="shared" si="199"/>
        <v>#REF!</v>
      </c>
      <c r="DM198" s="40" t="e">
        <f t="shared" si="199"/>
        <v>#REF!</v>
      </c>
      <c r="DN198" s="40" t="e">
        <f t="shared" si="199"/>
        <v>#REF!</v>
      </c>
      <c r="DO198" s="40" t="e">
        <f t="shared" si="199"/>
        <v>#REF!</v>
      </c>
      <c r="DP198" s="40" t="e">
        <f t="shared" si="199"/>
        <v>#REF!</v>
      </c>
      <c r="DQ198" s="40" t="e">
        <f t="shared" si="199"/>
        <v>#REF!</v>
      </c>
      <c r="DR198" s="40" t="e">
        <f t="shared" si="199"/>
        <v>#REF!</v>
      </c>
      <c r="DS198" s="40" t="e">
        <f t="shared" si="199"/>
        <v>#REF!</v>
      </c>
      <c r="DT198" s="40" t="e">
        <f t="shared" si="199"/>
        <v>#REF!</v>
      </c>
      <c r="DU198" s="40" t="e">
        <f t="shared" si="199"/>
        <v>#REF!</v>
      </c>
      <c r="DV198" s="40" t="e">
        <f t="shared" si="199"/>
        <v>#REF!</v>
      </c>
      <c r="DW198" s="40" t="e">
        <f t="shared" si="199"/>
        <v>#REF!</v>
      </c>
      <c r="DX198" s="40" t="e">
        <f t="shared" si="181"/>
        <v>#REF!</v>
      </c>
      <c r="DY198" s="39">
        <f t="shared" si="69"/>
        <v>39</v>
      </c>
      <c r="DZ198" s="39">
        <f t="shared" si="63"/>
        <v>88</v>
      </c>
      <c r="EA198" s="104" t="e">
        <f t="shared" si="64"/>
        <v>#REF!</v>
      </c>
      <c r="EB198" s="39">
        <f>PRODUCT($DZ$161:DZ198)/FACT(DY198-1)</f>
        <v>1.7077912584851063E+32</v>
      </c>
    </row>
    <row r="199" spans="2:132" s="39" customFormat="1">
      <c r="B199" s="21"/>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1"/>
      <c r="AP199" s="40" t="e">
        <f t="shared" ref="AP199:BU199" si="200">MAX(($C$24*AQ199+(1-$C$24)*AQ200)*$C$25,AP70-StrikePrice)</f>
        <v>#REF!</v>
      </c>
      <c r="AQ199" s="40" t="e">
        <f t="shared" si="200"/>
        <v>#REF!</v>
      </c>
      <c r="AR199" s="40" t="e">
        <f t="shared" si="200"/>
        <v>#REF!</v>
      </c>
      <c r="AS199" s="40" t="e">
        <f t="shared" si="200"/>
        <v>#REF!</v>
      </c>
      <c r="AT199" s="40" t="e">
        <f t="shared" si="200"/>
        <v>#REF!</v>
      </c>
      <c r="AU199" s="40" t="e">
        <f t="shared" si="200"/>
        <v>#REF!</v>
      </c>
      <c r="AV199" s="40" t="e">
        <f t="shared" si="200"/>
        <v>#REF!</v>
      </c>
      <c r="AW199" s="40" t="e">
        <f t="shared" si="200"/>
        <v>#REF!</v>
      </c>
      <c r="AX199" s="40" t="e">
        <f t="shared" si="200"/>
        <v>#REF!</v>
      </c>
      <c r="AY199" s="40" t="e">
        <f t="shared" si="200"/>
        <v>#REF!</v>
      </c>
      <c r="AZ199" s="40" t="e">
        <f t="shared" si="200"/>
        <v>#REF!</v>
      </c>
      <c r="BA199" s="40" t="e">
        <f t="shared" si="200"/>
        <v>#REF!</v>
      </c>
      <c r="BB199" s="40" t="e">
        <f t="shared" si="200"/>
        <v>#REF!</v>
      </c>
      <c r="BC199" s="40" t="e">
        <f t="shared" si="200"/>
        <v>#REF!</v>
      </c>
      <c r="BD199" s="40" t="e">
        <f t="shared" si="200"/>
        <v>#REF!</v>
      </c>
      <c r="BE199" s="40" t="e">
        <f t="shared" si="200"/>
        <v>#REF!</v>
      </c>
      <c r="BF199" s="40" t="e">
        <f t="shared" si="200"/>
        <v>#REF!</v>
      </c>
      <c r="BG199" s="40" t="e">
        <f t="shared" si="200"/>
        <v>#REF!</v>
      </c>
      <c r="BH199" s="40" t="e">
        <f t="shared" si="200"/>
        <v>#REF!</v>
      </c>
      <c r="BI199" s="40" t="e">
        <f t="shared" si="200"/>
        <v>#REF!</v>
      </c>
      <c r="BJ199" s="40" t="e">
        <f t="shared" si="200"/>
        <v>#REF!</v>
      </c>
      <c r="BK199" s="40" t="e">
        <f t="shared" si="200"/>
        <v>#REF!</v>
      </c>
      <c r="BL199" s="40" t="e">
        <f t="shared" si="200"/>
        <v>#REF!</v>
      </c>
      <c r="BM199" s="40" t="e">
        <f t="shared" si="200"/>
        <v>#REF!</v>
      </c>
      <c r="BN199" s="40" t="e">
        <f t="shared" si="200"/>
        <v>#REF!</v>
      </c>
      <c r="BO199" s="40" t="e">
        <f t="shared" si="200"/>
        <v>#REF!</v>
      </c>
      <c r="BP199" s="40" t="e">
        <f t="shared" si="200"/>
        <v>#REF!</v>
      </c>
      <c r="BQ199" s="40" t="e">
        <f t="shared" si="200"/>
        <v>#REF!</v>
      </c>
      <c r="BR199" s="40" t="e">
        <f t="shared" si="200"/>
        <v>#REF!</v>
      </c>
      <c r="BS199" s="40" t="e">
        <f t="shared" si="200"/>
        <v>#REF!</v>
      </c>
      <c r="BT199" s="40" t="e">
        <f t="shared" si="200"/>
        <v>#REF!</v>
      </c>
      <c r="BU199" s="40" t="e">
        <f t="shared" si="200"/>
        <v>#REF!</v>
      </c>
      <c r="BV199" s="40" t="e">
        <f t="shared" ref="BV199:DA199" si="201">MAX(($C$24*BW199+(1-$C$24)*BW200)*$C$25,BV70-StrikePrice)</f>
        <v>#REF!</v>
      </c>
      <c r="BW199" s="40" t="e">
        <f t="shared" si="201"/>
        <v>#REF!</v>
      </c>
      <c r="BX199" s="40" t="e">
        <f t="shared" si="201"/>
        <v>#REF!</v>
      </c>
      <c r="BY199" s="40" t="e">
        <f t="shared" si="201"/>
        <v>#REF!</v>
      </c>
      <c r="BZ199" s="40" t="e">
        <f t="shared" si="201"/>
        <v>#REF!</v>
      </c>
      <c r="CA199" s="40" t="e">
        <f t="shared" si="201"/>
        <v>#REF!</v>
      </c>
      <c r="CB199" s="40" t="e">
        <f t="shared" si="201"/>
        <v>#REF!</v>
      </c>
      <c r="CC199" s="40" t="e">
        <f t="shared" si="201"/>
        <v>#REF!</v>
      </c>
      <c r="CD199" s="40" t="e">
        <f t="shared" si="201"/>
        <v>#REF!</v>
      </c>
      <c r="CE199" s="40" t="e">
        <f t="shared" si="201"/>
        <v>#REF!</v>
      </c>
      <c r="CF199" s="40" t="e">
        <f t="shared" si="201"/>
        <v>#REF!</v>
      </c>
      <c r="CG199" s="40" t="e">
        <f t="shared" si="201"/>
        <v>#REF!</v>
      </c>
      <c r="CH199" s="40" t="e">
        <f t="shared" si="201"/>
        <v>#REF!</v>
      </c>
      <c r="CI199" s="40" t="e">
        <f t="shared" si="201"/>
        <v>#REF!</v>
      </c>
      <c r="CJ199" s="40" t="e">
        <f t="shared" si="201"/>
        <v>#REF!</v>
      </c>
      <c r="CK199" s="40" t="e">
        <f t="shared" si="201"/>
        <v>#REF!</v>
      </c>
      <c r="CL199" s="40" t="e">
        <f t="shared" si="201"/>
        <v>#REF!</v>
      </c>
      <c r="CM199" s="40" t="e">
        <f t="shared" si="201"/>
        <v>#REF!</v>
      </c>
      <c r="CN199" s="40" t="e">
        <f t="shared" si="201"/>
        <v>#REF!</v>
      </c>
      <c r="CO199" s="40" t="e">
        <f t="shared" si="201"/>
        <v>#REF!</v>
      </c>
      <c r="CP199" s="40" t="e">
        <f t="shared" si="201"/>
        <v>#REF!</v>
      </c>
      <c r="CQ199" s="40" t="e">
        <f t="shared" si="201"/>
        <v>#REF!</v>
      </c>
      <c r="CR199" s="40" t="e">
        <f t="shared" si="201"/>
        <v>#REF!</v>
      </c>
      <c r="CS199" s="40" t="e">
        <f t="shared" si="201"/>
        <v>#REF!</v>
      </c>
      <c r="CT199" s="40" t="e">
        <f t="shared" si="201"/>
        <v>#REF!</v>
      </c>
      <c r="CU199" s="40" t="e">
        <f t="shared" si="201"/>
        <v>#REF!</v>
      </c>
      <c r="CV199" s="40" t="e">
        <f t="shared" si="201"/>
        <v>#REF!</v>
      </c>
      <c r="CW199" s="40" t="e">
        <f t="shared" si="201"/>
        <v>#REF!</v>
      </c>
      <c r="CX199" s="40" t="e">
        <f t="shared" si="201"/>
        <v>#REF!</v>
      </c>
      <c r="CY199" s="40" t="e">
        <f t="shared" si="201"/>
        <v>#REF!</v>
      </c>
      <c r="CZ199" s="40" t="e">
        <f t="shared" si="201"/>
        <v>#REF!</v>
      </c>
      <c r="DA199" s="40" t="e">
        <f t="shared" si="201"/>
        <v>#REF!</v>
      </c>
      <c r="DB199" s="40" t="e">
        <f t="shared" ref="DB199:DW199" si="202">MAX(($C$24*DC199+(1-$C$24)*DC200)*$C$25,DB70-StrikePrice)</f>
        <v>#REF!</v>
      </c>
      <c r="DC199" s="40" t="e">
        <f t="shared" si="202"/>
        <v>#REF!</v>
      </c>
      <c r="DD199" s="40" t="e">
        <f t="shared" si="202"/>
        <v>#REF!</v>
      </c>
      <c r="DE199" s="40" t="e">
        <f t="shared" si="202"/>
        <v>#REF!</v>
      </c>
      <c r="DF199" s="40" t="e">
        <f t="shared" si="202"/>
        <v>#REF!</v>
      </c>
      <c r="DG199" s="40" t="e">
        <f t="shared" si="202"/>
        <v>#REF!</v>
      </c>
      <c r="DH199" s="40" t="e">
        <f t="shared" si="202"/>
        <v>#REF!</v>
      </c>
      <c r="DI199" s="40" t="e">
        <f t="shared" si="202"/>
        <v>#REF!</v>
      </c>
      <c r="DJ199" s="40" t="e">
        <f t="shared" si="202"/>
        <v>#REF!</v>
      </c>
      <c r="DK199" s="40" t="e">
        <f t="shared" si="202"/>
        <v>#REF!</v>
      </c>
      <c r="DL199" s="40" t="e">
        <f t="shared" si="202"/>
        <v>#REF!</v>
      </c>
      <c r="DM199" s="40" t="e">
        <f t="shared" si="202"/>
        <v>#REF!</v>
      </c>
      <c r="DN199" s="40" t="e">
        <f t="shared" si="202"/>
        <v>#REF!</v>
      </c>
      <c r="DO199" s="40" t="e">
        <f t="shared" si="202"/>
        <v>#REF!</v>
      </c>
      <c r="DP199" s="40" t="e">
        <f t="shared" si="202"/>
        <v>#REF!</v>
      </c>
      <c r="DQ199" s="40" t="e">
        <f t="shared" si="202"/>
        <v>#REF!</v>
      </c>
      <c r="DR199" s="40" t="e">
        <f t="shared" si="202"/>
        <v>#REF!</v>
      </c>
      <c r="DS199" s="40" t="e">
        <f t="shared" si="202"/>
        <v>#REF!</v>
      </c>
      <c r="DT199" s="40" t="e">
        <f t="shared" si="202"/>
        <v>#REF!</v>
      </c>
      <c r="DU199" s="40" t="e">
        <f t="shared" si="202"/>
        <v>#REF!</v>
      </c>
      <c r="DV199" s="40" t="e">
        <f t="shared" si="202"/>
        <v>#REF!</v>
      </c>
      <c r="DW199" s="40" t="e">
        <f t="shared" si="202"/>
        <v>#REF!</v>
      </c>
      <c r="DX199" s="40" t="e">
        <f t="shared" si="181"/>
        <v>#REF!</v>
      </c>
      <c r="DY199" s="39">
        <f t="shared" si="69"/>
        <v>40</v>
      </c>
      <c r="DZ199" s="39">
        <f t="shared" si="63"/>
        <v>87</v>
      </c>
      <c r="EA199" s="104" t="e">
        <f t="shared" si="64"/>
        <v>#REF!</v>
      </c>
      <c r="EB199" s="39">
        <f>PRODUCT($DZ$161:DZ199)/FACT(DY199-1)</f>
        <v>3.8096881920052363E+32</v>
      </c>
    </row>
    <row r="200" spans="2:132" s="39" customFormat="1">
      <c r="B200" s="21"/>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1"/>
      <c r="AQ200" s="40" t="e">
        <f t="shared" ref="AQ200:BV200" si="203">MAX(($C$24*AR200+(1-$C$24)*AR201)*$C$25,AQ71-StrikePrice)</f>
        <v>#REF!</v>
      </c>
      <c r="AR200" s="40" t="e">
        <f t="shared" si="203"/>
        <v>#REF!</v>
      </c>
      <c r="AS200" s="40" t="e">
        <f t="shared" si="203"/>
        <v>#REF!</v>
      </c>
      <c r="AT200" s="40" t="e">
        <f t="shared" si="203"/>
        <v>#REF!</v>
      </c>
      <c r="AU200" s="40" t="e">
        <f t="shared" si="203"/>
        <v>#REF!</v>
      </c>
      <c r="AV200" s="40" t="e">
        <f t="shared" si="203"/>
        <v>#REF!</v>
      </c>
      <c r="AW200" s="40" t="e">
        <f t="shared" si="203"/>
        <v>#REF!</v>
      </c>
      <c r="AX200" s="40" t="e">
        <f t="shared" si="203"/>
        <v>#REF!</v>
      </c>
      <c r="AY200" s="40" t="e">
        <f t="shared" si="203"/>
        <v>#REF!</v>
      </c>
      <c r="AZ200" s="40" t="e">
        <f t="shared" si="203"/>
        <v>#REF!</v>
      </c>
      <c r="BA200" s="40" t="e">
        <f t="shared" si="203"/>
        <v>#REF!</v>
      </c>
      <c r="BB200" s="40" t="e">
        <f t="shared" si="203"/>
        <v>#REF!</v>
      </c>
      <c r="BC200" s="40" t="e">
        <f t="shared" si="203"/>
        <v>#REF!</v>
      </c>
      <c r="BD200" s="40" t="e">
        <f t="shared" si="203"/>
        <v>#REF!</v>
      </c>
      <c r="BE200" s="40" t="e">
        <f t="shared" si="203"/>
        <v>#REF!</v>
      </c>
      <c r="BF200" s="40" t="e">
        <f t="shared" si="203"/>
        <v>#REF!</v>
      </c>
      <c r="BG200" s="40" t="e">
        <f t="shared" si="203"/>
        <v>#REF!</v>
      </c>
      <c r="BH200" s="40" t="e">
        <f t="shared" si="203"/>
        <v>#REF!</v>
      </c>
      <c r="BI200" s="40" t="e">
        <f t="shared" si="203"/>
        <v>#REF!</v>
      </c>
      <c r="BJ200" s="40" t="e">
        <f t="shared" si="203"/>
        <v>#REF!</v>
      </c>
      <c r="BK200" s="40" t="e">
        <f t="shared" si="203"/>
        <v>#REF!</v>
      </c>
      <c r="BL200" s="40" t="e">
        <f t="shared" si="203"/>
        <v>#REF!</v>
      </c>
      <c r="BM200" s="40" t="e">
        <f t="shared" si="203"/>
        <v>#REF!</v>
      </c>
      <c r="BN200" s="40" t="e">
        <f t="shared" si="203"/>
        <v>#REF!</v>
      </c>
      <c r="BO200" s="40" t="e">
        <f t="shared" si="203"/>
        <v>#REF!</v>
      </c>
      <c r="BP200" s="40" t="e">
        <f t="shared" si="203"/>
        <v>#REF!</v>
      </c>
      <c r="BQ200" s="40" t="e">
        <f t="shared" si="203"/>
        <v>#REF!</v>
      </c>
      <c r="BR200" s="40" t="e">
        <f t="shared" si="203"/>
        <v>#REF!</v>
      </c>
      <c r="BS200" s="40" t="e">
        <f t="shared" si="203"/>
        <v>#REF!</v>
      </c>
      <c r="BT200" s="40" t="e">
        <f t="shared" si="203"/>
        <v>#REF!</v>
      </c>
      <c r="BU200" s="40" t="e">
        <f t="shared" si="203"/>
        <v>#REF!</v>
      </c>
      <c r="BV200" s="40" t="e">
        <f t="shared" si="203"/>
        <v>#REF!</v>
      </c>
      <c r="BW200" s="40" t="e">
        <f t="shared" ref="BW200:DB200" si="204">MAX(($C$24*BX200+(1-$C$24)*BX201)*$C$25,BW71-StrikePrice)</f>
        <v>#REF!</v>
      </c>
      <c r="BX200" s="40" t="e">
        <f t="shared" si="204"/>
        <v>#REF!</v>
      </c>
      <c r="BY200" s="40" t="e">
        <f t="shared" si="204"/>
        <v>#REF!</v>
      </c>
      <c r="BZ200" s="40" t="e">
        <f t="shared" si="204"/>
        <v>#REF!</v>
      </c>
      <c r="CA200" s="40" t="e">
        <f t="shared" si="204"/>
        <v>#REF!</v>
      </c>
      <c r="CB200" s="40" t="e">
        <f t="shared" si="204"/>
        <v>#REF!</v>
      </c>
      <c r="CC200" s="40" t="e">
        <f t="shared" si="204"/>
        <v>#REF!</v>
      </c>
      <c r="CD200" s="40" t="e">
        <f t="shared" si="204"/>
        <v>#REF!</v>
      </c>
      <c r="CE200" s="40" t="e">
        <f t="shared" si="204"/>
        <v>#REF!</v>
      </c>
      <c r="CF200" s="40" t="e">
        <f t="shared" si="204"/>
        <v>#REF!</v>
      </c>
      <c r="CG200" s="40" t="e">
        <f t="shared" si="204"/>
        <v>#REF!</v>
      </c>
      <c r="CH200" s="40" t="e">
        <f t="shared" si="204"/>
        <v>#REF!</v>
      </c>
      <c r="CI200" s="40" t="e">
        <f t="shared" si="204"/>
        <v>#REF!</v>
      </c>
      <c r="CJ200" s="40" t="e">
        <f t="shared" si="204"/>
        <v>#REF!</v>
      </c>
      <c r="CK200" s="40" t="e">
        <f t="shared" si="204"/>
        <v>#REF!</v>
      </c>
      <c r="CL200" s="40" t="e">
        <f t="shared" si="204"/>
        <v>#REF!</v>
      </c>
      <c r="CM200" s="40" t="e">
        <f t="shared" si="204"/>
        <v>#REF!</v>
      </c>
      <c r="CN200" s="40" t="e">
        <f t="shared" si="204"/>
        <v>#REF!</v>
      </c>
      <c r="CO200" s="40" t="e">
        <f t="shared" si="204"/>
        <v>#REF!</v>
      </c>
      <c r="CP200" s="40" t="e">
        <f t="shared" si="204"/>
        <v>#REF!</v>
      </c>
      <c r="CQ200" s="40" t="e">
        <f t="shared" si="204"/>
        <v>#REF!</v>
      </c>
      <c r="CR200" s="40" t="e">
        <f t="shared" si="204"/>
        <v>#REF!</v>
      </c>
      <c r="CS200" s="40" t="e">
        <f t="shared" si="204"/>
        <v>#REF!</v>
      </c>
      <c r="CT200" s="40" t="e">
        <f t="shared" si="204"/>
        <v>#REF!</v>
      </c>
      <c r="CU200" s="40" t="e">
        <f t="shared" si="204"/>
        <v>#REF!</v>
      </c>
      <c r="CV200" s="40" t="e">
        <f t="shared" si="204"/>
        <v>#REF!</v>
      </c>
      <c r="CW200" s="40" t="e">
        <f t="shared" si="204"/>
        <v>#REF!</v>
      </c>
      <c r="CX200" s="40" t="e">
        <f t="shared" si="204"/>
        <v>#REF!</v>
      </c>
      <c r="CY200" s="40" t="e">
        <f t="shared" si="204"/>
        <v>#REF!</v>
      </c>
      <c r="CZ200" s="40" t="e">
        <f t="shared" si="204"/>
        <v>#REF!</v>
      </c>
      <c r="DA200" s="40" t="e">
        <f t="shared" si="204"/>
        <v>#REF!</v>
      </c>
      <c r="DB200" s="40" t="e">
        <f t="shared" si="204"/>
        <v>#REF!</v>
      </c>
      <c r="DC200" s="40" t="e">
        <f t="shared" ref="DC200:DW200" si="205">MAX(($C$24*DD200+(1-$C$24)*DD201)*$C$25,DC71-StrikePrice)</f>
        <v>#REF!</v>
      </c>
      <c r="DD200" s="40" t="e">
        <f t="shared" si="205"/>
        <v>#REF!</v>
      </c>
      <c r="DE200" s="40" t="e">
        <f t="shared" si="205"/>
        <v>#REF!</v>
      </c>
      <c r="DF200" s="40" t="e">
        <f t="shared" si="205"/>
        <v>#REF!</v>
      </c>
      <c r="DG200" s="40" t="e">
        <f t="shared" si="205"/>
        <v>#REF!</v>
      </c>
      <c r="DH200" s="40" t="e">
        <f t="shared" si="205"/>
        <v>#REF!</v>
      </c>
      <c r="DI200" s="40" t="e">
        <f t="shared" si="205"/>
        <v>#REF!</v>
      </c>
      <c r="DJ200" s="40" t="e">
        <f t="shared" si="205"/>
        <v>#REF!</v>
      </c>
      <c r="DK200" s="40" t="e">
        <f t="shared" si="205"/>
        <v>#REF!</v>
      </c>
      <c r="DL200" s="40" t="e">
        <f t="shared" si="205"/>
        <v>#REF!</v>
      </c>
      <c r="DM200" s="40" t="e">
        <f t="shared" si="205"/>
        <v>#REF!</v>
      </c>
      <c r="DN200" s="40" t="e">
        <f t="shared" si="205"/>
        <v>#REF!</v>
      </c>
      <c r="DO200" s="40" t="e">
        <f t="shared" si="205"/>
        <v>#REF!</v>
      </c>
      <c r="DP200" s="40" t="e">
        <f t="shared" si="205"/>
        <v>#REF!</v>
      </c>
      <c r="DQ200" s="40" t="e">
        <f t="shared" si="205"/>
        <v>#REF!</v>
      </c>
      <c r="DR200" s="40" t="e">
        <f t="shared" si="205"/>
        <v>#REF!</v>
      </c>
      <c r="DS200" s="40" t="e">
        <f t="shared" si="205"/>
        <v>#REF!</v>
      </c>
      <c r="DT200" s="40" t="e">
        <f t="shared" si="205"/>
        <v>#REF!</v>
      </c>
      <c r="DU200" s="40" t="e">
        <f t="shared" si="205"/>
        <v>#REF!</v>
      </c>
      <c r="DV200" s="40" t="e">
        <f t="shared" si="205"/>
        <v>#REF!</v>
      </c>
      <c r="DW200" s="40" t="e">
        <f t="shared" si="205"/>
        <v>#REF!</v>
      </c>
      <c r="DX200" s="40" t="e">
        <f t="shared" si="181"/>
        <v>#REF!</v>
      </c>
      <c r="DY200" s="39">
        <f t="shared" si="69"/>
        <v>41</v>
      </c>
      <c r="DZ200" s="39">
        <f t="shared" si="63"/>
        <v>86</v>
      </c>
      <c r="EA200" s="104" t="e">
        <f t="shared" si="64"/>
        <v>#REF!</v>
      </c>
      <c r="EB200" s="39">
        <f>PRODUCT($DZ$161:DZ200)/FACT(DY200-1)</f>
        <v>8.1908296128112563E+32</v>
      </c>
    </row>
    <row r="201" spans="2:132" s="39" customFormat="1">
      <c r="B201" s="21"/>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1"/>
      <c r="AR201" s="40" t="e">
        <f t="shared" ref="AR201:BW201" si="206">MAX(($C$24*AS201+(1-$C$24)*AS202)*$C$25,AR72-StrikePrice)</f>
        <v>#REF!</v>
      </c>
      <c r="AS201" s="40" t="e">
        <f t="shared" si="206"/>
        <v>#REF!</v>
      </c>
      <c r="AT201" s="40" t="e">
        <f t="shared" si="206"/>
        <v>#REF!</v>
      </c>
      <c r="AU201" s="40" t="e">
        <f t="shared" si="206"/>
        <v>#REF!</v>
      </c>
      <c r="AV201" s="40" t="e">
        <f t="shared" si="206"/>
        <v>#REF!</v>
      </c>
      <c r="AW201" s="40" t="e">
        <f t="shared" si="206"/>
        <v>#REF!</v>
      </c>
      <c r="AX201" s="40" t="e">
        <f t="shared" si="206"/>
        <v>#REF!</v>
      </c>
      <c r="AY201" s="40" t="e">
        <f t="shared" si="206"/>
        <v>#REF!</v>
      </c>
      <c r="AZ201" s="40" t="e">
        <f t="shared" si="206"/>
        <v>#REF!</v>
      </c>
      <c r="BA201" s="40" t="e">
        <f t="shared" si="206"/>
        <v>#REF!</v>
      </c>
      <c r="BB201" s="40" t="e">
        <f t="shared" si="206"/>
        <v>#REF!</v>
      </c>
      <c r="BC201" s="40" t="e">
        <f t="shared" si="206"/>
        <v>#REF!</v>
      </c>
      <c r="BD201" s="40" t="e">
        <f t="shared" si="206"/>
        <v>#REF!</v>
      </c>
      <c r="BE201" s="40" t="e">
        <f t="shared" si="206"/>
        <v>#REF!</v>
      </c>
      <c r="BF201" s="40" t="e">
        <f t="shared" si="206"/>
        <v>#REF!</v>
      </c>
      <c r="BG201" s="40" t="e">
        <f t="shared" si="206"/>
        <v>#REF!</v>
      </c>
      <c r="BH201" s="40" t="e">
        <f t="shared" si="206"/>
        <v>#REF!</v>
      </c>
      <c r="BI201" s="40" t="e">
        <f t="shared" si="206"/>
        <v>#REF!</v>
      </c>
      <c r="BJ201" s="40" t="e">
        <f t="shared" si="206"/>
        <v>#REF!</v>
      </c>
      <c r="BK201" s="40" t="e">
        <f t="shared" si="206"/>
        <v>#REF!</v>
      </c>
      <c r="BL201" s="40" t="e">
        <f t="shared" si="206"/>
        <v>#REF!</v>
      </c>
      <c r="BM201" s="40" t="e">
        <f t="shared" si="206"/>
        <v>#REF!</v>
      </c>
      <c r="BN201" s="40" t="e">
        <f t="shared" si="206"/>
        <v>#REF!</v>
      </c>
      <c r="BO201" s="40" t="e">
        <f t="shared" si="206"/>
        <v>#REF!</v>
      </c>
      <c r="BP201" s="40" t="e">
        <f t="shared" si="206"/>
        <v>#REF!</v>
      </c>
      <c r="BQ201" s="40" t="e">
        <f t="shared" si="206"/>
        <v>#REF!</v>
      </c>
      <c r="BR201" s="40" t="e">
        <f t="shared" si="206"/>
        <v>#REF!</v>
      </c>
      <c r="BS201" s="40" t="e">
        <f t="shared" si="206"/>
        <v>#REF!</v>
      </c>
      <c r="BT201" s="40" t="e">
        <f t="shared" si="206"/>
        <v>#REF!</v>
      </c>
      <c r="BU201" s="40" t="e">
        <f t="shared" si="206"/>
        <v>#REF!</v>
      </c>
      <c r="BV201" s="40" t="e">
        <f t="shared" si="206"/>
        <v>#REF!</v>
      </c>
      <c r="BW201" s="40" t="e">
        <f t="shared" si="206"/>
        <v>#REF!</v>
      </c>
      <c r="BX201" s="40" t="e">
        <f t="shared" ref="BX201:DC201" si="207">MAX(($C$24*BY201+(1-$C$24)*BY202)*$C$25,BX72-StrikePrice)</f>
        <v>#REF!</v>
      </c>
      <c r="BY201" s="40" t="e">
        <f t="shared" si="207"/>
        <v>#REF!</v>
      </c>
      <c r="BZ201" s="40" t="e">
        <f t="shared" si="207"/>
        <v>#REF!</v>
      </c>
      <c r="CA201" s="40" t="e">
        <f t="shared" si="207"/>
        <v>#REF!</v>
      </c>
      <c r="CB201" s="40" t="e">
        <f t="shared" si="207"/>
        <v>#REF!</v>
      </c>
      <c r="CC201" s="40" t="e">
        <f t="shared" si="207"/>
        <v>#REF!</v>
      </c>
      <c r="CD201" s="40" t="e">
        <f t="shared" si="207"/>
        <v>#REF!</v>
      </c>
      <c r="CE201" s="40" t="e">
        <f t="shared" si="207"/>
        <v>#REF!</v>
      </c>
      <c r="CF201" s="40" t="e">
        <f t="shared" si="207"/>
        <v>#REF!</v>
      </c>
      <c r="CG201" s="40" t="e">
        <f t="shared" si="207"/>
        <v>#REF!</v>
      </c>
      <c r="CH201" s="40" t="e">
        <f t="shared" si="207"/>
        <v>#REF!</v>
      </c>
      <c r="CI201" s="40" t="e">
        <f t="shared" si="207"/>
        <v>#REF!</v>
      </c>
      <c r="CJ201" s="40" t="e">
        <f t="shared" si="207"/>
        <v>#REF!</v>
      </c>
      <c r="CK201" s="40" t="e">
        <f t="shared" si="207"/>
        <v>#REF!</v>
      </c>
      <c r="CL201" s="40" t="e">
        <f t="shared" si="207"/>
        <v>#REF!</v>
      </c>
      <c r="CM201" s="40" t="e">
        <f t="shared" si="207"/>
        <v>#REF!</v>
      </c>
      <c r="CN201" s="40" t="e">
        <f t="shared" si="207"/>
        <v>#REF!</v>
      </c>
      <c r="CO201" s="40" t="e">
        <f t="shared" si="207"/>
        <v>#REF!</v>
      </c>
      <c r="CP201" s="40" t="e">
        <f t="shared" si="207"/>
        <v>#REF!</v>
      </c>
      <c r="CQ201" s="40" t="e">
        <f t="shared" si="207"/>
        <v>#REF!</v>
      </c>
      <c r="CR201" s="40" t="e">
        <f t="shared" si="207"/>
        <v>#REF!</v>
      </c>
      <c r="CS201" s="40" t="e">
        <f t="shared" si="207"/>
        <v>#REF!</v>
      </c>
      <c r="CT201" s="40" t="e">
        <f t="shared" si="207"/>
        <v>#REF!</v>
      </c>
      <c r="CU201" s="40" t="e">
        <f t="shared" si="207"/>
        <v>#REF!</v>
      </c>
      <c r="CV201" s="40" t="e">
        <f t="shared" si="207"/>
        <v>#REF!</v>
      </c>
      <c r="CW201" s="40" t="e">
        <f t="shared" si="207"/>
        <v>#REF!</v>
      </c>
      <c r="CX201" s="40" t="e">
        <f t="shared" si="207"/>
        <v>#REF!</v>
      </c>
      <c r="CY201" s="40" t="e">
        <f t="shared" si="207"/>
        <v>#REF!</v>
      </c>
      <c r="CZ201" s="40" t="e">
        <f t="shared" si="207"/>
        <v>#REF!</v>
      </c>
      <c r="DA201" s="40" t="e">
        <f t="shared" si="207"/>
        <v>#REF!</v>
      </c>
      <c r="DB201" s="40" t="e">
        <f t="shared" si="207"/>
        <v>#REF!</v>
      </c>
      <c r="DC201" s="40" t="e">
        <f t="shared" si="207"/>
        <v>#REF!</v>
      </c>
      <c r="DD201" s="40" t="e">
        <f t="shared" ref="DD201:DW201" si="208">MAX(($C$24*DE201+(1-$C$24)*DE202)*$C$25,DD72-StrikePrice)</f>
        <v>#REF!</v>
      </c>
      <c r="DE201" s="40" t="e">
        <f t="shared" si="208"/>
        <v>#REF!</v>
      </c>
      <c r="DF201" s="40" t="e">
        <f t="shared" si="208"/>
        <v>#REF!</v>
      </c>
      <c r="DG201" s="40" t="e">
        <f t="shared" si="208"/>
        <v>#REF!</v>
      </c>
      <c r="DH201" s="40" t="e">
        <f t="shared" si="208"/>
        <v>#REF!</v>
      </c>
      <c r="DI201" s="40" t="e">
        <f t="shared" si="208"/>
        <v>#REF!</v>
      </c>
      <c r="DJ201" s="40" t="e">
        <f t="shared" si="208"/>
        <v>#REF!</v>
      </c>
      <c r="DK201" s="40" t="e">
        <f t="shared" si="208"/>
        <v>#REF!</v>
      </c>
      <c r="DL201" s="40" t="e">
        <f t="shared" si="208"/>
        <v>#REF!</v>
      </c>
      <c r="DM201" s="40" t="e">
        <f t="shared" si="208"/>
        <v>#REF!</v>
      </c>
      <c r="DN201" s="40" t="e">
        <f t="shared" si="208"/>
        <v>#REF!</v>
      </c>
      <c r="DO201" s="40" t="e">
        <f t="shared" si="208"/>
        <v>#REF!</v>
      </c>
      <c r="DP201" s="40" t="e">
        <f t="shared" si="208"/>
        <v>#REF!</v>
      </c>
      <c r="DQ201" s="40" t="e">
        <f t="shared" si="208"/>
        <v>#REF!</v>
      </c>
      <c r="DR201" s="40" t="e">
        <f t="shared" si="208"/>
        <v>#REF!</v>
      </c>
      <c r="DS201" s="40" t="e">
        <f t="shared" si="208"/>
        <v>#REF!</v>
      </c>
      <c r="DT201" s="40" t="e">
        <f t="shared" si="208"/>
        <v>#REF!</v>
      </c>
      <c r="DU201" s="40" t="e">
        <f t="shared" si="208"/>
        <v>#REF!</v>
      </c>
      <c r="DV201" s="40" t="e">
        <f t="shared" si="208"/>
        <v>#REF!</v>
      </c>
      <c r="DW201" s="40" t="e">
        <f t="shared" si="208"/>
        <v>#REF!</v>
      </c>
      <c r="DX201" s="40" t="e">
        <f t="shared" si="181"/>
        <v>#REF!</v>
      </c>
      <c r="DY201" s="39">
        <f t="shared" si="69"/>
        <v>42</v>
      </c>
      <c r="DZ201" s="39">
        <f t="shared" si="63"/>
        <v>85</v>
      </c>
      <c r="EA201" s="104" t="e">
        <f t="shared" si="64"/>
        <v>#REF!</v>
      </c>
      <c r="EB201" s="39">
        <f>PRODUCT($DZ$161:DZ201)/FACT(DY201-1)</f>
        <v>1.6980988221681885E+33</v>
      </c>
    </row>
    <row r="202" spans="2:132" s="39" customFormat="1">
      <c r="B202" s="21"/>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1"/>
      <c r="AS202" s="40" t="e">
        <f t="shared" ref="AS202:BX202" si="209">MAX(($C$24*AT202+(1-$C$24)*AT203)*$C$25,AS73-StrikePrice)</f>
        <v>#REF!</v>
      </c>
      <c r="AT202" s="40" t="e">
        <f t="shared" si="209"/>
        <v>#REF!</v>
      </c>
      <c r="AU202" s="40" t="e">
        <f t="shared" si="209"/>
        <v>#REF!</v>
      </c>
      <c r="AV202" s="40" t="e">
        <f t="shared" si="209"/>
        <v>#REF!</v>
      </c>
      <c r="AW202" s="40" t="e">
        <f t="shared" si="209"/>
        <v>#REF!</v>
      </c>
      <c r="AX202" s="40" t="e">
        <f t="shared" si="209"/>
        <v>#REF!</v>
      </c>
      <c r="AY202" s="40" t="e">
        <f t="shared" si="209"/>
        <v>#REF!</v>
      </c>
      <c r="AZ202" s="40" t="e">
        <f t="shared" si="209"/>
        <v>#REF!</v>
      </c>
      <c r="BA202" s="40" t="e">
        <f t="shared" si="209"/>
        <v>#REF!</v>
      </c>
      <c r="BB202" s="40" t="e">
        <f t="shared" si="209"/>
        <v>#REF!</v>
      </c>
      <c r="BC202" s="40" t="e">
        <f t="shared" si="209"/>
        <v>#REF!</v>
      </c>
      <c r="BD202" s="40" t="e">
        <f t="shared" si="209"/>
        <v>#REF!</v>
      </c>
      <c r="BE202" s="40" t="e">
        <f t="shared" si="209"/>
        <v>#REF!</v>
      </c>
      <c r="BF202" s="40" t="e">
        <f t="shared" si="209"/>
        <v>#REF!</v>
      </c>
      <c r="BG202" s="40" t="e">
        <f t="shared" si="209"/>
        <v>#REF!</v>
      </c>
      <c r="BH202" s="40" t="e">
        <f t="shared" si="209"/>
        <v>#REF!</v>
      </c>
      <c r="BI202" s="40" t="e">
        <f t="shared" si="209"/>
        <v>#REF!</v>
      </c>
      <c r="BJ202" s="40" t="e">
        <f t="shared" si="209"/>
        <v>#REF!</v>
      </c>
      <c r="BK202" s="40" t="e">
        <f t="shared" si="209"/>
        <v>#REF!</v>
      </c>
      <c r="BL202" s="40" t="e">
        <f t="shared" si="209"/>
        <v>#REF!</v>
      </c>
      <c r="BM202" s="40" t="e">
        <f t="shared" si="209"/>
        <v>#REF!</v>
      </c>
      <c r="BN202" s="40" t="e">
        <f t="shared" si="209"/>
        <v>#REF!</v>
      </c>
      <c r="BO202" s="40" t="e">
        <f t="shared" si="209"/>
        <v>#REF!</v>
      </c>
      <c r="BP202" s="40" t="e">
        <f t="shared" si="209"/>
        <v>#REF!</v>
      </c>
      <c r="BQ202" s="40" t="e">
        <f t="shared" si="209"/>
        <v>#REF!</v>
      </c>
      <c r="BR202" s="40" t="e">
        <f t="shared" si="209"/>
        <v>#REF!</v>
      </c>
      <c r="BS202" s="40" t="e">
        <f t="shared" si="209"/>
        <v>#REF!</v>
      </c>
      <c r="BT202" s="40" t="e">
        <f t="shared" si="209"/>
        <v>#REF!</v>
      </c>
      <c r="BU202" s="40" t="e">
        <f t="shared" si="209"/>
        <v>#REF!</v>
      </c>
      <c r="BV202" s="40" t="e">
        <f t="shared" si="209"/>
        <v>#REF!</v>
      </c>
      <c r="BW202" s="40" t="e">
        <f t="shared" si="209"/>
        <v>#REF!</v>
      </c>
      <c r="BX202" s="40" t="e">
        <f t="shared" si="209"/>
        <v>#REF!</v>
      </c>
      <c r="BY202" s="40" t="e">
        <f t="shared" ref="BY202:DD202" si="210">MAX(($C$24*BZ202+(1-$C$24)*BZ203)*$C$25,BY73-StrikePrice)</f>
        <v>#REF!</v>
      </c>
      <c r="BZ202" s="40" t="e">
        <f t="shared" si="210"/>
        <v>#REF!</v>
      </c>
      <c r="CA202" s="40" t="e">
        <f t="shared" si="210"/>
        <v>#REF!</v>
      </c>
      <c r="CB202" s="40" t="e">
        <f t="shared" si="210"/>
        <v>#REF!</v>
      </c>
      <c r="CC202" s="40" t="e">
        <f t="shared" si="210"/>
        <v>#REF!</v>
      </c>
      <c r="CD202" s="40" t="e">
        <f t="shared" si="210"/>
        <v>#REF!</v>
      </c>
      <c r="CE202" s="40" t="e">
        <f t="shared" si="210"/>
        <v>#REF!</v>
      </c>
      <c r="CF202" s="40" t="e">
        <f t="shared" si="210"/>
        <v>#REF!</v>
      </c>
      <c r="CG202" s="40" t="e">
        <f t="shared" si="210"/>
        <v>#REF!</v>
      </c>
      <c r="CH202" s="40" t="e">
        <f t="shared" si="210"/>
        <v>#REF!</v>
      </c>
      <c r="CI202" s="40" t="e">
        <f t="shared" si="210"/>
        <v>#REF!</v>
      </c>
      <c r="CJ202" s="40" t="e">
        <f t="shared" si="210"/>
        <v>#REF!</v>
      </c>
      <c r="CK202" s="40" t="e">
        <f t="shared" si="210"/>
        <v>#REF!</v>
      </c>
      <c r="CL202" s="40" t="e">
        <f t="shared" si="210"/>
        <v>#REF!</v>
      </c>
      <c r="CM202" s="40" t="e">
        <f t="shared" si="210"/>
        <v>#REF!</v>
      </c>
      <c r="CN202" s="40" t="e">
        <f t="shared" si="210"/>
        <v>#REF!</v>
      </c>
      <c r="CO202" s="40" t="e">
        <f t="shared" si="210"/>
        <v>#REF!</v>
      </c>
      <c r="CP202" s="40" t="e">
        <f t="shared" si="210"/>
        <v>#REF!</v>
      </c>
      <c r="CQ202" s="40" t="e">
        <f t="shared" si="210"/>
        <v>#REF!</v>
      </c>
      <c r="CR202" s="40" t="e">
        <f t="shared" si="210"/>
        <v>#REF!</v>
      </c>
      <c r="CS202" s="40" t="e">
        <f t="shared" si="210"/>
        <v>#REF!</v>
      </c>
      <c r="CT202" s="40" t="e">
        <f t="shared" si="210"/>
        <v>#REF!</v>
      </c>
      <c r="CU202" s="40" t="e">
        <f t="shared" si="210"/>
        <v>#REF!</v>
      </c>
      <c r="CV202" s="40" t="e">
        <f t="shared" si="210"/>
        <v>#REF!</v>
      </c>
      <c r="CW202" s="40" t="e">
        <f t="shared" si="210"/>
        <v>#REF!</v>
      </c>
      <c r="CX202" s="40" t="e">
        <f t="shared" si="210"/>
        <v>#REF!</v>
      </c>
      <c r="CY202" s="40" t="e">
        <f t="shared" si="210"/>
        <v>#REF!</v>
      </c>
      <c r="CZ202" s="40" t="e">
        <f t="shared" si="210"/>
        <v>#REF!</v>
      </c>
      <c r="DA202" s="40" t="e">
        <f t="shared" si="210"/>
        <v>#REF!</v>
      </c>
      <c r="DB202" s="40" t="e">
        <f t="shared" si="210"/>
        <v>#REF!</v>
      </c>
      <c r="DC202" s="40" t="e">
        <f t="shared" si="210"/>
        <v>#REF!</v>
      </c>
      <c r="DD202" s="40" t="e">
        <f t="shared" si="210"/>
        <v>#REF!</v>
      </c>
      <c r="DE202" s="40" t="e">
        <f t="shared" ref="DE202:DW202" si="211">MAX(($C$24*DF202+(1-$C$24)*DF203)*$C$25,DE73-StrikePrice)</f>
        <v>#REF!</v>
      </c>
      <c r="DF202" s="40" t="e">
        <f t="shared" si="211"/>
        <v>#REF!</v>
      </c>
      <c r="DG202" s="40" t="e">
        <f t="shared" si="211"/>
        <v>#REF!</v>
      </c>
      <c r="DH202" s="40" t="e">
        <f t="shared" si="211"/>
        <v>#REF!</v>
      </c>
      <c r="DI202" s="40" t="e">
        <f t="shared" si="211"/>
        <v>#REF!</v>
      </c>
      <c r="DJ202" s="40" t="e">
        <f t="shared" si="211"/>
        <v>#REF!</v>
      </c>
      <c r="DK202" s="40" t="e">
        <f t="shared" si="211"/>
        <v>#REF!</v>
      </c>
      <c r="DL202" s="40" t="e">
        <f t="shared" si="211"/>
        <v>#REF!</v>
      </c>
      <c r="DM202" s="40" t="e">
        <f t="shared" si="211"/>
        <v>#REF!</v>
      </c>
      <c r="DN202" s="40" t="e">
        <f t="shared" si="211"/>
        <v>#REF!</v>
      </c>
      <c r="DO202" s="40" t="e">
        <f t="shared" si="211"/>
        <v>#REF!</v>
      </c>
      <c r="DP202" s="40" t="e">
        <f t="shared" si="211"/>
        <v>#REF!</v>
      </c>
      <c r="DQ202" s="40" t="e">
        <f t="shared" si="211"/>
        <v>#REF!</v>
      </c>
      <c r="DR202" s="40" t="e">
        <f t="shared" si="211"/>
        <v>#REF!</v>
      </c>
      <c r="DS202" s="40" t="e">
        <f t="shared" si="211"/>
        <v>#REF!</v>
      </c>
      <c r="DT202" s="40" t="e">
        <f t="shared" si="211"/>
        <v>#REF!</v>
      </c>
      <c r="DU202" s="40" t="e">
        <f t="shared" si="211"/>
        <v>#REF!</v>
      </c>
      <c r="DV202" s="40" t="e">
        <f t="shared" si="211"/>
        <v>#REF!</v>
      </c>
      <c r="DW202" s="40" t="e">
        <f t="shared" si="211"/>
        <v>#REF!</v>
      </c>
      <c r="DX202" s="40" t="e">
        <f t="shared" si="181"/>
        <v>#REF!</v>
      </c>
      <c r="DY202" s="39">
        <f t="shared" si="69"/>
        <v>43</v>
      </c>
      <c r="DZ202" s="39">
        <f t="shared" si="63"/>
        <v>84</v>
      </c>
      <c r="EA202" s="104" t="e">
        <f t="shared" si="64"/>
        <v>#REF!</v>
      </c>
      <c r="EB202" s="39">
        <f>PRODUCT($DZ$161:DZ202)/FACT(DY202-1)</f>
        <v>3.3961976443363753E+33</v>
      </c>
    </row>
    <row r="203" spans="2:132" s="39" customFormat="1">
      <c r="B203" s="21"/>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1"/>
      <c r="AT203" s="40" t="e">
        <f t="shared" ref="AT203:BY203" si="212">MAX(($C$24*AU203+(1-$C$24)*AU204)*$C$25,AT74-StrikePrice)</f>
        <v>#REF!</v>
      </c>
      <c r="AU203" s="40" t="e">
        <f t="shared" si="212"/>
        <v>#REF!</v>
      </c>
      <c r="AV203" s="40" t="e">
        <f t="shared" si="212"/>
        <v>#REF!</v>
      </c>
      <c r="AW203" s="40" t="e">
        <f t="shared" si="212"/>
        <v>#REF!</v>
      </c>
      <c r="AX203" s="40" t="e">
        <f t="shared" si="212"/>
        <v>#REF!</v>
      </c>
      <c r="AY203" s="40" t="e">
        <f t="shared" si="212"/>
        <v>#REF!</v>
      </c>
      <c r="AZ203" s="40" t="e">
        <f t="shared" si="212"/>
        <v>#REF!</v>
      </c>
      <c r="BA203" s="40" t="e">
        <f t="shared" si="212"/>
        <v>#REF!</v>
      </c>
      <c r="BB203" s="40" t="e">
        <f t="shared" si="212"/>
        <v>#REF!</v>
      </c>
      <c r="BC203" s="40" t="e">
        <f t="shared" si="212"/>
        <v>#REF!</v>
      </c>
      <c r="BD203" s="40" t="e">
        <f t="shared" si="212"/>
        <v>#REF!</v>
      </c>
      <c r="BE203" s="40" t="e">
        <f t="shared" si="212"/>
        <v>#REF!</v>
      </c>
      <c r="BF203" s="40" t="e">
        <f t="shared" si="212"/>
        <v>#REF!</v>
      </c>
      <c r="BG203" s="40" t="e">
        <f t="shared" si="212"/>
        <v>#REF!</v>
      </c>
      <c r="BH203" s="40" t="e">
        <f t="shared" si="212"/>
        <v>#REF!</v>
      </c>
      <c r="BI203" s="40" t="e">
        <f t="shared" si="212"/>
        <v>#REF!</v>
      </c>
      <c r="BJ203" s="40" t="e">
        <f t="shared" si="212"/>
        <v>#REF!</v>
      </c>
      <c r="BK203" s="40" t="e">
        <f t="shared" si="212"/>
        <v>#REF!</v>
      </c>
      <c r="BL203" s="40" t="e">
        <f t="shared" si="212"/>
        <v>#REF!</v>
      </c>
      <c r="BM203" s="40" t="e">
        <f t="shared" si="212"/>
        <v>#REF!</v>
      </c>
      <c r="BN203" s="40" t="e">
        <f t="shared" si="212"/>
        <v>#REF!</v>
      </c>
      <c r="BO203" s="40" t="e">
        <f t="shared" si="212"/>
        <v>#REF!</v>
      </c>
      <c r="BP203" s="40" t="e">
        <f t="shared" si="212"/>
        <v>#REF!</v>
      </c>
      <c r="BQ203" s="40" t="e">
        <f t="shared" si="212"/>
        <v>#REF!</v>
      </c>
      <c r="BR203" s="40" t="e">
        <f t="shared" si="212"/>
        <v>#REF!</v>
      </c>
      <c r="BS203" s="40" t="e">
        <f t="shared" si="212"/>
        <v>#REF!</v>
      </c>
      <c r="BT203" s="40" t="e">
        <f t="shared" si="212"/>
        <v>#REF!</v>
      </c>
      <c r="BU203" s="40" t="e">
        <f t="shared" si="212"/>
        <v>#REF!</v>
      </c>
      <c r="BV203" s="40" t="e">
        <f t="shared" si="212"/>
        <v>#REF!</v>
      </c>
      <c r="BW203" s="40" t="e">
        <f t="shared" si="212"/>
        <v>#REF!</v>
      </c>
      <c r="BX203" s="40" t="e">
        <f t="shared" si="212"/>
        <v>#REF!</v>
      </c>
      <c r="BY203" s="40" t="e">
        <f t="shared" si="212"/>
        <v>#REF!</v>
      </c>
      <c r="BZ203" s="40" t="e">
        <f t="shared" ref="BZ203:DE203" si="213">MAX(($C$24*CA203+(1-$C$24)*CA204)*$C$25,BZ74-StrikePrice)</f>
        <v>#REF!</v>
      </c>
      <c r="CA203" s="40" t="e">
        <f t="shared" si="213"/>
        <v>#REF!</v>
      </c>
      <c r="CB203" s="40" t="e">
        <f t="shared" si="213"/>
        <v>#REF!</v>
      </c>
      <c r="CC203" s="40" t="e">
        <f t="shared" si="213"/>
        <v>#REF!</v>
      </c>
      <c r="CD203" s="40" t="e">
        <f t="shared" si="213"/>
        <v>#REF!</v>
      </c>
      <c r="CE203" s="40" t="e">
        <f t="shared" si="213"/>
        <v>#REF!</v>
      </c>
      <c r="CF203" s="40" t="e">
        <f t="shared" si="213"/>
        <v>#REF!</v>
      </c>
      <c r="CG203" s="40" t="e">
        <f t="shared" si="213"/>
        <v>#REF!</v>
      </c>
      <c r="CH203" s="40" t="e">
        <f t="shared" si="213"/>
        <v>#REF!</v>
      </c>
      <c r="CI203" s="40" t="e">
        <f t="shared" si="213"/>
        <v>#REF!</v>
      </c>
      <c r="CJ203" s="40" t="e">
        <f t="shared" si="213"/>
        <v>#REF!</v>
      </c>
      <c r="CK203" s="40" t="e">
        <f t="shared" si="213"/>
        <v>#REF!</v>
      </c>
      <c r="CL203" s="40" t="e">
        <f t="shared" si="213"/>
        <v>#REF!</v>
      </c>
      <c r="CM203" s="40" t="e">
        <f t="shared" si="213"/>
        <v>#REF!</v>
      </c>
      <c r="CN203" s="40" t="e">
        <f t="shared" si="213"/>
        <v>#REF!</v>
      </c>
      <c r="CO203" s="40" t="e">
        <f t="shared" si="213"/>
        <v>#REF!</v>
      </c>
      <c r="CP203" s="40" t="e">
        <f t="shared" si="213"/>
        <v>#REF!</v>
      </c>
      <c r="CQ203" s="40" t="e">
        <f t="shared" si="213"/>
        <v>#REF!</v>
      </c>
      <c r="CR203" s="40" t="e">
        <f t="shared" si="213"/>
        <v>#REF!</v>
      </c>
      <c r="CS203" s="40" t="e">
        <f t="shared" si="213"/>
        <v>#REF!</v>
      </c>
      <c r="CT203" s="40" t="e">
        <f t="shared" si="213"/>
        <v>#REF!</v>
      </c>
      <c r="CU203" s="40" t="e">
        <f t="shared" si="213"/>
        <v>#REF!</v>
      </c>
      <c r="CV203" s="40" t="e">
        <f t="shared" si="213"/>
        <v>#REF!</v>
      </c>
      <c r="CW203" s="40" t="e">
        <f t="shared" si="213"/>
        <v>#REF!</v>
      </c>
      <c r="CX203" s="40" t="e">
        <f t="shared" si="213"/>
        <v>#REF!</v>
      </c>
      <c r="CY203" s="40" t="e">
        <f t="shared" si="213"/>
        <v>#REF!</v>
      </c>
      <c r="CZ203" s="40" t="e">
        <f t="shared" si="213"/>
        <v>#REF!</v>
      </c>
      <c r="DA203" s="40" t="e">
        <f t="shared" si="213"/>
        <v>#REF!</v>
      </c>
      <c r="DB203" s="40" t="e">
        <f t="shared" si="213"/>
        <v>#REF!</v>
      </c>
      <c r="DC203" s="40" t="e">
        <f t="shared" si="213"/>
        <v>#REF!</v>
      </c>
      <c r="DD203" s="40" t="e">
        <f t="shared" si="213"/>
        <v>#REF!</v>
      </c>
      <c r="DE203" s="40" t="e">
        <f t="shared" si="213"/>
        <v>#REF!</v>
      </c>
      <c r="DF203" s="40" t="e">
        <f t="shared" ref="DF203:DW203" si="214">MAX(($C$24*DG203+(1-$C$24)*DG204)*$C$25,DF74-StrikePrice)</f>
        <v>#REF!</v>
      </c>
      <c r="DG203" s="40" t="e">
        <f t="shared" si="214"/>
        <v>#REF!</v>
      </c>
      <c r="DH203" s="40" t="e">
        <f t="shared" si="214"/>
        <v>#REF!</v>
      </c>
      <c r="DI203" s="40" t="e">
        <f t="shared" si="214"/>
        <v>#REF!</v>
      </c>
      <c r="DJ203" s="40" t="e">
        <f t="shared" si="214"/>
        <v>#REF!</v>
      </c>
      <c r="DK203" s="40" t="e">
        <f t="shared" si="214"/>
        <v>#REF!</v>
      </c>
      <c r="DL203" s="40" t="e">
        <f t="shared" si="214"/>
        <v>#REF!</v>
      </c>
      <c r="DM203" s="40" t="e">
        <f t="shared" si="214"/>
        <v>#REF!</v>
      </c>
      <c r="DN203" s="40" t="e">
        <f t="shared" si="214"/>
        <v>#REF!</v>
      </c>
      <c r="DO203" s="40" t="e">
        <f t="shared" si="214"/>
        <v>#REF!</v>
      </c>
      <c r="DP203" s="40" t="e">
        <f t="shared" si="214"/>
        <v>#REF!</v>
      </c>
      <c r="DQ203" s="40" t="e">
        <f t="shared" si="214"/>
        <v>#REF!</v>
      </c>
      <c r="DR203" s="40" t="e">
        <f t="shared" si="214"/>
        <v>#REF!</v>
      </c>
      <c r="DS203" s="40" t="e">
        <f t="shared" si="214"/>
        <v>#REF!</v>
      </c>
      <c r="DT203" s="40" t="e">
        <f t="shared" si="214"/>
        <v>#REF!</v>
      </c>
      <c r="DU203" s="40" t="e">
        <f t="shared" si="214"/>
        <v>#REF!</v>
      </c>
      <c r="DV203" s="40" t="e">
        <f t="shared" si="214"/>
        <v>#REF!</v>
      </c>
      <c r="DW203" s="40" t="e">
        <f t="shared" si="214"/>
        <v>#REF!</v>
      </c>
      <c r="DX203" s="40" t="e">
        <f t="shared" si="181"/>
        <v>#REF!</v>
      </c>
      <c r="DY203" s="39">
        <f t="shared" si="69"/>
        <v>44</v>
      </c>
      <c r="DZ203" s="39">
        <f t="shared" si="63"/>
        <v>83</v>
      </c>
      <c r="EA203" s="104" t="e">
        <f t="shared" si="64"/>
        <v>#REF!</v>
      </c>
      <c r="EB203" s="39">
        <f>PRODUCT($DZ$161:DZ203)/FACT(DY203-1)</f>
        <v>6.5554512669748651E+33</v>
      </c>
    </row>
    <row r="204" spans="2:132" s="39" customFormat="1">
      <c r="B204" s="21"/>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1"/>
      <c r="AU204" s="40" t="e">
        <f t="shared" ref="AU204:BZ204" si="215">MAX(($C$24*AV204+(1-$C$24)*AV205)*$C$25,AU75-StrikePrice)</f>
        <v>#REF!</v>
      </c>
      <c r="AV204" s="40" t="e">
        <f t="shared" si="215"/>
        <v>#REF!</v>
      </c>
      <c r="AW204" s="40" t="e">
        <f t="shared" si="215"/>
        <v>#REF!</v>
      </c>
      <c r="AX204" s="40" t="e">
        <f t="shared" si="215"/>
        <v>#REF!</v>
      </c>
      <c r="AY204" s="40" t="e">
        <f t="shared" si="215"/>
        <v>#REF!</v>
      </c>
      <c r="AZ204" s="40" t="e">
        <f t="shared" si="215"/>
        <v>#REF!</v>
      </c>
      <c r="BA204" s="40" t="e">
        <f t="shared" si="215"/>
        <v>#REF!</v>
      </c>
      <c r="BB204" s="40" t="e">
        <f t="shared" si="215"/>
        <v>#REF!</v>
      </c>
      <c r="BC204" s="40" t="e">
        <f t="shared" si="215"/>
        <v>#REF!</v>
      </c>
      <c r="BD204" s="40" t="e">
        <f t="shared" si="215"/>
        <v>#REF!</v>
      </c>
      <c r="BE204" s="40" t="e">
        <f t="shared" si="215"/>
        <v>#REF!</v>
      </c>
      <c r="BF204" s="40" t="e">
        <f t="shared" si="215"/>
        <v>#REF!</v>
      </c>
      <c r="BG204" s="40" t="e">
        <f t="shared" si="215"/>
        <v>#REF!</v>
      </c>
      <c r="BH204" s="40" t="e">
        <f t="shared" si="215"/>
        <v>#REF!</v>
      </c>
      <c r="BI204" s="40" t="e">
        <f t="shared" si="215"/>
        <v>#REF!</v>
      </c>
      <c r="BJ204" s="40" t="e">
        <f t="shared" si="215"/>
        <v>#REF!</v>
      </c>
      <c r="BK204" s="40" t="e">
        <f t="shared" si="215"/>
        <v>#REF!</v>
      </c>
      <c r="BL204" s="40" t="e">
        <f t="shared" si="215"/>
        <v>#REF!</v>
      </c>
      <c r="BM204" s="40" t="e">
        <f t="shared" si="215"/>
        <v>#REF!</v>
      </c>
      <c r="BN204" s="40" t="e">
        <f t="shared" si="215"/>
        <v>#REF!</v>
      </c>
      <c r="BO204" s="40" t="e">
        <f t="shared" si="215"/>
        <v>#REF!</v>
      </c>
      <c r="BP204" s="40" t="e">
        <f t="shared" si="215"/>
        <v>#REF!</v>
      </c>
      <c r="BQ204" s="40" t="e">
        <f t="shared" si="215"/>
        <v>#REF!</v>
      </c>
      <c r="BR204" s="40" t="e">
        <f t="shared" si="215"/>
        <v>#REF!</v>
      </c>
      <c r="BS204" s="40" t="e">
        <f t="shared" si="215"/>
        <v>#REF!</v>
      </c>
      <c r="BT204" s="40" t="e">
        <f t="shared" si="215"/>
        <v>#REF!</v>
      </c>
      <c r="BU204" s="40" t="e">
        <f t="shared" si="215"/>
        <v>#REF!</v>
      </c>
      <c r="BV204" s="40" t="e">
        <f t="shared" si="215"/>
        <v>#REF!</v>
      </c>
      <c r="BW204" s="40" t="e">
        <f t="shared" si="215"/>
        <v>#REF!</v>
      </c>
      <c r="BX204" s="40" t="e">
        <f t="shared" si="215"/>
        <v>#REF!</v>
      </c>
      <c r="BY204" s="40" t="e">
        <f t="shared" si="215"/>
        <v>#REF!</v>
      </c>
      <c r="BZ204" s="40" t="e">
        <f t="shared" si="215"/>
        <v>#REF!</v>
      </c>
      <c r="CA204" s="40" t="e">
        <f t="shared" ref="CA204:DF204" si="216">MAX(($C$24*CB204+(1-$C$24)*CB205)*$C$25,CA75-StrikePrice)</f>
        <v>#REF!</v>
      </c>
      <c r="CB204" s="40" t="e">
        <f t="shared" si="216"/>
        <v>#REF!</v>
      </c>
      <c r="CC204" s="40" t="e">
        <f t="shared" si="216"/>
        <v>#REF!</v>
      </c>
      <c r="CD204" s="40" t="e">
        <f t="shared" si="216"/>
        <v>#REF!</v>
      </c>
      <c r="CE204" s="40" t="e">
        <f t="shared" si="216"/>
        <v>#REF!</v>
      </c>
      <c r="CF204" s="40" t="e">
        <f t="shared" si="216"/>
        <v>#REF!</v>
      </c>
      <c r="CG204" s="40" t="e">
        <f t="shared" si="216"/>
        <v>#REF!</v>
      </c>
      <c r="CH204" s="40" t="e">
        <f t="shared" si="216"/>
        <v>#REF!</v>
      </c>
      <c r="CI204" s="40" t="e">
        <f t="shared" si="216"/>
        <v>#REF!</v>
      </c>
      <c r="CJ204" s="40" t="e">
        <f t="shared" si="216"/>
        <v>#REF!</v>
      </c>
      <c r="CK204" s="40" t="e">
        <f t="shared" si="216"/>
        <v>#REF!</v>
      </c>
      <c r="CL204" s="40" t="e">
        <f t="shared" si="216"/>
        <v>#REF!</v>
      </c>
      <c r="CM204" s="40" t="e">
        <f t="shared" si="216"/>
        <v>#REF!</v>
      </c>
      <c r="CN204" s="40" t="e">
        <f t="shared" si="216"/>
        <v>#REF!</v>
      </c>
      <c r="CO204" s="40" t="e">
        <f t="shared" si="216"/>
        <v>#REF!</v>
      </c>
      <c r="CP204" s="40" t="e">
        <f t="shared" si="216"/>
        <v>#REF!</v>
      </c>
      <c r="CQ204" s="40" t="e">
        <f t="shared" si="216"/>
        <v>#REF!</v>
      </c>
      <c r="CR204" s="40" t="e">
        <f t="shared" si="216"/>
        <v>#REF!</v>
      </c>
      <c r="CS204" s="40" t="e">
        <f t="shared" si="216"/>
        <v>#REF!</v>
      </c>
      <c r="CT204" s="40" t="e">
        <f t="shared" si="216"/>
        <v>#REF!</v>
      </c>
      <c r="CU204" s="40" t="e">
        <f t="shared" si="216"/>
        <v>#REF!</v>
      </c>
      <c r="CV204" s="40" t="e">
        <f t="shared" si="216"/>
        <v>#REF!</v>
      </c>
      <c r="CW204" s="40" t="e">
        <f t="shared" si="216"/>
        <v>#REF!</v>
      </c>
      <c r="CX204" s="40" t="e">
        <f t="shared" si="216"/>
        <v>#REF!</v>
      </c>
      <c r="CY204" s="40" t="e">
        <f t="shared" si="216"/>
        <v>#REF!</v>
      </c>
      <c r="CZ204" s="40" t="e">
        <f t="shared" si="216"/>
        <v>#REF!</v>
      </c>
      <c r="DA204" s="40" t="e">
        <f t="shared" si="216"/>
        <v>#REF!</v>
      </c>
      <c r="DB204" s="40" t="e">
        <f t="shared" si="216"/>
        <v>#REF!</v>
      </c>
      <c r="DC204" s="40" t="e">
        <f t="shared" si="216"/>
        <v>#REF!</v>
      </c>
      <c r="DD204" s="40" t="e">
        <f t="shared" si="216"/>
        <v>#REF!</v>
      </c>
      <c r="DE204" s="40" t="e">
        <f t="shared" si="216"/>
        <v>#REF!</v>
      </c>
      <c r="DF204" s="40" t="e">
        <f t="shared" si="216"/>
        <v>#REF!</v>
      </c>
      <c r="DG204" s="40" t="e">
        <f t="shared" ref="DG204:DW204" si="217">MAX(($C$24*DH204+(1-$C$24)*DH205)*$C$25,DG75-StrikePrice)</f>
        <v>#REF!</v>
      </c>
      <c r="DH204" s="40" t="e">
        <f t="shared" si="217"/>
        <v>#REF!</v>
      </c>
      <c r="DI204" s="40" t="e">
        <f t="shared" si="217"/>
        <v>#REF!</v>
      </c>
      <c r="DJ204" s="40" t="e">
        <f t="shared" si="217"/>
        <v>#REF!</v>
      </c>
      <c r="DK204" s="40" t="e">
        <f t="shared" si="217"/>
        <v>#REF!</v>
      </c>
      <c r="DL204" s="40" t="e">
        <f t="shared" si="217"/>
        <v>#REF!</v>
      </c>
      <c r="DM204" s="40" t="e">
        <f t="shared" si="217"/>
        <v>#REF!</v>
      </c>
      <c r="DN204" s="40" t="e">
        <f t="shared" si="217"/>
        <v>#REF!</v>
      </c>
      <c r="DO204" s="40" t="e">
        <f t="shared" si="217"/>
        <v>#REF!</v>
      </c>
      <c r="DP204" s="40" t="e">
        <f t="shared" si="217"/>
        <v>#REF!</v>
      </c>
      <c r="DQ204" s="40" t="e">
        <f t="shared" si="217"/>
        <v>#REF!</v>
      </c>
      <c r="DR204" s="40" t="e">
        <f t="shared" si="217"/>
        <v>#REF!</v>
      </c>
      <c r="DS204" s="40" t="e">
        <f t="shared" si="217"/>
        <v>#REF!</v>
      </c>
      <c r="DT204" s="40" t="e">
        <f t="shared" si="217"/>
        <v>#REF!</v>
      </c>
      <c r="DU204" s="40" t="e">
        <f t="shared" si="217"/>
        <v>#REF!</v>
      </c>
      <c r="DV204" s="40" t="e">
        <f t="shared" si="217"/>
        <v>#REF!</v>
      </c>
      <c r="DW204" s="40" t="e">
        <f t="shared" si="217"/>
        <v>#REF!</v>
      </c>
      <c r="DX204" s="40" t="e">
        <f t="shared" si="181"/>
        <v>#REF!</v>
      </c>
      <c r="DY204" s="39">
        <f t="shared" si="69"/>
        <v>45</v>
      </c>
      <c r="DZ204" s="39">
        <f t="shared" si="63"/>
        <v>82</v>
      </c>
      <c r="EA204" s="104" t="e">
        <f t="shared" si="64"/>
        <v>#REF!</v>
      </c>
      <c r="EB204" s="39">
        <f>PRODUCT($DZ$161:DZ204)/FACT(DY204-1)</f>
        <v>1.2216977361180428E+34</v>
      </c>
    </row>
    <row r="205" spans="2:132" s="39" customFormat="1">
      <c r="B205" s="21"/>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1"/>
      <c r="AV205" s="40" t="e">
        <f t="shared" ref="AV205:CA205" si="218">MAX(($C$24*AW205+(1-$C$24)*AW206)*$C$25,AV76-StrikePrice)</f>
        <v>#REF!</v>
      </c>
      <c r="AW205" s="40" t="e">
        <f t="shared" si="218"/>
        <v>#REF!</v>
      </c>
      <c r="AX205" s="40" t="e">
        <f t="shared" si="218"/>
        <v>#REF!</v>
      </c>
      <c r="AY205" s="40" t="e">
        <f t="shared" si="218"/>
        <v>#REF!</v>
      </c>
      <c r="AZ205" s="40" t="e">
        <f t="shared" si="218"/>
        <v>#REF!</v>
      </c>
      <c r="BA205" s="40" t="e">
        <f t="shared" si="218"/>
        <v>#REF!</v>
      </c>
      <c r="BB205" s="40" t="e">
        <f t="shared" si="218"/>
        <v>#REF!</v>
      </c>
      <c r="BC205" s="40" t="e">
        <f t="shared" si="218"/>
        <v>#REF!</v>
      </c>
      <c r="BD205" s="40" t="e">
        <f t="shared" si="218"/>
        <v>#REF!</v>
      </c>
      <c r="BE205" s="40" t="e">
        <f t="shared" si="218"/>
        <v>#REF!</v>
      </c>
      <c r="BF205" s="40" t="e">
        <f t="shared" si="218"/>
        <v>#REF!</v>
      </c>
      <c r="BG205" s="40" t="e">
        <f t="shared" si="218"/>
        <v>#REF!</v>
      </c>
      <c r="BH205" s="40" t="e">
        <f t="shared" si="218"/>
        <v>#REF!</v>
      </c>
      <c r="BI205" s="40" t="e">
        <f t="shared" si="218"/>
        <v>#REF!</v>
      </c>
      <c r="BJ205" s="40" t="e">
        <f t="shared" si="218"/>
        <v>#REF!</v>
      </c>
      <c r="BK205" s="40" t="e">
        <f t="shared" si="218"/>
        <v>#REF!</v>
      </c>
      <c r="BL205" s="40" t="e">
        <f t="shared" si="218"/>
        <v>#REF!</v>
      </c>
      <c r="BM205" s="40" t="e">
        <f t="shared" si="218"/>
        <v>#REF!</v>
      </c>
      <c r="BN205" s="40" t="e">
        <f t="shared" si="218"/>
        <v>#REF!</v>
      </c>
      <c r="BO205" s="40" t="e">
        <f t="shared" si="218"/>
        <v>#REF!</v>
      </c>
      <c r="BP205" s="40" t="e">
        <f t="shared" si="218"/>
        <v>#REF!</v>
      </c>
      <c r="BQ205" s="40" t="e">
        <f t="shared" si="218"/>
        <v>#REF!</v>
      </c>
      <c r="BR205" s="40" t="e">
        <f t="shared" si="218"/>
        <v>#REF!</v>
      </c>
      <c r="BS205" s="40" t="e">
        <f t="shared" si="218"/>
        <v>#REF!</v>
      </c>
      <c r="BT205" s="40" t="e">
        <f t="shared" si="218"/>
        <v>#REF!</v>
      </c>
      <c r="BU205" s="40" t="e">
        <f t="shared" si="218"/>
        <v>#REF!</v>
      </c>
      <c r="BV205" s="40" t="e">
        <f t="shared" si="218"/>
        <v>#REF!</v>
      </c>
      <c r="BW205" s="40" t="e">
        <f t="shared" si="218"/>
        <v>#REF!</v>
      </c>
      <c r="BX205" s="40" t="e">
        <f t="shared" si="218"/>
        <v>#REF!</v>
      </c>
      <c r="BY205" s="40" t="e">
        <f t="shared" si="218"/>
        <v>#REF!</v>
      </c>
      <c r="BZ205" s="40" t="e">
        <f t="shared" si="218"/>
        <v>#REF!</v>
      </c>
      <c r="CA205" s="40" t="e">
        <f t="shared" si="218"/>
        <v>#REF!</v>
      </c>
      <c r="CB205" s="40" t="e">
        <f t="shared" ref="CB205:DG205" si="219">MAX(($C$24*CC205+(1-$C$24)*CC206)*$C$25,CB76-StrikePrice)</f>
        <v>#REF!</v>
      </c>
      <c r="CC205" s="40" t="e">
        <f t="shared" si="219"/>
        <v>#REF!</v>
      </c>
      <c r="CD205" s="40" t="e">
        <f t="shared" si="219"/>
        <v>#REF!</v>
      </c>
      <c r="CE205" s="40" t="e">
        <f t="shared" si="219"/>
        <v>#REF!</v>
      </c>
      <c r="CF205" s="40" t="e">
        <f t="shared" si="219"/>
        <v>#REF!</v>
      </c>
      <c r="CG205" s="40" t="e">
        <f t="shared" si="219"/>
        <v>#REF!</v>
      </c>
      <c r="CH205" s="40" t="e">
        <f t="shared" si="219"/>
        <v>#REF!</v>
      </c>
      <c r="CI205" s="40" t="e">
        <f t="shared" si="219"/>
        <v>#REF!</v>
      </c>
      <c r="CJ205" s="40" t="e">
        <f t="shared" si="219"/>
        <v>#REF!</v>
      </c>
      <c r="CK205" s="40" t="e">
        <f t="shared" si="219"/>
        <v>#REF!</v>
      </c>
      <c r="CL205" s="40" t="e">
        <f t="shared" si="219"/>
        <v>#REF!</v>
      </c>
      <c r="CM205" s="40" t="e">
        <f t="shared" si="219"/>
        <v>#REF!</v>
      </c>
      <c r="CN205" s="40" t="e">
        <f t="shared" si="219"/>
        <v>#REF!</v>
      </c>
      <c r="CO205" s="40" t="e">
        <f t="shared" si="219"/>
        <v>#REF!</v>
      </c>
      <c r="CP205" s="40" t="e">
        <f t="shared" si="219"/>
        <v>#REF!</v>
      </c>
      <c r="CQ205" s="40" t="e">
        <f t="shared" si="219"/>
        <v>#REF!</v>
      </c>
      <c r="CR205" s="40" t="e">
        <f t="shared" si="219"/>
        <v>#REF!</v>
      </c>
      <c r="CS205" s="40" t="e">
        <f t="shared" si="219"/>
        <v>#REF!</v>
      </c>
      <c r="CT205" s="40" t="e">
        <f t="shared" si="219"/>
        <v>#REF!</v>
      </c>
      <c r="CU205" s="40" t="e">
        <f t="shared" si="219"/>
        <v>#REF!</v>
      </c>
      <c r="CV205" s="40" t="e">
        <f t="shared" si="219"/>
        <v>#REF!</v>
      </c>
      <c r="CW205" s="40" t="e">
        <f t="shared" si="219"/>
        <v>#REF!</v>
      </c>
      <c r="CX205" s="40" t="e">
        <f t="shared" si="219"/>
        <v>#REF!</v>
      </c>
      <c r="CY205" s="40" t="e">
        <f t="shared" si="219"/>
        <v>#REF!</v>
      </c>
      <c r="CZ205" s="40" t="e">
        <f t="shared" si="219"/>
        <v>#REF!</v>
      </c>
      <c r="DA205" s="40" t="e">
        <f t="shared" si="219"/>
        <v>#REF!</v>
      </c>
      <c r="DB205" s="40" t="e">
        <f t="shared" si="219"/>
        <v>#REF!</v>
      </c>
      <c r="DC205" s="40" t="e">
        <f t="shared" si="219"/>
        <v>#REF!</v>
      </c>
      <c r="DD205" s="40" t="e">
        <f t="shared" si="219"/>
        <v>#REF!</v>
      </c>
      <c r="DE205" s="40" t="e">
        <f t="shared" si="219"/>
        <v>#REF!</v>
      </c>
      <c r="DF205" s="40" t="e">
        <f t="shared" si="219"/>
        <v>#REF!</v>
      </c>
      <c r="DG205" s="40" t="e">
        <f t="shared" si="219"/>
        <v>#REF!</v>
      </c>
      <c r="DH205" s="40" t="e">
        <f t="shared" ref="DH205:DW205" si="220">MAX(($C$24*DI205+(1-$C$24)*DI206)*$C$25,DH76-StrikePrice)</f>
        <v>#REF!</v>
      </c>
      <c r="DI205" s="40" t="e">
        <f t="shared" si="220"/>
        <v>#REF!</v>
      </c>
      <c r="DJ205" s="40" t="e">
        <f t="shared" si="220"/>
        <v>#REF!</v>
      </c>
      <c r="DK205" s="40" t="e">
        <f t="shared" si="220"/>
        <v>#REF!</v>
      </c>
      <c r="DL205" s="40" t="e">
        <f t="shared" si="220"/>
        <v>#REF!</v>
      </c>
      <c r="DM205" s="40" t="e">
        <f t="shared" si="220"/>
        <v>#REF!</v>
      </c>
      <c r="DN205" s="40" t="e">
        <f t="shared" si="220"/>
        <v>#REF!</v>
      </c>
      <c r="DO205" s="40" t="e">
        <f t="shared" si="220"/>
        <v>#REF!</v>
      </c>
      <c r="DP205" s="40" t="e">
        <f t="shared" si="220"/>
        <v>#REF!</v>
      </c>
      <c r="DQ205" s="40" t="e">
        <f t="shared" si="220"/>
        <v>#REF!</v>
      </c>
      <c r="DR205" s="40" t="e">
        <f t="shared" si="220"/>
        <v>#REF!</v>
      </c>
      <c r="DS205" s="40" t="e">
        <f t="shared" si="220"/>
        <v>#REF!</v>
      </c>
      <c r="DT205" s="40" t="e">
        <f t="shared" si="220"/>
        <v>#REF!</v>
      </c>
      <c r="DU205" s="40" t="e">
        <f t="shared" si="220"/>
        <v>#REF!</v>
      </c>
      <c r="DV205" s="40" t="e">
        <f t="shared" si="220"/>
        <v>#REF!</v>
      </c>
      <c r="DW205" s="40" t="e">
        <f t="shared" si="220"/>
        <v>#REF!</v>
      </c>
      <c r="DX205" s="40" t="e">
        <f t="shared" si="181"/>
        <v>#REF!</v>
      </c>
      <c r="DY205" s="39">
        <f t="shared" si="69"/>
        <v>46</v>
      </c>
      <c r="DZ205" s="39">
        <f t="shared" si="63"/>
        <v>81</v>
      </c>
      <c r="EA205" s="104" t="e">
        <f t="shared" si="64"/>
        <v>#REF!</v>
      </c>
      <c r="EB205" s="39">
        <f>PRODUCT($DZ$161:DZ205)/FACT(DY205-1)</f>
        <v>2.1990559250124774E+34</v>
      </c>
    </row>
    <row r="206" spans="2:132" s="39" customFormat="1">
      <c r="B206" s="21"/>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1"/>
      <c r="AW206" s="40" t="e">
        <f t="shared" ref="AW206:CB206" si="221">MAX(($C$24*AX206+(1-$C$24)*AX207)*$C$25,AW77-StrikePrice)</f>
        <v>#REF!</v>
      </c>
      <c r="AX206" s="40" t="e">
        <f t="shared" si="221"/>
        <v>#REF!</v>
      </c>
      <c r="AY206" s="40" t="e">
        <f t="shared" si="221"/>
        <v>#REF!</v>
      </c>
      <c r="AZ206" s="40" t="e">
        <f t="shared" si="221"/>
        <v>#REF!</v>
      </c>
      <c r="BA206" s="40" t="e">
        <f t="shared" si="221"/>
        <v>#REF!</v>
      </c>
      <c r="BB206" s="40" t="e">
        <f t="shared" si="221"/>
        <v>#REF!</v>
      </c>
      <c r="BC206" s="40" t="e">
        <f t="shared" si="221"/>
        <v>#REF!</v>
      </c>
      <c r="BD206" s="40" t="e">
        <f t="shared" si="221"/>
        <v>#REF!</v>
      </c>
      <c r="BE206" s="40" t="e">
        <f t="shared" si="221"/>
        <v>#REF!</v>
      </c>
      <c r="BF206" s="40" t="e">
        <f t="shared" si="221"/>
        <v>#REF!</v>
      </c>
      <c r="BG206" s="40" t="e">
        <f t="shared" si="221"/>
        <v>#REF!</v>
      </c>
      <c r="BH206" s="40" t="e">
        <f t="shared" si="221"/>
        <v>#REF!</v>
      </c>
      <c r="BI206" s="40" t="e">
        <f t="shared" si="221"/>
        <v>#REF!</v>
      </c>
      <c r="BJ206" s="40" t="e">
        <f t="shared" si="221"/>
        <v>#REF!</v>
      </c>
      <c r="BK206" s="40" t="e">
        <f t="shared" si="221"/>
        <v>#REF!</v>
      </c>
      <c r="BL206" s="40" t="e">
        <f t="shared" si="221"/>
        <v>#REF!</v>
      </c>
      <c r="BM206" s="40" t="e">
        <f t="shared" si="221"/>
        <v>#REF!</v>
      </c>
      <c r="BN206" s="40" t="e">
        <f t="shared" si="221"/>
        <v>#REF!</v>
      </c>
      <c r="BO206" s="40" t="e">
        <f t="shared" si="221"/>
        <v>#REF!</v>
      </c>
      <c r="BP206" s="40" t="e">
        <f t="shared" si="221"/>
        <v>#REF!</v>
      </c>
      <c r="BQ206" s="40" t="e">
        <f t="shared" si="221"/>
        <v>#REF!</v>
      </c>
      <c r="BR206" s="40" t="e">
        <f t="shared" si="221"/>
        <v>#REF!</v>
      </c>
      <c r="BS206" s="40" t="e">
        <f t="shared" si="221"/>
        <v>#REF!</v>
      </c>
      <c r="BT206" s="40" t="e">
        <f t="shared" si="221"/>
        <v>#REF!</v>
      </c>
      <c r="BU206" s="40" t="e">
        <f t="shared" si="221"/>
        <v>#REF!</v>
      </c>
      <c r="BV206" s="40" t="e">
        <f t="shared" si="221"/>
        <v>#REF!</v>
      </c>
      <c r="BW206" s="40" t="e">
        <f t="shared" si="221"/>
        <v>#REF!</v>
      </c>
      <c r="BX206" s="40" t="e">
        <f t="shared" si="221"/>
        <v>#REF!</v>
      </c>
      <c r="BY206" s="40" t="e">
        <f t="shared" si="221"/>
        <v>#REF!</v>
      </c>
      <c r="BZ206" s="40" t="e">
        <f t="shared" si="221"/>
        <v>#REF!</v>
      </c>
      <c r="CA206" s="40" t="e">
        <f t="shared" si="221"/>
        <v>#REF!</v>
      </c>
      <c r="CB206" s="40" t="e">
        <f t="shared" si="221"/>
        <v>#REF!</v>
      </c>
      <c r="CC206" s="40" t="e">
        <f t="shared" ref="CC206:DH206" si="222">MAX(($C$24*CD206+(1-$C$24)*CD207)*$C$25,CC77-StrikePrice)</f>
        <v>#REF!</v>
      </c>
      <c r="CD206" s="40" t="e">
        <f t="shared" si="222"/>
        <v>#REF!</v>
      </c>
      <c r="CE206" s="40" t="e">
        <f t="shared" si="222"/>
        <v>#REF!</v>
      </c>
      <c r="CF206" s="40" t="e">
        <f t="shared" si="222"/>
        <v>#REF!</v>
      </c>
      <c r="CG206" s="40" t="e">
        <f t="shared" si="222"/>
        <v>#REF!</v>
      </c>
      <c r="CH206" s="40" t="e">
        <f t="shared" si="222"/>
        <v>#REF!</v>
      </c>
      <c r="CI206" s="40" t="e">
        <f t="shared" si="222"/>
        <v>#REF!</v>
      </c>
      <c r="CJ206" s="40" t="e">
        <f t="shared" si="222"/>
        <v>#REF!</v>
      </c>
      <c r="CK206" s="40" t="e">
        <f t="shared" si="222"/>
        <v>#REF!</v>
      </c>
      <c r="CL206" s="40" t="e">
        <f t="shared" si="222"/>
        <v>#REF!</v>
      </c>
      <c r="CM206" s="40" t="e">
        <f t="shared" si="222"/>
        <v>#REF!</v>
      </c>
      <c r="CN206" s="40" t="e">
        <f t="shared" si="222"/>
        <v>#REF!</v>
      </c>
      <c r="CO206" s="40" t="e">
        <f t="shared" si="222"/>
        <v>#REF!</v>
      </c>
      <c r="CP206" s="40" t="e">
        <f t="shared" si="222"/>
        <v>#REF!</v>
      </c>
      <c r="CQ206" s="40" t="e">
        <f t="shared" si="222"/>
        <v>#REF!</v>
      </c>
      <c r="CR206" s="40" t="e">
        <f t="shared" si="222"/>
        <v>#REF!</v>
      </c>
      <c r="CS206" s="40" t="e">
        <f t="shared" si="222"/>
        <v>#REF!</v>
      </c>
      <c r="CT206" s="40" t="e">
        <f t="shared" si="222"/>
        <v>#REF!</v>
      </c>
      <c r="CU206" s="40" t="e">
        <f t="shared" si="222"/>
        <v>#REF!</v>
      </c>
      <c r="CV206" s="40" t="e">
        <f t="shared" si="222"/>
        <v>#REF!</v>
      </c>
      <c r="CW206" s="40" t="e">
        <f t="shared" si="222"/>
        <v>#REF!</v>
      </c>
      <c r="CX206" s="40" t="e">
        <f t="shared" si="222"/>
        <v>#REF!</v>
      </c>
      <c r="CY206" s="40" t="e">
        <f t="shared" si="222"/>
        <v>#REF!</v>
      </c>
      <c r="CZ206" s="40" t="e">
        <f t="shared" si="222"/>
        <v>#REF!</v>
      </c>
      <c r="DA206" s="40" t="e">
        <f t="shared" si="222"/>
        <v>#REF!</v>
      </c>
      <c r="DB206" s="40" t="e">
        <f t="shared" si="222"/>
        <v>#REF!</v>
      </c>
      <c r="DC206" s="40" t="e">
        <f t="shared" si="222"/>
        <v>#REF!</v>
      </c>
      <c r="DD206" s="40" t="e">
        <f t="shared" si="222"/>
        <v>#REF!</v>
      </c>
      <c r="DE206" s="40" t="e">
        <f t="shared" si="222"/>
        <v>#REF!</v>
      </c>
      <c r="DF206" s="40" t="e">
        <f t="shared" si="222"/>
        <v>#REF!</v>
      </c>
      <c r="DG206" s="40" t="e">
        <f t="shared" si="222"/>
        <v>#REF!</v>
      </c>
      <c r="DH206" s="40" t="e">
        <f t="shared" si="222"/>
        <v>#REF!</v>
      </c>
      <c r="DI206" s="40" t="e">
        <f t="shared" ref="DI206:DW206" si="223">MAX(($C$24*DJ206+(1-$C$24)*DJ207)*$C$25,DI77-StrikePrice)</f>
        <v>#REF!</v>
      </c>
      <c r="DJ206" s="40" t="e">
        <f t="shared" si="223"/>
        <v>#REF!</v>
      </c>
      <c r="DK206" s="40" t="e">
        <f t="shared" si="223"/>
        <v>#REF!</v>
      </c>
      <c r="DL206" s="40" t="e">
        <f t="shared" si="223"/>
        <v>#REF!</v>
      </c>
      <c r="DM206" s="40" t="e">
        <f t="shared" si="223"/>
        <v>#REF!</v>
      </c>
      <c r="DN206" s="40" t="e">
        <f t="shared" si="223"/>
        <v>#REF!</v>
      </c>
      <c r="DO206" s="40" t="e">
        <f t="shared" si="223"/>
        <v>#REF!</v>
      </c>
      <c r="DP206" s="40" t="e">
        <f t="shared" si="223"/>
        <v>#REF!</v>
      </c>
      <c r="DQ206" s="40" t="e">
        <f t="shared" si="223"/>
        <v>#REF!</v>
      </c>
      <c r="DR206" s="40" t="e">
        <f t="shared" si="223"/>
        <v>#REF!</v>
      </c>
      <c r="DS206" s="40" t="e">
        <f t="shared" si="223"/>
        <v>#REF!</v>
      </c>
      <c r="DT206" s="40" t="e">
        <f t="shared" si="223"/>
        <v>#REF!</v>
      </c>
      <c r="DU206" s="40" t="e">
        <f t="shared" si="223"/>
        <v>#REF!</v>
      </c>
      <c r="DV206" s="40" t="e">
        <f t="shared" si="223"/>
        <v>#REF!</v>
      </c>
      <c r="DW206" s="40" t="e">
        <f t="shared" si="223"/>
        <v>#REF!</v>
      </c>
      <c r="DX206" s="40" t="e">
        <f t="shared" si="181"/>
        <v>#REF!</v>
      </c>
      <c r="DY206" s="39">
        <f t="shared" si="69"/>
        <v>47</v>
      </c>
      <c r="DZ206" s="39">
        <f t="shared" si="63"/>
        <v>80</v>
      </c>
      <c r="EA206" s="104" t="e">
        <f t="shared" si="64"/>
        <v>#REF!</v>
      </c>
      <c r="EB206" s="39">
        <f>PRODUCT($DZ$161:DZ206)/FACT(DY206-1)</f>
        <v>3.8244450869782218E+34</v>
      </c>
    </row>
    <row r="207" spans="2:132" s="39" customFormat="1">
      <c r="B207" s="21"/>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1"/>
      <c r="AX207" s="40" t="e">
        <f t="shared" ref="AX207:CC207" si="224">MAX(($C$24*AY207+(1-$C$24)*AY208)*$C$25,AX78-StrikePrice)</f>
        <v>#REF!</v>
      </c>
      <c r="AY207" s="40" t="e">
        <f t="shared" si="224"/>
        <v>#REF!</v>
      </c>
      <c r="AZ207" s="40" t="e">
        <f t="shared" si="224"/>
        <v>#REF!</v>
      </c>
      <c r="BA207" s="40" t="e">
        <f t="shared" si="224"/>
        <v>#REF!</v>
      </c>
      <c r="BB207" s="40" t="e">
        <f t="shared" si="224"/>
        <v>#REF!</v>
      </c>
      <c r="BC207" s="40" t="e">
        <f t="shared" si="224"/>
        <v>#REF!</v>
      </c>
      <c r="BD207" s="40" t="e">
        <f t="shared" si="224"/>
        <v>#REF!</v>
      </c>
      <c r="BE207" s="40" t="e">
        <f t="shared" si="224"/>
        <v>#REF!</v>
      </c>
      <c r="BF207" s="40" t="e">
        <f t="shared" si="224"/>
        <v>#REF!</v>
      </c>
      <c r="BG207" s="40" t="e">
        <f t="shared" si="224"/>
        <v>#REF!</v>
      </c>
      <c r="BH207" s="40" t="e">
        <f t="shared" si="224"/>
        <v>#REF!</v>
      </c>
      <c r="BI207" s="40" t="e">
        <f t="shared" si="224"/>
        <v>#REF!</v>
      </c>
      <c r="BJ207" s="40" t="e">
        <f t="shared" si="224"/>
        <v>#REF!</v>
      </c>
      <c r="BK207" s="40" t="e">
        <f t="shared" si="224"/>
        <v>#REF!</v>
      </c>
      <c r="BL207" s="40" t="e">
        <f t="shared" si="224"/>
        <v>#REF!</v>
      </c>
      <c r="BM207" s="40" t="e">
        <f t="shared" si="224"/>
        <v>#REF!</v>
      </c>
      <c r="BN207" s="40" t="e">
        <f t="shared" si="224"/>
        <v>#REF!</v>
      </c>
      <c r="BO207" s="40" t="e">
        <f t="shared" si="224"/>
        <v>#REF!</v>
      </c>
      <c r="BP207" s="40" t="e">
        <f t="shared" si="224"/>
        <v>#REF!</v>
      </c>
      <c r="BQ207" s="40" t="e">
        <f t="shared" si="224"/>
        <v>#REF!</v>
      </c>
      <c r="BR207" s="40" t="e">
        <f t="shared" si="224"/>
        <v>#REF!</v>
      </c>
      <c r="BS207" s="40" t="e">
        <f t="shared" si="224"/>
        <v>#REF!</v>
      </c>
      <c r="BT207" s="40" t="e">
        <f t="shared" si="224"/>
        <v>#REF!</v>
      </c>
      <c r="BU207" s="40" t="e">
        <f t="shared" si="224"/>
        <v>#REF!</v>
      </c>
      <c r="BV207" s="40" t="e">
        <f t="shared" si="224"/>
        <v>#REF!</v>
      </c>
      <c r="BW207" s="40" t="e">
        <f t="shared" si="224"/>
        <v>#REF!</v>
      </c>
      <c r="BX207" s="40" t="e">
        <f t="shared" si="224"/>
        <v>#REF!</v>
      </c>
      <c r="BY207" s="40" t="e">
        <f t="shared" si="224"/>
        <v>#REF!</v>
      </c>
      <c r="BZ207" s="40" t="e">
        <f t="shared" si="224"/>
        <v>#REF!</v>
      </c>
      <c r="CA207" s="40" t="e">
        <f t="shared" si="224"/>
        <v>#REF!</v>
      </c>
      <c r="CB207" s="40" t="e">
        <f t="shared" si="224"/>
        <v>#REF!</v>
      </c>
      <c r="CC207" s="40" t="e">
        <f t="shared" si="224"/>
        <v>#REF!</v>
      </c>
      <c r="CD207" s="40" t="e">
        <f t="shared" ref="CD207:DI207" si="225">MAX(($C$24*CE207+(1-$C$24)*CE208)*$C$25,CD78-StrikePrice)</f>
        <v>#REF!</v>
      </c>
      <c r="CE207" s="40" t="e">
        <f t="shared" si="225"/>
        <v>#REF!</v>
      </c>
      <c r="CF207" s="40" t="e">
        <f t="shared" si="225"/>
        <v>#REF!</v>
      </c>
      <c r="CG207" s="40" t="e">
        <f t="shared" si="225"/>
        <v>#REF!</v>
      </c>
      <c r="CH207" s="40" t="e">
        <f t="shared" si="225"/>
        <v>#REF!</v>
      </c>
      <c r="CI207" s="40" t="e">
        <f t="shared" si="225"/>
        <v>#REF!</v>
      </c>
      <c r="CJ207" s="40" t="e">
        <f t="shared" si="225"/>
        <v>#REF!</v>
      </c>
      <c r="CK207" s="40" t="e">
        <f t="shared" si="225"/>
        <v>#REF!</v>
      </c>
      <c r="CL207" s="40" t="e">
        <f t="shared" si="225"/>
        <v>#REF!</v>
      </c>
      <c r="CM207" s="40" t="e">
        <f t="shared" si="225"/>
        <v>#REF!</v>
      </c>
      <c r="CN207" s="40" t="e">
        <f t="shared" si="225"/>
        <v>#REF!</v>
      </c>
      <c r="CO207" s="40" t="e">
        <f t="shared" si="225"/>
        <v>#REF!</v>
      </c>
      <c r="CP207" s="40" t="e">
        <f t="shared" si="225"/>
        <v>#REF!</v>
      </c>
      <c r="CQ207" s="40" t="e">
        <f t="shared" si="225"/>
        <v>#REF!</v>
      </c>
      <c r="CR207" s="40" t="e">
        <f t="shared" si="225"/>
        <v>#REF!</v>
      </c>
      <c r="CS207" s="40" t="e">
        <f t="shared" si="225"/>
        <v>#REF!</v>
      </c>
      <c r="CT207" s="40" t="e">
        <f t="shared" si="225"/>
        <v>#REF!</v>
      </c>
      <c r="CU207" s="40" t="e">
        <f t="shared" si="225"/>
        <v>#REF!</v>
      </c>
      <c r="CV207" s="40" t="e">
        <f t="shared" si="225"/>
        <v>#REF!</v>
      </c>
      <c r="CW207" s="40" t="e">
        <f t="shared" si="225"/>
        <v>#REF!</v>
      </c>
      <c r="CX207" s="40" t="e">
        <f t="shared" si="225"/>
        <v>#REF!</v>
      </c>
      <c r="CY207" s="40" t="e">
        <f t="shared" si="225"/>
        <v>#REF!</v>
      </c>
      <c r="CZ207" s="40" t="e">
        <f t="shared" si="225"/>
        <v>#REF!</v>
      </c>
      <c r="DA207" s="40" t="e">
        <f t="shared" si="225"/>
        <v>#REF!</v>
      </c>
      <c r="DB207" s="40" t="e">
        <f t="shared" si="225"/>
        <v>#REF!</v>
      </c>
      <c r="DC207" s="40" t="e">
        <f t="shared" si="225"/>
        <v>#REF!</v>
      </c>
      <c r="DD207" s="40" t="e">
        <f t="shared" si="225"/>
        <v>#REF!</v>
      </c>
      <c r="DE207" s="40" t="e">
        <f t="shared" si="225"/>
        <v>#REF!</v>
      </c>
      <c r="DF207" s="40" t="e">
        <f t="shared" si="225"/>
        <v>#REF!</v>
      </c>
      <c r="DG207" s="40" t="e">
        <f t="shared" si="225"/>
        <v>#REF!</v>
      </c>
      <c r="DH207" s="40" t="e">
        <f t="shared" si="225"/>
        <v>#REF!</v>
      </c>
      <c r="DI207" s="40" t="e">
        <f t="shared" si="225"/>
        <v>#REF!</v>
      </c>
      <c r="DJ207" s="40" t="e">
        <f t="shared" ref="DJ207:DW207" si="226">MAX(($C$24*DK207+(1-$C$24)*DK208)*$C$25,DJ78-StrikePrice)</f>
        <v>#REF!</v>
      </c>
      <c r="DK207" s="40" t="e">
        <f t="shared" si="226"/>
        <v>#REF!</v>
      </c>
      <c r="DL207" s="40" t="e">
        <f t="shared" si="226"/>
        <v>#REF!</v>
      </c>
      <c r="DM207" s="40" t="e">
        <f t="shared" si="226"/>
        <v>#REF!</v>
      </c>
      <c r="DN207" s="40" t="e">
        <f t="shared" si="226"/>
        <v>#REF!</v>
      </c>
      <c r="DO207" s="40" t="e">
        <f t="shared" si="226"/>
        <v>#REF!</v>
      </c>
      <c r="DP207" s="40" t="e">
        <f t="shared" si="226"/>
        <v>#REF!</v>
      </c>
      <c r="DQ207" s="40" t="e">
        <f t="shared" si="226"/>
        <v>#REF!</v>
      </c>
      <c r="DR207" s="40" t="e">
        <f t="shared" si="226"/>
        <v>#REF!</v>
      </c>
      <c r="DS207" s="40" t="e">
        <f t="shared" si="226"/>
        <v>#REF!</v>
      </c>
      <c r="DT207" s="40" t="e">
        <f t="shared" si="226"/>
        <v>#REF!</v>
      </c>
      <c r="DU207" s="40" t="e">
        <f t="shared" si="226"/>
        <v>#REF!</v>
      </c>
      <c r="DV207" s="40" t="e">
        <f t="shared" si="226"/>
        <v>#REF!</v>
      </c>
      <c r="DW207" s="40" t="e">
        <f t="shared" si="226"/>
        <v>#REF!</v>
      </c>
      <c r="DX207" s="40" t="e">
        <f t="shared" si="181"/>
        <v>#REF!</v>
      </c>
      <c r="DY207" s="39">
        <f t="shared" si="69"/>
        <v>48</v>
      </c>
      <c r="DZ207" s="39">
        <f t="shared" si="63"/>
        <v>79</v>
      </c>
      <c r="EA207" s="104" t="e">
        <f t="shared" si="64"/>
        <v>#REF!</v>
      </c>
      <c r="EB207" s="39">
        <f>PRODUCT($DZ$161:DZ207)/FACT(DY207-1)</f>
        <v>6.4283225930059462E+34</v>
      </c>
    </row>
    <row r="208" spans="2:132" s="39" customFormat="1">
      <c r="B208" s="21"/>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1"/>
      <c r="AY208" s="40" t="e">
        <f t="shared" ref="AY208:CD208" si="227">MAX(($C$24*AZ208+(1-$C$24)*AZ209)*$C$25,AY79-StrikePrice)</f>
        <v>#REF!</v>
      </c>
      <c r="AZ208" s="40" t="e">
        <f t="shared" si="227"/>
        <v>#REF!</v>
      </c>
      <c r="BA208" s="40" t="e">
        <f t="shared" si="227"/>
        <v>#REF!</v>
      </c>
      <c r="BB208" s="40" t="e">
        <f t="shared" si="227"/>
        <v>#REF!</v>
      </c>
      <c r="BC208" s="40" t="e">
        <f t="shared" si="227"/>
        <v>#REF!</v>
      </c>
      <c r="BD208" s="40" t="e">
        <f t="shared" si="227"/>
        <v>#REF!</v>
      </c>
      <c r="BE208" s="40" t="e">
        <f t="shared" si="227"/>
        <v>#REF!</v>
      </c>
      <c r="BF208" s="40" t="e">
        <f t="shared" si="227"/>
        <v>#REF!</v>
      </c>
      <c r="BG208" s="40" t="e">
        <f t="shared" si="227"/>
        <v>#REF!</v>
      </c>
      <c r="BH208" s="40" t="e">
        <f t="shared" si="227"/>
        <v>#REF!</v>
      </c>
      <c r="BI208" s="40" t="e">
        <f t="shared" si="227"/>
        <v>#REF!</v>
      </c>
      <c r="BJ208" s="40" t="e">
        <f t="shared" si="227"/>
        <v>#REF!</v>
      </c>
      <c r="BK208" s="40" t="e">
        <f t="shared" si="227"/>
        <v>#REF!</v>
      </c>
      <c r="BL208" s="40" t="e">
        <f t="shared" si="227"/>
        <v>#REF!</v>
      </c>
      <c r="BM208" s="40" t="e">
        <f t="shared" si="227"/>
        <v>#REF!</v>
      </c>
      <c r="BN208" s="40" t="e">
        <f t="shared" si="227"/>
        <v>#REF!</v>
      </c>
      <c r="BO208" s="40" t="e">
        <f t="shared" si="227"/>
        <v>#REF!</v>
      </c>
      <c r="BP208" s="40" t="e">
        <f t="shared" si="227"/>
        <v>#REF!</v>
      </c>
      <c r="BQ208" s="40" t="e">
        <f t="shared" si="227"/>
        <v>#REF!</v>
      </c>
      <c r="BR208" s="40" t="e">
        <f t="shared" si="227"/>
        <v>#REF!</v>
      </c>
      <c r="BS208" s="40" t="e">
        <f t="shared" si="227"/>
        <v>#REF!</v>
      </c>
      <c r="BT208" s="40" t="e">
        <f t="shared" si="227"/>
        <v>#REF!</v>
      </c>
      <c r="BU208" s="40" t="e">
        <f t="shared" si="227"/>
        <v>#REF!</v>
      </c>
      <c r="BV208" s="40" t="e">
        <f t="shared" si="227"/>
        <v>#REF!</v>
      </c>
      <c r="BW208" s="40" t="e">
        <f t="shared" si="227"/>
        <v>#REF!</v>
      </c>
      <c r="BX208" s="40" t="e">
        <f t="shared" si="227"/>
        <v>#REF!</v>
      </c>
      <c r="BY208" s="40" t="e">
        <f t="shared" si="227"/>
        <v>#REF!</v>
      </c>
      <c r="BZ208" s="40" t="e">
        <f t="shared" si="227"/>
        <v>#REF!</v>
      </c>
      <c r="CA208" s="40" t="e">
        <f t="shared" si="227"/>
        <v>#REF!</v>
      </c>
      <c r="CB208" s="40" t="e">
        <f t="shared" si="227"/>
        <v>#REF!</v>
      </c>
      <c r="CC208" s="40" t="e">
        <f t="shared" si="227"/>
        <v>#REF!</v>
      </c>
      <c r="CD208" s="40" t="e">
        <f t="shared" si="227"/>
        <v>#REF!</v>
      </c>
      <c r="CE208" s="40" t="e">
        <f t="shared" ref="CE208:DJ208" si="228">MAX(($C$24*CF208+(1-$C$24)*CF209)*$C$25,CE79-StrikePrice)</f>
        <v>#REF!</v>
      </c>
      <c r="CF208" s="40" t="e">
        <f t="shared" si="228"/>
        <v>#REF!</v>
      </c>
      <c r="CG208" s="40" t="e">
        <f t="shared" si="228"/>
        <v>#REF!</v>
      </c>
      <c r="CH208" s="40" t="e">
        <f t="shared" si="228"/>
        <v>#REF!</v>
      </c>
      <c r="CI208" s="40" t="e">
        <f t="shared" si="228"/>
        <v>#REF!</v>
      </c>
      <c r="CJ208" s="40" t="e">
        <f t="shared" si="228"/>
        <v>#REF!</v>
      </c>
      <c r="CK208" s="40" t="e">
        <f t="shared" si="228"/>
        <v>#REF!</v>
      </c>
      <c r="CL208" s="40" t="e">
        <f t="shared" si="228"/>
        <v>#REF!</v>
      </c>
      <c r="CM208" s="40" t="e">
        <f t="shared" si="228"/>
        <v>#REF!</v>
      </c>
      <c r="CN208" s="40" t="e">
        <f t="shared" si="228"/>
        <v>#REF!</v>
      </c>
      <c r="CO208" s="40" t="e">
        <f t="shared" si="228"/>
        <v>#REF!</v>
      </c>
      <c r="CP208" s="40" t="e">
        <f t="shared" si="228"/>
        <v>#REF!</v>
      </c>
      <c r="CQ208" s="40" t="e">
        <f t="shared" si="228"/>
        <v>#REF!</v>
      </c>
      <c r="CR208" s="40" t="e">
        <f t="shared" si="228"/>
        <v>#REF!</v>
      </c>
      <c r="CS208" s="40" t="e">
        <f t="shared" si="228"/>
        <v>#REF!</v>
      </c>
      <c r="CT208" s="40" t="e">
        <f t="shared" si="228"/>
        <v>#REF!</v>
      </c>
      <c r="CU208" s="40" t="e">
        <f t="shared" si="228"/>
        <v>#REF!</v>
      </c>
      <c r="CV208" s="40" t="e">
        <f t="shared" si="228"/>
        <v>#REF!</v>
      </c>
      <c r="CW208" s="40" t="e">
        <f t="shared" si="228"/>
        <v>#REF!</v>
      </c>
      <c r="CX208" s="40" t="e">
        <f t="shared" si="228"/>
        <v>#REF!</v>
      </c>
      <c r="CY208" s="40" t="e">
        <f t="shared" si="228"/>
        <v>#REF!</v>
      </c>
      <c r="CZ208" s="40" t="e">
        <f t="shared" si="228"/>
        <v>#REF!</v>
      </c>
      <c r="DA208" s="40" t="e">
        <f t="shared" si="228"/>
        <v>#REF!</v>
      </c>
      <c r="DB208" s="40" t="e">
        <f t="shared" si="228"/>
        <v>#REF!</v>
      </c>
      <c r="DC208" s="40" t="e">
        <f t="shared" si="228"/>
        <v>#REF!</v>
      </c>
      <c r="DD208" s="40" t="e">
        <f t="shared" si="228"/>
        <v>#REF!</v>
      </c>
      <c r="DE208" s="40" t="e">
        <f t="shared" si="228"/>
        <v>#REF!</v>
      </c>
      <c r="DF208" s="40" t="e">
        <f t="shared" si="228"/>
        <v>#REF!</v>
      </c>
      <c r="DG208" s="40" t="e">
        <f t="shared" si="228"/>
        <v>#REF!</v>
      </c>
      <c r="DH208" s="40" t="e">
        <f t="shared" si="228"/>
        <v>#REF!</v>
      </c>
      <c r="DI208" s="40" t="e">
        <f t="shared" si="228"/>
        <v>#REF!</v>
      </c>
      <c r="DJ208" s="40" t="e">
        <f t="shared" si="228"/>
        <v>#REF!</v>
      </c>
      <c r="DK208" s="40" t="e">
        <f t="shared" ref="DK208:DW208" si="229">MAX(($C$24*DL208+(1-$C$24)*DL209)*$C$25,DK79-StrikePrice)</f>
        <v>#REF!</v>
      </c>
      <c r="DL208" s="40" t="e">
        <f t="shared" si="229"/>
        <v>#REF!</v>
      </c>
      <c r="DM208" s="40" t="e">
        <f t="shared" si="229"/>
        <v>#REF!</v>
      </c>
      <c r="DN208" s="40" t="e">
        <f t="shared" si="229"/>
        <v>#REF!</v>
      </c>
      <c r="DO208" s="40" t="e">
        <f t="shared" si="229"/>
        <v>#REF!</v>
      </c>
      <c r="DP208" s="40" t="e">
        <f t="shared" si="229"/>
        <v>#REF!</v>
      </c>
      <c r="DQ208" s="40" t="e">
        <f t="shared" si="229"/>
        <v>#REF!</v>
      </c>
      <c r="DR208" s="40" t="e">
        <f t="shared" si="229"/>
        <v>#REF!</v>
      </c>
      <c r="DS208" s="40" t="e">
        <f t="shared" si="229"/>
        <v>#REF!</v>
      </c>
      <c r="DT208" s="40" t="e">
        <f t="shared" si="229"/>
        <v>#REF!</v>
      </c>
      <c r="DU208" s="40" t="e">
        <f t="shared" si="229"/>
        <v>#REF!</v>
      </c>
      <c r="DV208" s="40" t="e">
        <f t="shared" si="229"/>
        <v>#REF!</v>
      </c>
      <c r="DW208" s="40" t="e">
        <f t="shared" si="229"/>
        <v>#REF!</v>
      </c>
      <c r="DX208" s="40" t="e">
        <f t="shared" si="181"/>
        <v>#REF!</v>
      </c>
      <c r="DY208" s="39">
        <f t="shared" si="69"/>
        <v>49</v>
      </c>
      <c r="DZ208" s="39">
        <f t="shared" si="63"/>
        <v>78</v>
      </c>
      <c r="EA208" s="104" t="e">
        <f t="shared" si="64"/>
        <v>#REF!</v>
      </c>
      <c r="EB208" s="39">
        <f>PRODUCT($DZ$161:DZ208)/FACT(DY208-1)</f>
        <v>1.044602421363467E+35</v>
      </c>
    </row>
    <row r="209" spans="2:132" s="39" customFormat="1">
      <c r="B209" s="21"/>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1"/>
      <c r="AZ209" s="40" t="e">
        <f t="shared" ref="AZ209:CE209" si="230">MAX(($C$24*BA209+(1-$C$24)*BA210)*$C$25,AZ80-StrikePrice)</f>
        <v>#REF!</v>
      </c>
      <c r="BA209" s="40" t="e">
        <f t="shared" si="230"/>
        <v>#REF!</v>
      </c>
      <c r="BB209" s="40" t="e">
        <f t="shared" si="230"/>
        <v>#REF!</v>
      </c>
      <c r="BC209" s="40" t="e">
        <f t="shared" si="230"/>
        <v>#REF!</v>
      </c>
      <c r="BD209" s="40" t="e">
        <f t="shared" si="230"/>
        <v>#REF!</v>
      </c>
      <c r="BE209" s="40" t="e">
        <f t="shared" si="230"/>
        <v>#REF!</v>
      </c>
      <c r="BF209" s="40" t="e">
        <f t="shared" si="230"/>
        <v>#REF!</v>
      </c>
      <c r="BG209" s="40" t="e">
        <f t="shared" si="230"/>
        <v>#REF!</v>
      </c>
      <c r="BH209" s="40" t="e">
        <f t="shared" si="230"/>
        <v>#REF!</v>
      </c>
      <c r="BI209" s="40" t="e">
        <f t="shared" si="230"/>
        <v>#REF!</v>
      </c>
      <c r="BJ209" s="40" t="e">
        <f t="shared" si="230"/>
        <v>#REF!</v>
      </c>
      <c r="BK209" s="40" t="e">
        <f t="shared" si="230"/>
        <v>#REF!</v>
      </c>
      <c r="BL209" s="40" t="e">
        <f t="shared" si="230"/>
        <v>#REF!</v>
      </c>
      <c r="BM209" s="40" t="e">
        <f t="shared" si="230"/>
        <v>#REF!</v>
      </c>
      <c r="BN209" s="40" t="e">
        <f t="shared" si="230"/>
        <v>#REF!</v>
      </c>
      <c r="BO209" s="40" t="e">
        <f t="shared" si="230"/>
        <v>#REF!</v>
      </c>
      <c r="BP209" s="40" t="e">
        <f t="shared" si="230"/>
        <v>#REF!</v>
      </c>
      <c r="BQ209" s="40" t="e">
        <f t="shared" si="230"/>
        <v>#REF!</v>
      </c>
      <c r="BR209" s="40" t="e">
        <f t="shared" si="230"/>
        <v>#REF!</v>
      </c>
      <c r="BS209" s="40" t="e">
        <f t="shared" si="230"/>
        <v>#REF!</v>
      </c>
      <c r="BT209" s="40" t="e">
        <f t="shared" si="230"/>
        <v>#REF!</v>
      </c>
      <c r="BU209" s="40" t="e">
        <f t="shared" si="230"/>
        <v>#REF!</v>
      </c>
      <c r="BV209" s="40" t="e">
        <f t="shared" si="230"/>
        <v>#REF!</v>
      </c>
      <c r="BW209" s="40" t="e">
        <f t="shared" si="230"/>
        <v>#REF!</v>
      </c>
      <c r="BX209" s="40" t="e">
        <f t="shared" si="230"/>
        <v>#REF!</v>
      </c>
      <c r="BY209" s="40" t="e">
        <f t="shared" si="230"/>
        <v>#REF!</v>
      </c>
      <c r="BZ209" s="40" t="e">
        <f t="shared" si="230"/>
        <v>#REF!</v>
      </c>
      <c r="CA209" s="40" t="e">
        <f t="shared" si="230"/>
        <v>#REF!</v>
      </c>
      <c r="CB209" s="40" t="e">
        <f t="shared" si="230"/>
        <v>#REF!</v>
      </c>
      <c r="CC209" s="40" t="e">
        <f t="shared" si="230"/>
        <v>#REF!</v>
      </c>
      <c r="CD209" s="40" t="e">
        <f t="shared" si="230"/>
        <v>#REF!</v>
      </c>
      <c r="CE209" s="40" t="e">
        <f t="shared" si="230"/>
        <v>#REF!</v>
      </c>
      <c r="CF209" s="40" t="e">
        <f t="shared" ref="CF209:DK209" si="231">MAX(($C$24*CG209+(1-$C$24)*CG210)*$C$25,CF80-StrikePrice)</f>
        <v>#REF!</v>
      </c>
      <c r="CG209" s="40" t="e">
        <f t="shared" si="231"/>
        <v>#REF!</v>
      </c>
      <c r="CH209" s="40" t="e">
        <f t="shared" si="231"/>
        <v>#REF!</v>
      </c>
      <c r="CI209" s="40" t="e">
        <f t="shared" si="231"/>
        <v>#REF!</v>
      </c>
      <c r="CJ209" s="40" t="e">
        <f t="shared" si="231"/>
        <v>#REF!</v>
      </c>
      <c r="CK209" s="40" t="e">
        <f t="shared" si="231"/>
        <v>#REF!</v>
      </c>
      <c r="CL209" s="40" t="e">
        <f t="shared" si="231"/>
        <v>#REF!</v>
      </c>
      <c r="CM209" s="40" t="e">
        <f t="shared" si="231"/>
        <v>#REF!</v>
      </c>
      <c r="CN209" s="40" t="e">
        <f t="shared" si="231"/>
        <v>#REF!</v>
      </c>
      <c r="CO209" s="40" t="e">
        <f t="shared" si="231"/>
        <v>#REF!</v>
      </c>
      <c r="CP209" s="40" t="e">
        <f t="shared" si="231"/>
        <v>#REF!</v>
      </c>
      <c r="CQ209" s="40" t="e">
        <f t="shared" si="231"/>
        <v>#REF!</v>
      </c>
      <c r="CR209" s="40" t="e">
        <f t="shared" si="231"/>
        <v>#REF!</v>
      </c>
      <c r="CS209" s="40" t="e">
        <f t="shared" si="231"/>
        <v>#REF!</v>
      </c>
      <c r="CT209" s="40" t="e">
        <f t="shared" si="231"/>
        <v>#REF!</v>
      </c>
      <c r="CU209" s="40" t="e">
        <f t="shared" si="231"/>
        <v>#REF!</v>
      </c>
      <c r="CV209" s="40" t="e">
        <f t="shared" si="231"/>
        <v>#REF!</v>
      </c>
      <c r="CW209" s="40" t="e">
        <f t="shared" si="231"/>
        <v>#REF!</v>
      </c>
      <c r="CX209" s="40" t="e">
        <f t="shared" si="231"/>
        <v>#REF!</v>
      </c>
      <c r="CY209" s="40" t="e">
        <f t="shared" si="231"/>
        <v>#REF!</v>
      </c>
      <c r="CZ209" s="40" t="e">
        <f t="shared" si="231"/>
        <v>#REF!</v>
      </c>
      <c r="DA209" s="40" t="e">
        <f t="shared" si="231"/>
        <v>#REF!</v>
      </c>
      <c r="DB209" s="40" t="e">
        <f t="shared" si="231"/>
        <v>#REF!</v>
      </c>
      <c r="DC209" s="40" t="e">
        <f t="shared" si="231"/>
        <v>#REF!</v>
      </c>
      <c r="DD209" s="40" t="e">
        <f t="shared" si="231"/>
        <v>#REF!</v>
      </c>
      <c r="DE209" s="40" t="e">
        <f t="shared" si="231"/>
        <v>#REF!</v>
      </c>
      <c r="DF209" s="40" t="e">
        <f t="shared" si="231"/>
        <v>#REF!</v>
      </c>
      <c r="DG209" s="40" t="e">
        <f t="shared" si="231"/>
        <v>#REF!</v>
      </c>
      <c r="DH209" s="40" t="e">
        <f t="shared" si="231"/>
        <v>#REF!</v>
      </c>
      <c r="DI209" s="40" t="e">
        <f t="shared" si="231"/>
        <v>#REF!</v>
      </c>
      <c r="DJ209" s="40" t="e">
        <f t="shared" si="231"/>
        <v>#REF!</v>
      </c>
      <c r="DK209" s="40" t="e">
        <f t="shared" si="231"/>
        <v>#REF!</v>
      </c>
      <c r="DL209" s="40" t="e">
        <f t="shared" ref="DL209:DW209" si="232">MAX(($C$24*DM209+(1-$C$24)*DM210)*$C$25,DL80-StrikePrice)</f>
        <v>#REF!</v>
      </c>
      <c r="DM209" s="40" t="e">
        <f t="shared" si="232"/>
        <v>#REF!</v>
      </c>
      <c r="DN209" s="40" t="e">
        <f t="shared" si="232"/>
        <v>#REF!</v>
      </c>
      <c r="DO209" s="40" t="e">
        <f t="shared" si="232"/>
        <v>#REF!</v>
      </c>
      <c r="DP209" s="40" t="e">
        <f t="shared" si="232"/>
        <v>#REF!</v>
      </c>
      <c r="DQ209" s="40" t="e">
        <f t="shared" si="232"/>
        <v>#REF!</v>
      </c>
      <c r="DR209" s="40" t="e">
        <f t="shared" si="232"/>
        <v>#REF!</v>
      </c>
      <c r="DS209" s="40" t="e">
        <f t="shared" si="232"/>
        <v>#REF!</v>
      </c>
      <c r="DT209" s="40" t="e">
        <f t="shared" si="232"/>
        <v>#REF!</v>
      </c>
      <c r="DU209" s="40" t="e">
        <f t="shared" si="232"/>
        <v>#REF!</v>
      </c>
      <c r="DV209" s="40" t="e">
        <f t="shared" si="232"/>
        <v>#REF!</v>
      </c>
      <c r="DW209" s="40" t="e">
        <f t="shared" si="232"/>
        <v>#REF!</v>
      </c>
      <c r="DX209" s="40" t="e">
        <f t="shared" si="181"/>
        <v>#REF!</v>
      </c>
      <c r="DY209" s="39">
        <f t="shared" si="69"/>
        <v>50</v>
      </c>
      <c r="DZ209" s="39">
        <f t="shared" si="63"/>
        <v>77</v>
      </c>
      <c r="EA209" s="104" t="e">
        <f t="shared" si="64"/>
        <v>#REF!</v>
      </c>
      <c r="EB209" s="39">
        <f>PRODUCT($DZ$161:DZ209)/FACT(DY209-1)</f>
        <v>1.6415180907140179E+35</v>
      </c>
    </row>
    <row r="210" spans="2:132" s="39" customFormat="1">
      <c r="B210" s="21"/>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1"/>
      <c r="BA210" s="40" t="e">
        <f t="shared" ref="BA210:CF210" si="233">MAX(($C$24*BB210+(1-$C$24)*BB211)*$C$25,BA81-StrikePrice)</f>
        <v>#REF!</v>
      </c>
      <c r="BB210" s="40" t="e">
        <f t="shared" si="233"/>
        <v>#REF!</v>
      </c>
      <c r="BC210" s="40" t="e">
        <f t="shared" si="233"/>
        <v>#REF!</v>
      </c>
      <c r="BD210" s="40" t="e">
        <f t="shared" si="233"/>
        <v>#REF!</v>
      </c>
      <c r="BE210" s="40" t="e">
        <f t="shared" si="233"/>
        <v>#REF!</v>
      </c>
      <c r="BF210" s="40" t="e">
        <f t="shared" si="233"/>
        <v>#REF!</v>
      </c>
      <c r="BG210" s="40" t="e">
        <f t="shared" si="233"/>
        <v>#REF!</v>
      </c>
      <c r="BH210" s="40" t="e">
        <f t="shared" si="233"/>
        <v>#REF!</v>
      </c>
      <c r="BI210" s="40" t="e">
        <f t="shared" si="233"/>
        <v>#REF!</v>
      </c>
      <c r="BJ210" s="40" t="e">
        <f t="shared" si="233"/>
        <v>#REF!</v>
      </c>
      <c r="BK210" s="40" t="e">
        <f t="shared" si="233"/>
        <v>#REF!</v>
      </c>
      <c r="BL210" s="40" t="e">
        <f t="shared" si="233"/>
        <v>#REF!</v>
      </c>
      <c r="BM210" s="40" t="e">
        <f t="shared" si="233"/>
        <v>#REF!</v>
      </c>
      <c r="BN210" s="40" t="e">
        <f t="shared" si="233"/>
        <v>#REF!</v>
      </c>
      <c r="BO210" s="40" t="e">
        <f t="shared" si="233"/>
        <v>#REF!</v>
      </c>
      <c r="BP210" s="40" t="e">
        <f t="shared" si="233"/>
        <v>#REF!</v>
      </c>
      <c r="BQ210" s="40" t="e">
        <f t="shared" si="233"/>
        <v>#REF!</v>
      </c>
      <c r="BR210" s="40" t="e">
        <f t="shared" si="233"/>
        <v>#REF!</v>
      </c>
      <c r="BS210" s="40" t="e">
        <f t="shared" si="233"/>
        <v>#REF!</v>
      </c>
      <c r="BT210" s="40" t="e">
        <f t="shared" si="233"/>
        <v>#REF!</v>
      </c>
      <c r="BU210" s="40" t="e">
        <f t="shared" si="233"/>
        <v>#REF!</v>
      </c>
      <c r="BV210" s="40" t="e">
        <f t="shared" si="233"/>
        <v>#REF!</v>
      </c>
      <c r="BW210" s="40" t="e">
        <f t="shared" si="233"/>
        <v>#REF!</v>
      </c>
      <c r="BX210" s="40" t="e">
        <f t="shared" si="233"/>
        <v>#REF!</v>
      </c>
      <c r="BY210" s="40" t="e">
        <f t="shared" si="233"/>
        <v>#REF!</v>
      </c>
      <c r="BZ210" s="40" t="e">
        <f t="shared" si="233"/>
        <v>#REF!</v>
      </c>
      <c r="CA210" s="40" t="e">
        <f t="shared" si="233"/>
        <v>#REF!</v>
      </c>
      <c r="CB210" s="40" t="e">
        <f t="shared" si="233"/>
        <v>#REF!</v>
      </c>
      <c r="CC210" s="40" t="e">
        <f t="shared" si="233"/>
        <v>#REF!</v>
      </c>
      <c r="CD210" s="40" t="e">
        <f t="shared" si="233"/>
        <v>#REF!</v>
      </c>
      <c r="CE210" s="40" t="e">
        <f t="shared" si="233"/>
        <v>#REF!</v>
      </c>
      <c r="CF210" s="40" t="e">
        <f t="shared" si="233"/>
        <v>#REF!</v>
      </c>
      <c r="CG210" s="40" t="e">
        <f t="shared" ref="CG210:DL210" si="234">MAX(($C$24*CH210+(1-$C$24)*CH211)*$C$25,CG81-StrikePrice)</f>
        <v>#REF!</v>
      </c>
      <c r="CH210" s="40" t="e">
        <f t="shared" si="234"/>
        <v>#REF!</v>
      </c>
      <c r="CI210" s="40" t="e">
        <f t="shared" si="234"/>
        <v>#REF!</v>
      </c>
      <c r="CJ210" s="40" t="e">
        <f t="shared" si="234"/>
        <v>#REF!</v>
      </c>
      <c r="CK210" s="40" t="e">
        <f t="shared" si="234"/>
        <v>#REF!</v>
      </c>
      <c r="CL210" s="40" t="e">
        <f t="shared" si="234"/>
        <v>#REF!</v>
      </c>
      <c r="CM210" s="40" t="e">
        <f t="shared" si="234"/>
        <v>#REF!</v>
      </c>
      <c r="CN210" s="40" t="e">
        <f t="shared" si="234"/>
        <v>#REF!</v>
      </c>
      <c r="CO210" s="40" t="e">
        <f t="shared" si="234"/>
        <v>#REF!</v>
      </c>
      <c r="CP210" s="40" t="e">
        <f t="shared" si="234"/>
        <v>#REF!</v>
      </c>
      <c r="CQ210" s="40" t="e">
        <f t="shared" si="234"/>
        <v>#REF!</v>
      </c>
      <c r="CR210" s="40" t="e">
        <f t="shared" si="234"/>
        <v>#REF!</v>
      </c>
      <c r="CS210" s="40" t="e">
        <f t="shared" si="234"/>
        <v>#REF!</v>
      </c>
      <c r="CT210" s="40" t="e">
        <f t="shared" si="234"/>
        <v>#REF!</v>
      </c>
      <c r="CU210" s="40" t="e">
        <f t="shared" si="234"/>
        <v>#REF!</v>
      </c>
      <c r="CV210" s="40" t="e">
        <f t="shared" si="234"/>
        <v>#REF!</v>
      </c>
      <c r="CW210" s="40" t="e">
        <f t="shared" si="234"/>
        <v>#REF!</v>
      </c>
      <c r="CX210" s="40" t="e">
        <f t="shared" si="234"/>
        <v>#REF!</v>
      </c>
      <c r="CY210" s="40" t="e">
        <f t="shared" si="234"/>
        <v>#REF!</v>
      </c>
      <c r="CZ210" s="40" t="e">
        <f t="shared" si="234"/>
        <v>#REF!</v>
      </c>
      <c r="DA210" s="40" t="e">
        <f t="shared" si="234"/>
        <v>#REF!</v>
      </c>
      <c r="DB210" s="40" t="e">
        <f t="shared" si="234"/>
        <v>#REF!</v>
      </c>
      <c r="DC210" s="40" t="e">
        <f t="shared" si="234"/>
        <v>#REF!</v>
      </c>
      <c r="DD210" s="40" t="e">
        <f t="shared" si="234"/>
        <v>#REF!</v>
      </c>
      <c r="DE210" s="40" t="e">
        <f t="shared" si="234"/>
        <v>#REF!</v>
      </c>
      <c r="DF210" s="40" t="e">
        <f t="shared" si="234"/>
        <v>#REF!</v>
      </c>
      <c r="DG210" s="40" t="e">
        <f t="shared" si="234"/>
        <v>#REF!</v>
      </c>
      <c r="DH210" s="40" t="e">
        <f t="shared" si="234"/>
        <v>#REF!</v>
      </c>
      <c r="DI210" s="40" t="e">
        <f t="shared" si="234"/>
        <v>#REF!</v>
      </c>
      <c r="DJ210" s="40" t="e">
        <f t="shared" si="234"/>
        <v>#REF!</v>
      </c>
      <c r="DK210" s="40" t="e">
        <f t="shared" si="234"/>
        <v>#REF!</v>
      </c>
      <c r="DL210" s="40" t="e">
        <f t="shared" si="234"/>
        <v>#REF!</v>
      </c>
      <c r="DM210" s="40" t="e">
        <f t="shared" ref="DM210:DW210" si="235">MAX(($C$24*DN210+(1-$C$24)*DN211)*$C$25,DM81-StrikePrice)</f>
        <v>#REF!</v>
      </c>
      <c r="DN210" s="40" t="e">
        <f t="shared" si="235"/>
        <v>#REF!</v>
      </c>
      <c r="DO210" s="40" t="e">
        <f t="shared" si="235"/>
        <v>#REF!</v>
      </c>
      <c r="DP210" s="40" t="e">
        <f t="shared" si="235"/>
        <v>#REF!</v>
      </c>
      <c r="DQ210" s="40" t="e">
        <f t="shared" si="235"/>
        <v>#REF!</v>
      </c>
      <c r="DR210" s="40" t="e">
        <f t="shared" si="235"/>
        <v>#REF!</v>
      </c>
      <c r="DS210" s="40" t="e">
        <f t="shared" si="235"/>
        <v>#REF!</v>
      </c>
      <c r="DT210" s="40" t="e">
        <f t="shared" si="235"/>
        <v>#REF!</v>
      </c>
      <c r="DU210" s="40" t="e">
        <f t="shared" si="235"/>
        <v>#REF!</v>
      </c>
      <c r="DV210" s="40" t="e">
        <f t="shared" si="235"/>
        <v>#REF!</v>
      </c>
      <c r="DW210" s="40" t="e">
        <f t="shared" si="235"/>
        <v>#REF!</v>
      </c>
      <c r="DX210" s="40" t="e">
        <f t="shared" si="181"/>
        <v>#REF!</v>
      </c>
      <c r="DY210" s="39">
        <f t="shared" si="69"/>
        <v>51</v>
      </c>
      <c r="DZ210" s="39">
        <f t="shared" si="63"/>
        <v>76</v>
      </c>
      <c r="EA210" s="104" t="e">
        <f t="shared" si="64"/>
        <v>#REF!</v>
      </c>
      <c r="EB210" s="39">
        <f>PRODUCT($DZ$161:DZ210)/FACT(DY210-1)</f>
        <v>2.495107497885309E+35</v>
      </c>
    </row>
    <row r="211" spans="2:132" s="39" customFormat="1">
      <c r="B211" s="21"/>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1"/>
      <c r="BB211" s="40" t="e">
        <f t="shared" ref="BB211:CG211" si="236">MAX(($C$24*BC211+(1-$C$24)*BC212)*$C$25,BB82-StrikePrice)</f>
        <v>#REF!</v>
      </c>
      <c r="BC211" s="40" t="e">
        <f t="shared" si="236"/>
        <v>#REF!</v>
      </c>
      <c r="BD211" s="40" t="e">
        <f t="shared" si="236"/>
        <v>#REF!</v>
      </c>
      <c r="BE211" s="40" t="e">
        <f t="shared" si="236"/>
        <v>#REF!</v>
      </c>
      <c r="BF211" s="40" t="e">
        <f t="shared" si="236"/>
        <v>#REF!</v>
      </c>
      <c r="BG211" s="40" t="e">
        <f t="shared" si="236"/>
        <v>#REF!</v>
      </c>
      <c r="BH211" s="40" t="e">
        <f t="shared" si="236"/>
        <v>#REF!</v>
      </c>
      <c r="BI211" s="40" t="e">
        <f t="shared" si="236"/>
        <v>#REF!</v>
      </c>
      <c r="BJ211" s="40" t="e">
        <f t="shared" si="236"/>
        <v>#REF!</v>
      </c>
      <c r="BK211" s="40" t="e">
        <f t="shared" si="236"/>
        <v>#REF!</v>
      </c>
      <c r="BL211" s="40" t="e">
        <f t="shared" si="236"/>
        <v>#REF!</v>
      </c>
      <c r="BM211" s="40" t="e">
        <f t="shared" si="236"/>
        <v>#REF!</v>
      </c>
      <c r="BN211" s="40" t="e">
        <f t="shared" si="236"/>
        <v>#REF!</v>
      </c>
      <c r="BO211" s="40" t="e">
        <f t="shared" si="236"/>
        <v>#REF!</v>
      </c>
      <c r="BP211" s="40" t="e">
        <f t="shared" si="236"/>
        <v>#REF!</v>
      </c>
      <c r="BQ211" s="40" t="e">
        <f t="shared" si="236"/>
        <v>#REF!</v>
      </c>
      <c r="BR211" s="40" t="e">
        <f t="shared" si="236"/>
        <v>#REF!</v>
      </c>
      <c r="BS211" s="40" t="e">
        <f t="shared" si="236"/>
        <v>#REF!</v>
      </c>
      <c r="BT211" s="40" t="e">
        <f t="shared" si="236"/>
        <v>#REF!</v>
      </c>
      <c r="BU211" s="40" t="e">
        <f t="shared" si="236"/>
        <v>#REF!</v>
      </c>
      <c r="BV211" s="40" t="e">
        <f t="shared" si="236"/>
        <v>#REF!</v>
      </c>
      <c r="BW211" s="40" t="e">
        <f t="shared" si="236"/>
        <v>#REF!</v>
      </c>
      <c r="BX211" s="40" t="e">
        <f t="shared" si="236"/>
        <v>#REF!</v>
      </c>
      <c r="BY211" s="40" t="e">
        <f t="shared" si="236"/>
        <v>#REF!</v>
      </c>
      <c r="BZ211" s="40" t="e">
        <f t="shared" si="236"/>
        <v>#REF!</v>
      </c>
      <c r="CA211" s="40" t="e">
        <f t="shared" si="236"/>
        <v>#REF!</v>
      </c>
      <c r="CB211" s="40" t="e">
        <f t="shared" si="236"/>
        <v>#REF!</v>
      </c>
      <c r="CC211" s="40" t="e">
        <f t="shared" si="236"/>
        <v>#REF!</v>
      </c>
      <c r="CD211" s="40" t="e">
        <f t="shared" si="236"/>
        <v>#REF!</v>
      </c>
      <c r="CE211" s="40" t="e">
        <f t="shared" si="236"/>
        <v>#REF!</v>
      </c>
      <c r="CF211" s="40" t="e">
        <f t="shared" si="236"/>
        <v>#REF!</v>
      </c>
      <c r="CG211" s="40" t="e">
        <f t="shared" si="236"/>
        <v>#REF!</v>
      </c>
      <c r="CH211" s="40" t="e">
        <f t="shared" ref="CH211:DM211" si="237">MAX(($C$24*CI211+(1-$C$24)*CI212)*$C$25,CH82-StrikePrice)</f>
        <v>#REF!</v>
      </c>
      <c r="CI211" s="40" t="e">
        <f t="shared" si="237"/>
        <v>#REF!</v>
      </c>
      <c r="CJ211" s="40" t="e">
        <f t="shared" si="237"/>
        <v>#REF!</v>
      </c>
      <c r="CK211" s="40" t="e">
        <f t="shared" si="237"/>
        <v>#REF!</v>
      </c>
      <c r="CL211" s="40" t="e">
        <f t="shared" si="237"/>
        <v>#REF!</v>
      </c>
      <c r="CM211" s="40" t="e">
        <f t="shared" si="237"/>
        <v>#REF!</v>
      </c>
      <c r="CN211" s="40" t="e">
        <f t="shared" si="237"/>
        <v>#REF!</v>
      </c>
      <c r="CO211" s="40" t="e">
        <f t="shared" si="237"/>
        <v>#REF!</v>
      </c>
      <c r="CP211" s="40" t="e">
        <f t="shared" si="237"/>
        <v>#REF!</v>
      </c>
      <c r="CQ211" s="40" t="e">
        <f t="shared" si="237"/>
        <v>#REF!</v>
      </c>
      <c r="CR211" s="40" t="e">
        <f t="shared" si="237"/>
        <v>#REF!</v>
      </c>
      <c r="CS211" s="40" t="e">
        <f t="shared" si="237"/>
        <v>#REF!</v>
      </c>
      <c r="CT211" s="40" t="e">
        <f t="shared" si="237"/>
        <v>#REF!</v>
      </c>
      <c r="CU211" s="40" t="e">
        <f t="shared" si="237"/>
        <v>#REF!</v>
      </c>
      <c r="CV211" s="40" t="e">
        <f t="shared" si="237"/>
        <v>#REF!</v>
      </c>
      <c r="CW211" s="40" t="e">
        <f t="shared" si="237"/>
        <v>#REF!</v>
      </c>
      <c r="CX211" s="40" t="e">
        <f t="shared" si="237"/>
        <v>#REF!</v>
      </c>
      <c r="CY211" s="40" t="e">
        <f t="shared" si="237"/>
        <v>#REF!</v>
      </c>
      <c r="CZ211" s="40" t="e">
        <f t="shared" si="237"/>
        <v>#REF!</v>
      </c>
      <c r="DA211" s="40" t="e">
        <f t="shared" si="237"/>
        <v>#REF!</v>
      </c>
      <c r="DB211" s="40" t="e">
        <f t="shared" si="237"/>
        <v>#REF!</v>
      </c>
      <c r="DC211" s="40" t="e">
        <f t="shared" si="237"/>
        <v>#REF!</v>
      </c>
      <c r="DD211" s="40" t="e">
        <f t="shared" si="237"/>
        <v>#REF!</v>
      </c>
      <c r="DE211" s="40" t="e">
        <f t="shared" si="237"/>
        <v>#REF!</v>
      </c>
      <c r="DF211" s="40" t="e">
        <f t="shared" si="237"/>
        <v>#REF!</v>
      </c>
      <c r="DG211" s="40" t="e">
        <f t="shared" si="237"/>
        <v>#REF!</v>
      </c>
      <c r="DH211" s="40" t="e">
        <f t="shared" si="237"/>
        <v>#REF!</v>
      </c>
      <c r="DI211" s="40" t="e">
        <f t="shared" si="237"/>
        <v>#REF!</v>
      </c>
      <c r="DJ211" s="40" t="e">
        <f t="shared" si="237"/>
        <v>#REF!</v>
      </c>
      <c r="DK211" s="40" t="e">
        <f t="shared" si="237"/>
        <v>#REF!</v>
      </c>
      <c r="DL211" s="40" t="e">
        <f t="shared" si="237"/>
        <v>#REF!</v>
      </c>
      <c r="DM211" s="40" t="e">
        <f t="shared" si="237"/>
        <v>#REF!</v>
      </c>
      <c r="DN211" s="40" t="e">
        <f t="shared" ref="DN211:DW211" si="238">MAX(($C$24*DO211+(1-$C$24)*DO212)*$C$25,DN82-StrikePrice)</f>
        <v>#REF!</v>
      </c>
      <c r="DO211" s="40" t="e">
        <f t="shared" si="238"/>
        <v>#REF!</v>
      </c>
      <c r="DP211" s="40" t="e">
        <f t="shared" si="238"/>
        <v>#REF!</v>
      </c>
      <c r="DQ211" s="40" t="e">
        <f t="shared" si="238"/>
        <v>#REF!</v>
      </c>
      <c r="DR211" s="40" t="e">
        <f t="shared" si="238"/>
        <v>#REF!</v>
      </c>
      <c r="DS211" s="40" t="e">
        <f t="shared" si="238"/>
        <v>#REF!</v>
      </c>
      <c r="DT211" s="40" t="e">
        <f t="shared" si="238"/>
        <v>#REF!</v>
      </c>
      <c r="DU211" s="40" t="e">
        <f t="shared" si="238"/>
        <v>#REF!</v>
      </c>
      <c r="DV211" s="40" t="e">
        <f t="shared" si="238"/>
        <v>#REF!</v>
      </c>
      <c r="DW211" s="40" t="e">
        <f t="shared" si="238"/>
        <v>#REF!</v>
      </c>
      <c r="DX211" s="40" t="e">
        <f t="shared" si="181"/>
        <v>#REF!</v>
      </c>
      <c r="DY211" s="39">
        <f t="shared" si="69"/>
        <v>52</v>
      </c>
      <c r="DZ211" s="39">
        <f t="shared" si="63"/>
        <v>75</v>
      </c>
      <c r="EA211" s="104" t="e">
        <f t="shared" si="64"/>
        <v>#REF!</v>
      </c>
      <c r="EB211" s="39">
        <f>PRODUCT($DZ$161:DZ211)/FACT(DY211-1)</f>
        <v>3.669275732184279E+35</v>
      </c>
    </row>
    <row r="212" spans="2:132" s="39" customFormat="1">
      <c r="B212" s="21"/>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1"/>
      <c r="BC212" s="40" t="e">
        <f t="shared" ref="BC212:CH212" si="239">MAX(($C$24*BD212+(1-$C$24)*BD213)*$C$25,BC83-StrikePrice)</f>
        <v>#REF!</v>
      </c>
      <c r="BD212" s="40" t="e">
        <f t="shared" si="239"/>
        <v>#REF!</v>
      </c>
      <c r="BE212" s="40" t="e">
        <f t="shared" si="239"/>
        <v>#REF!</v>
      </c>
      <c r="BF212" s="40" t="e">
        <f t="shared" si="239"/>
        <v>#REF!</v>
      </c>
      <c r="BG212" s="40" t="e">
        <f t="shared" si="239"/>
        <v>#REF!</v>
      </c>
      <c r="BH212" s="40" t="e">
        <f t="shared" si="239"/>
        <v>#REF!</v>
      </c>
      <c r="BI212" s="40" t="e">
        <f t="shared" si="239"/>
        <v>#REF!</v>
      </c>
      <c r="BJ212" s="40" t="e">
        <f t="shared" si="239"/>
        <v>#REF!</v>
      </c>
      <c r="BK212" s="40" t="e">
        <f t="shared" si="239"/>
        <v>#REF!</v>
      </c>
      <c r="BL212" s="40" t="e">
        <f t="shared" si="239"/>
        <v>#REF!</v>
      </c>
      <c r="BM212" s="40" t="e">
        <f t="shared" si="239"/>
        <v>#REF!</v>
      </c>
      <c r="BN212" s="40" t="e">
        <f t="shared" si="239"/>
        <v>#REF!</v>
      </c>
      <c r="BO212" s="40" t="e">
        <f t="shared" si="239"/>
        <v>#REF!</v>
      </c>
      <c r="BP212" s="40" t="e">
        <f t="shared" si="239"/>
        <v>#REF!</v>
      </c>
      <c r="BQ212" s="40" t="e">
        <f t="shared" si="239"/>
        <v>#REF!</v>
      </c>
      <c r="BR212" s="40" t="e">
        <f t="shared" si="239"/>
        <v>#REF!</v>
      </c>
      <c r="BS212" s="40" t="e">
        <f t="shared" si="239"/>
        <v>#REF!</v>
      </c>
      <c r="BT212" s="40" t="e">
        <f t="shared" si="239"/>
        <v>#REF!</v>
      </c>
      <c r="BU212" s="40" t="e">
        <f t="shared" si="239"/>
        <v>#REF!</v>
      </c>
      <c r="BV212" s="40" t="e">
        <f t="shared" si="239"/>
        <v>#REF!</v>
      </c>
      <c r="BW212" s="40" t="e">
        <f t="shared" si="239"/>
        <v>#REF!</v>
      </c>
      <c r="BX212" s="40" t="e">
        <f t="shared" si="239"/>
        <v>#REF!</v>
      </c>
      <c r="BY212" s="40" t="e">
        <f t="shared" si="239"/>
        <v>#REF!</v>
      </c>
      <c r="BZ212" s="40" t="e">
        <f t="shared" si="239"/>
        <v>#REF!</v>
      </c>
      <c r="CA212" s="40" t="e">
        <f t="shared" si="239"/>
        <v>#REF!</v>
      </c>
      <c r="CB212" s="40" t="e">
        <f t="shared" si="239"/>
        <v>#REF!</v>
      </c>
      <c r="CC212" s="40" t="e">
        <f t="shared" si="239"/>
        <v>#REF!</v>
      </c>
      <c r="CD212" s="40" t="e">
        <f t="shared" si="239"/>
        <v>#REF!</v>
      </c>
      <c r="CE212" s="40" t="e">
        <f t="shared" si="239"/>
        <v>#REF!</v>
      </c>
      <c r="CF212" s="40" t="e">
        <f t="shared" si="239"/>
        <v>#REF!</v>
      </c>
      <c r="CG212" s="40" t="e">
        <f t="shared" si="239"/>
        <v>#REF!</v>
      </c>
      <c r="CH212" s="40" t="e">
        <f t="shared" si="239"/>
        <v>#REF!</v>
      </c>
      <c r="CI212" s="40" t="e">
        <f t="shared" ref="CI212:DN212" si="240">MAX(($C$24*CJ212+(1-$C$24)*CJ213)*$C$25,CI83-StrikePrice)</f>
        <v>#REF!</v>
      </c>
      <c r="CJ212" s="40" t="e">
        <f t="shared" si="240"/>
        <v>#REF!</v>
      </c>
      <c r="CK212" s="40" t="e">
        <f t="shared" si="240"/>
        <v>#REF!</v>
      </c>
      <c r="CL212" s="40" t="e">
        <f t="shared" si="240"/>
        <v>#REF!</v>
      </c>
      <c r="CM212" s="40" t="e">
        <f t="shared" si="240"/>
        <v>#REF!</v>
      </c>
      <c r="CN212" s="40" t="e">
        <f t="shared" si="240"/>
        <v>#REF!</v>
      </c>
      <c r="CO212" s="40" t="e">
        <f t="shared" si="240"/>
        <v>#REF!</v>
      </c>
      <c r="CP212" s="40" t="e">
        <f t="shared" si="240"/>
        <v>#REF!</v>
      </c>
      <c r="CQ212" s="40" t="e">
        <f t="shared" si="240"/>
        <v>#REF!</v>
      </c>
      <c r="CR212" s="40" t="e">
        <f t="shared" si="240"/>
        <v>#REF!</v>
      </c>
      <c r="CS212" s="40" t="e">
        <f t="shared" si="240"/>
        <v>#REF!</v>
      </c>
      <c r="CT212" s="40" t="e">
        <f t="shared" si="240"/>
        <v>#REF!</v>
      </c>
      <c r="CU212" s="40" t="e">
        <f t="shared" si="240"/>
        <v>#REF!</v>
      </c>
      <c r="CV212" s="40" t="e">
        <f t="shared" si="240"/>
        <v>#REF!</v>
      </c>
      <c r="CW212" s="40" t="e">
        <f t="shared" si="240"/>
        <v>#REF!</v>
      </c>
      <c r="CX212" s="40" t="e">
        <f t="shared" si="240"/>
        <v>#REF!</v>
      </c>
      <c r="CY212" s="40" t="e">
        <f t="shared" si="240"/>
        <v>#REF!</v>
      </c>
      <c r="CZ212" s="40" t="e">
        <f t="shared" si="240"/>
        <v>#REF!</v>
      </c>
      <c r="DA212" s="40" t="e">
        <f t="shared" si="240"/>
        <v>#REF!</v>
      </c>
      <c r="DB212" s="40" t="e">
        <f t="shared" si="240"/>
        <v>#REF!</v>
      </c>
      <c r="DC212" s="40" t="e">
        <f t="shared" si="240"/>
        <v>#REF!</v>
      </c>
      <c r="DD212" s="40" t="e">
        <f t="shared" si="240"/>
        <v>#REF!</v>
      </c>
      <c r="DE212" s="40" t="e">
        <f t="shared" si="240"/>
        <v>#REF!</v>
      </c>
      <c r="DF212" s="40" t="e">
        <f t="shared" si="240"/>
        <v>#REF!</v>
      </c>
      <c r="DG212" s="40" t="e">
        <f t="shared" si="240"/>
        <v>#REF!</v>
      </c>
      <c r="DH212" s="40" t="e">
        <f t="shared" si="240"/>
        <v>#REF!</v>
      </c>
      <c r="DI212" s="40" t="e">
        <f t="shared" si="240"/>
        <v>#REF!</v>
      </c>
      <c r="DJ212" s="40" t="e">
        <f t="shared" si="240"/>
        <v>#REF!</v>
      </c>
      <c r="DK212" s="40" t="e">
        <f t="shared" si="240"/>
        <v>#REF!</v>
      </c>
      <c r="DL212" s="40" t="e">
        <f t="shared" si="240"/>
        <v>#REF!</v>
      </c>
      <c r="DM212" s="40" t="e">
        <f t="shared" si="240"/>
        <v>#REF!</v>
      </c>
      <c r="DN212" s="40" t="e">
        <f t="shared" si="240"/>
        <v>#REF!</v>
      </c>
      <c r="DO212" s="40" t="e">
        <f t="shared" ref="DO212:DW212" si="241">MAX(($C$24*DP212+(1-$C$24)*DP213)*$C$25,DO83-StrikePrice)</f>
        <v>#REF!</v>
      </c>
      <c r="DP212" s="40" t="e">
        <f t="shared" si="241"/>
        <v>#REF!</v>
      </c>
      <c r="DQ212" s="40" t="e">
        <f t="shared" si="241"/>
        <v>#REF!</v>
      </c>
      <c r="DR212" s="40" t="e">
        <f t="shared" si="241"/>
        <v>#REF!</v>
      </c>
      <c r="DS212" s="40" t="e">
        <f t="shared" si="241"/>
        <v>#REF!</v>
      </c>
      <c r="DT212" s="40" t="e">
        <f t="shared" si="241"/>
        <v>#REF!</v>
      </c>
      <c r="DU212" s="40" t="e">
        <f t="shared" si="241"/>
        <v>#REF!</v>
      </c>
      <c r="DV212" s="40" t="e">
        <f t="shared" si="241"/>
        <v>#REF!</v>
      </c>
      <c r="DW212" s="40" t="e">
        <f t="shared" si="241"/>
        <v>#REF!</v>
      </c>
      <c r="DX212" s="40" t="e">
        <f t="shared" si="181"/>
        <v>#REF!</v>
      </c>
      <c r="DY212" s="39">
        <f t="shared" si="69"/>
        <v>53</v>
      </c>
      <c r="DZ212" s="39">
        <f t="shared" si="63"/>
        <v>74</v>
      </c>
      <c r="EA212" s="104" t="e">
        <f t="shared" si="64"/>
        <v>#REF!</v>
      </c>
      <c r="EB212" s="39">
        <f>PRODUCT($DZ$161:DZ212)/FACT(DY212-1)</f>
        <v>5.221661618877624E+35</v>
      </c>
    </row>
    <row r="213" spans="2:132" s="39" customFormat="1">
      <c r="B213" s="21"/>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1"/>
      <c r="BD213" s="40" t="e">
        <f t="shared" ref="BD213:CI213" si="242">MAX(($C$24*BE213+(1-$C$24)*BE214)*$C$25,BD84-StrikePrice)</f>
        <v>#REF!</v>
      </c>
      <c r="BE213" s="40" t="e">
        <f t="shared" si="242"/>
        <v>#REF!</v>
      </c>
      <c r="BF213" s="40" t="e">
        <f t="shared" si="242"/>
        <v>#REF!</v>
      </c>
      <c r="BG213" s="40" t="e">
        <f t="shared" si="242"/>
        <v>#REF!</v>
      </c>
      <c r="BH213" s="40" t="e">
        <f t="shared" si="242"/>
        <v>#REF!</v>
      </c>
      <c r="BI213" s="40" t="e">
        <f t="shared" si="242"/>
        <v>#REF!</v>
      </c>
      <c r="BJ213" s="40" t="e">
        <f t="shared" si="242"/>
        <v>#REF!</v>
      </c>
      <c r="BK213" s="40" t="e">
        <f t="shared" si="242"/>
        <v>#REF!</v>
      </c>
      <c r="BL213" s="40" t="e">
        <f t="shared" si="242"/>
        <v>#REF!</v>
      </c>
      <c r="BM213" s="40" t="e">
        <f t="shared" si="242"/>
        <v>#REF!</v>
      </c>
      <c r="BN213" s="40" t="e">
        <f t="shared" si="242"/>
        <v>#REF!</v>
      </c>
      <c r="BO213" s="40" t="e">
        <f t="shared" si="242"/>
        <v>#REF!</v>
      </c>
      <c r="BP213" s="40" t="e">
        <f t="shared" si="242"/>
        <v>#REF!</v>
      </c>
      <c r="BQ213" s="40" t="e">
        <f t="shared" si="242"/>
        <v>#REF!</v>
      </c>
      <c r="BR213" s="40" t="e">
        <f t="shared" si="242"/>
        <v>#REF!</v>
      </c>
      <c r="BS213" s="40" t="e">
        <f t="shared" si="242"/>
        <v>#REF!</v>
      </c>
      <c r="BT213" s="40" t="e">
        <f t="shared" si="242"/>
        <v>#REF!</v>
      </c>
      <c r="BU213" s="40" t="e">
        <f t="shared" si="242"/>
        <v>#REF!</v>
      </c>
      <c r="BV213" s="40" t="e">
        <f t="shared" si="242"/>
        <v>#REF!</v>
      </c>
      <c r="BW213" s="40" t="e">
        <f t="shared" si="242"/>
        <v>#REF!</v>
      </c>
      <c r="BX213" s="40" t="e">
        <f t="shared" si="242"/>
        <v>#REF!</v>
      </c>
      <c r="BY213" s="40" t="e">
        <f t="shared" si="242"/>
        <v>#REF!</v>
      </c>
      <c r="BZ213" s="40" t="e">
        <f t="shared" si="242"/>
        <v>#REF!</v>
      </c>
      <c r="CA213" s="40" t="e">
        <f t="shared" si="242"/>
        <v>#REF!</v>
      </c>
      <c r="CB213" s="40" t="e">
        <f t="shared" si="242"/>
        <v>#REF!</v>
      </c>
      <c r="CC213" s="40" t="e">
        <f t="shared" si="242"/>
        <v>#REF!</v>
      </c>
      <c r="CD213" s="40" t="e">
        <f t="shared" si="242"/>
        <v>#REF!</v>
      </c>
      <c r="CE213" s="40" t="e">
        <f t="shared" si="242"/>
        <v>#REF!</v>
      </c>
      <c r="CF213" s="40" t="e">
        <f t="shared" si="242"/>
        <v>#REF!</v>
      </c>
      <c r="CG213" s="40" t="e">
        <f t="shared" si="242"/>
        <v>#REF!</v>
      </c>
      <c r="CH213" s="40" t="e">
        <f t="shared" si="242"/>
        <v>#REF!</v>
      </c>
      <c r="CI213" s="40" t="e">
        <f t="shared" si="242"/>
        <v>#REF!</v>
      </c>
      <c r="CJ213" s="40" t="e">
        <f t="shared" ref="CJ213:DO213" si="243">MAX(($C$24*CK213+(1-$C$24)*CK214)*$C$25,CJ84-StrikePrice)</f>
        <v>#REF!</v>
      </c>
      <c r="CK213" s="40" t="e">
        <f t="shared" si="243"/>
        <v>#REF!</v>
      </c>
      <c r="CL213" s="40" t="e">
        <f t="shared" si="243"/>
        <v>#REF!</v>
      </c>
      <c r="CM213" s="40" t="e">
        <f t="shared" si="243"/>
        <v>#REF!</v>
      </c>
      <c r="CN213" s="40" t="e">
        <f t="shared" si="243"/>
        <v>#REF!</v>
      </c>
      <c r="CO213" s="40" t="e">
        <f t="shared" si="243"/>
        <v>#REF!</v>
      </c>
      <c r="CP213" s="40" t="e">
        <f t="shared" si="243"/>
        <v>#REF!</v>
      </c>
      <c r="CQ213" s="40" t="e">
        <f t="shared" si="243"/>
        <v>#REF!</v>
      </c>
      <c r="CR213" s="40" t="e">
        <f t="shared" si="243"/>
        <v>#REF!</v>
      </c>
      <c r="CS213" s="40" t="e">
        <f t="shared" si="243"/>
        <v>#REF!</v>
      </c>
      <c r="CT213" s="40" t="e">
        <f t="shared" si="243"/>
        <v>#REF!</v>
      </c>
      <c r="CU213" s="40" t="e">
        <f t="shared" si="243"/>
        <v>#REF!</v>
      </c>
      <c r="CV213" s="40" t="e">
        <f t="shared" si="243"/>
        <v>#REF!</v>
      </c>
      <c r="CW213" s="40" t="e">
        <f t="shared" si="243"/>
        <v>#REF!</v>
      </c>
      <c r="CX213" s="40" t="e">
        <f t="shared" si="243"/>
        <v>#REF!</v>
      </c>
      <c r="CY213" s="40" t="e">
        <f t="shared" si="243"/>
        <v>#REF!</v>
      </c>
      <c r="CZ213" s="40" t="e">
        <f t="shared" si="243"/>
        <v>#REF!</v>
      </c>
      <c r="DA213" s="40" t="e">
        <f t="shared" si="243"/>
        <v>#REF!</v>
      </c>
      <c r="DB213" s="40" t="e">
        <f t="shared" si="243"/>
        <v>#REF!</v>
      </c>
      <c r="DC213" s="40" t="e">
        <f t="shared" si="243"/>
        <v>#REF!</v>
      </c>
      <c r="DD213" s="40" t="e">
        <f t="shared" si="243"/>
        <v>#REF!</v>
      </c>
      <c r="DE213" s="40" t="e">
        <f t="shared" si="243"/>
        <v>#REF!</v>
      </c>
      <c r="DF213" s="40" t="e">
        <f t="shared" si="243"/>
        <v>#REF!</v>
      </c>
      <c r="DG213" s="40" t="e">
        <f t="shared" si="243"/>
        <v>#REF!</v>
      </c>
      <c r="DH213" s="40" t="e">
        <f t="shared" si="243"/>
        <v>#REF!</v>
      </c>
      <c r="DI213" s="40" t="e">
        <f t="shared" si="243"/>
        <v>#REF!</v>
      </c>
      <c r="DJ213" s="40" t="e">
        <f t="shared" si="243"/>
        <v>#REF!</v>
      </c>
      <c r="DK213" s="40" t="e">
        <f t="shared" si="243"/>
        <v>#REF!</v>
      </c>
      <c r="DL213" s="40" t="e">
        <f t="shared" si="243"/>
        <v>#REF!</v>
      </c>
      <c r="DM213" s="40" t="e">
        <f t="shared" si="243"/>
        <v>#REF!</v>
      </c>
      <c r="DN213" s="40" t="e">
        <f t="shared" si="243"/>
        <v>#REF!</v>
      </c>
      <c r="DO213" s="40" t="e">
        <f t="shared" si="243"/>
        <v>#REF!</v>
      </c>
      <c r="DP213" s="40" t="e">
        <f t="shared" ref="DP213:DW213" si="244">MAX(($C$24*DQ213+(1-$C$24)*DQ214)*$C$25,DP84-StrikePrice)</f>
        <v>#REF!</v>
      </c>
      <c r="DQ213" s="40" t="e">
        <f t="shared" si="244"/>
        <v>#REF!</v>
      </c>
      <c r="DR213" s="40" t="e">
        <f t="shared" si="244"/>
        <v>#REF!</v>
      </c>
      <c r="DS213" s="40" t="e">
        <f t="shared" si="244"/>
        <v>#REF!</v>
      </c>
      <c r="DT213" s="40" t="e">
        <f t="shared" si="244"/>
        <v>#REF!</v>
      </c>
      <c r="DU213" s="40" t="e">
        <f t="shared" si="244"/>
        <v>#REF!</v>
      </c>
      <c r="DV213" s="40" t="e">
        <f t="shared" si="244"/>
        <v>#REF!</v>
      </c>
      <c r="DW213" s="40" t="e">
        <f t="shared" si="244"/>
        <v>#REF!</v>
      </c>
      <c r="DX213" s="40" t="e">
        <f t="shared" si="181"/>
        <v>#REF!</v>
      </c>
      <c r="DY213" s="39">
        <f t="shared" si="69"/>
        <v>54</v>
      </c>
      <c r="DZ213" s="39">
        <f t="shared" si="63"/>
        <v>73</v>
      </c>
      <c r="EA213" s="104" t="e">
        <f t="shared" si="64"/>
        <v>#REF!</v>
      </c>
      <c r="EB213" s="39">
        <f>PRODUCT($DZ$161:DZ213)/FACT(DY213-1)</f>
        <v>7.1920999656239025E+35</v>
      </c>
    </row>
    <row r="214" spans="2:132" s="39" customFormat="1">
      <c r="B214" s="21"/>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1"/>
      <c r="BE214" s="40" t="e">
        <f t="shared" ref="BE214:CJ214" si="245">MAX(($C$24*BF214+(1-$C$24)*BF215)*$C$25,BE85-StrikePrice)</f>
        <v>#REF!</v>
      </c>
      <c r="BF214" s="40" t="e">
        <f t="shared" si="245"/>
        <v>#REF!</v>
      </c>
      <c r="BG214" s="40" t="e">
        <f t="shared" si="245"/>
        <v>#REF!</v>
      </c>
      <c r="BH214" s="40" t="e">
        <f t="shared" si="245"/>
        <v>#REF!</v>
      </c>
      <c r="BI214" s="40" t="e">
        <f t="shared" si="245"/>
        <v>#REF!</v>
      </c>
      <c r="BJ214" s="40" t="e">
        <f t="shared" si="245"/>
        <v>#REF!</v>
      </c>
      <c r="BK214" s="40" t="e">
        <f t="shared" si="245"/>
        <v>#REF!</v>
      </c>
      <c r="BL214" s="40" t="e">
        <f t="shared" si="245"/>
        <v>#REF!</v>
      </c>
      <c r="BM214" s="40" t="e">
        <f t="shared" si="245"/>
        <v>#REF!</v>
      </c>
      <c r="BN214" s="40" t="e">
        <f t="shared" si="245"/>
        <v>#REF!</v>
      </c>
      <c r="BO214" s="40" t="e">
        <f t="shared" si="245"/>
        <v>#REF!</v>
      </c>
      <c r="BP214" s="40" t="e">
        <f t="shared" si="245"/>
        <v>#REF!</v>
      </c>
      <c r="BQ214" s="40" t="e">
        <f t="shared" si="245"/>
        <v>#REF!</v>
      </c>
      <c r="BR214" s="40" t="e">
        <f t="shared" si="245"/>
        <v>#REF!</v>
      </c>
      <c r="BS214" s="40" t="e">
        <f t="shared" si="245"/>
        <v>#REF!</v>
      </c>
      <c r="BT214" s="40" t="e">
        <f t="shared" si="245"/>
        <v>#REF!</v>
      </c>
      <c r="BU214" s="40" t="e">
        <f t="shared" si="245"/>
        <v>#REF!</v>
      </c>
      <c r="BV214" s="40" t="e">
        <f t="shared" si="245"/>
        <v>#REF!</v>
      </c>
      <c r="BW214" s="40" t="e">
        <f t="shared" si="245"/>
        <v>#REF!</v>
      </c>
      <c r="BX214" s="40" t="e">
        <f t="shared" si="245"/>
        <v>#REF!</v>
      </c>
      <c r="BY214" s="40" t="e">
        <f t="shared" si="245"/>
        <v>#REF!</v>
      </c>
      <c r="BZ214" s="40" t="e">
        <f t="shared" si="245"/>
        <v>#REF!</v>
      </c>
      <c r="CA214" s="40" t="e">
        <f t="shared" si="245"/>
        <v>#REF!</v>
      </c>
      <c r="CB214" s="40" t="e">
        <f t="shared" si="245"/>
        <v>#REF!</v>
      </c>
      <c r="CC214" s="40" t="e">
        <f t="shared" si="245"/>
        <v>#REF!</v>
      </c>
      <c r="CD214" s="40" t="e">
        <f t="shared" si="245"/>
        <v>#REF!</v>
      </c>
      <c r="CE214" s="40" t="e">
        <f t="shared" si="245"/>
        <v>#REF!</v>
      </c>
      <c r="CF214" s="40" t="e">
        <f t="shared" si="245"/>
        <v>#REF!</v>
      </c>
      <c r="CG214" s="40" t="e">
        <f t="shared" si="245"/>
        <v>#REF!</v>
      </c>
      <c r="CH214" s="40" t="e">
        <f t="shared" si="245"/>
        <v>#REF!</v>
      </c>
      <c r="CI214" s="40" t="e">
        <f t="shared" si="245"/>
        <v>#REF!</v>
      </c>
      <c r="CJ214" s="40" t="e">
        <f t="shared" si="245"/>
        <v>#REF!</v>
      </c>
      <c r="CK214" s="40" t="e">
        <f t="shared" ref="CK214:DP214" si="246">MAX(($C$24*CL214+(1-$C$24)*CL215)*$C$25,CK85-StrikePrice)</f>
        <v>#REF!</v>
      </c>
      <c r="CL214" s="40" t="e">
        <f t="shared" si="246"/>
        <v>#REF!</v>
      </c>
      <c r="CM214" s="40" t="e">
        <f t="shared" si="246"/>
        <v>#REF!</v>
      </c>
      <c r="CN214" s="40" t="e">
        <f t="shared" si="246"/>
        <v>#REF!</v>
      </c>
      <c r="CO214" s="40" t="e">
        <f t="shared" si="246"/>
        <v>#REF!</v>
      </c>
      <c r="CP214" s="40" t="e">
        <f t="shared" si="246"/>
        <v>#REF!</v>
      </c>
      <c r="CQ214" s="40" t="e">
        <f t="shared" si="246"/>
        <v>#REF!</v>
      </c>
      <c r="CR214" s="40" t="e">
        <f t="shared" si="246"/>
        <v>#REF!</v>
      </c>
      <c r="CS214" s="40" t="e">
        <f t="shared" si="246"/>
        <v>#REF!</v>
      </c>
      <c r="CT214" s="40" t="e">
        <f t="shared" si="246"/>
        <v>#REF!</v>
      </c>
      <c r="CU214" s="40" t="e">
        <f t="shared" si="246"/>
        <v>#REF!</v>
      </c>
      <c r="CV214" s="40" t="e">
        <f t="shared" si="246"/>
        <v>#REF!</v>
      </c>
      <c r="CW214" s="40" t="e">
        <f t="shared" si="246"/>
        <v>#REF!</v>
      </c>
      <c r="CX214" s="40" t="e">
        <f t="shared" si="246"/>
        <v>#REF!</v>
      </c>
      <c r="CY214" s="40" t="e">
        <f t="shared" si="246"/>
        <v>#REF!</v>
      </c>
      <c r="CZ214" s="40" t="e">
        <f t="shared" si="246"/>
        <v>#REF!</v>
      </c>
      <c r="DA214" s="40" t="e">
        <f t="shared" si="246"/>
        <v>#REF!</v>
      </c>
      <c r="DB214" s="40" t="e">
        <f t="shared" si="246"/>
        <v>#REF!</v>
      </c>
      <c r="DC214" s="40" t="e">
        <f t="shared" si="246"/>
        <v>#REF!</v>
      </c>
      <c r="DD214" s="40" t="e">
        <f t="shared" si="246"/>
        <v>#REF!</v>
      </c>
      <c r="DE214" s="40" t="e">
        <f t="shared" si="246"/>
        <v>#REF!</v>
      </c>
      <c r="DF214" s="40" t="e">
        <f t="shared" si="246"/>
        <v>#REF!</v>
      </c>
      <c r="DG214" s="40" t="e">
        <f t="shared" si="246"/>
        <v>#REF!</v>
      </c>
      <c r="DH214" s="40" t="e">
        <f t="shared" si="246"/>
        <v>#REF!</v>
      </c>
      <c r="DI214" s="40" t="e">
        <f t="shared" si="246"/>
        <v>#REF!</v>
      </c>
      <c r="DJ214" s="40" t="e">
        <f t="shared" si="246"/>
        <v>#REF!</v>
      </c>
      <c r="DK214" s="40" t="e">
        <f t="shared" si="246"/>
        <v>#REF!</v>
      </c>
      <c r="DL214" s="40" t="e">
        <f t="shared" si="246"/>
        <v>#REF!</v>
      </c>
      <c r="DM214" s="40" t="e">
        <f t="shared" si="246"/>
        <v>#REF!</v>
      </c>
      <c r="DN214" s="40" t="e">
        <f t="shared" si="246"/>
        <v>#REF!</v>
      </c>
      <c r="DO214" s="40" t="e">
        <f t="shared" si="246"/>
        <v>#REF!</v>
      </c>
      <c r="DP214" s="40" t="e">
        <f t="shared" si="246"/>
        <v>#REF!</v>
      </c>
      <c r="DQ214" s="40" t="e">
        <f t="shared" ref="DQ214:DW214" si="247">MAX(($C$24*DR214+(1-$C$24)*DR215)*$C$25,DQ85-StrikePrice)</f>
        <v>#REF!</v>
      </c>
      <c r="DR214" s="40" t="e">
        <f t="shared" si="247"/>
        <v>#REF!</v>
      </c>
      <c r="DS214" s="40" t="e">
        <f t="shared" si="247"/>
        <v>#REF!</v>
      </c>
      <c r="DT214" s="40" t="e">
        <f t="shared" si="247"/>
        <v>#REF!</v>
      </c>
      <c r="DU214" s="40" t="e">
        <f t="shared" si="247"/>
        <v>#REF!</v>
      </c>
      <c r="DV214" s="40" t="e">
        <f t="shared" si="247"/>
        <v>#REF!</v>
      </c>
      <c r="DW214" s="40" t="e">
        <f t="shared" si="247"/>
        <v>#REF!</v>
      </c>
      <c r="DX214" s="40" t="e">
        <f t="shared" si="181"/>
        <v>#REF!</v>
      </c>
      <c r="DY214" s="39">
        <f t="shared" si="69"/>
        <v>55</v>
      </c>
      <c r="DZ214" s="39">
        <f t="shared" si="63"/>
        <v>72</v>
      </c>
      <c r="EA214" s="104" t="e">
        <f t="shared" si="64"/>
        <v>#REF!</v>
      </c>
      <c r="EB214" s="39">
        <f>PRODUCT($DZ$161:DZ214)/FACT(DY214-1)</f>
        <v>9.5894666208318699E+35</v>
      </c>
    </row>
    <row r="215" spans="2:132" s="39" customFormat="1">
      <c r="B215" s="21"/>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
      <c r="BE215" s="41"/>
      <c r="BF215" s="40" t="e">
        <f t="shared" ref="BF215:CK215" si="248">MAX(($C$24*BG215+(1-$C$24)*BG216)*$C$25,BF86-StrikePrice)</f>
        <v>#REF!</v>
      </c>
      <c r="BG215" s="40" t="e">
        <f t="shared" si="248"/>
        <v>#REF!</v>
      </c>
      <c r="BH215" s="40" t="e">
        <f t="shared" si="248"/>
        <v>#REF!</v>
      </c>
      <c r="BI215" s="40" t="e">
        <f t="shared" si="248"/>
        <v>#REF!</v>
      </c>
      <c r="BJ215" s="40" t="e">
        <f t="shared" si="248"/>
        <v>#REF!</v>
      </c>
      <c r="BK215" s="40" t="e">
        <f t="shared" si="248"/>
        <v>#REF!</v>
      </c>
      <c r="BL215" s="40" t="e">
        <f t="shared" si="248"/>
        <v>#REF!</v>
      </c>
      <c r="BM215" s="40" t="e">
        <f t="shared" si="248"/>
        <v>#REF!</v>
      </c>
      <c r="BN215" s="40" t="e">
        <f t="shared" si="248"/>
        <v>#REF!</v>
      </c>
      <c r="BO215" s="40" t="e">
        <f t="shared" si="248"/>
        <v>#REF!</v>
      </c>
      <c r="BP215" s="40" t="e">
        <f t="shared" si="248"/>
        <v>#REF!</v>
      </c>
      <c r="BQ215" s="40" t="e">
        <f t="shared" si="248"/>
        <v>#REF!</v>
      </c>
      <c r="BR215" s="40" t="e">
        <f t="shared" si="248"/>
        <v>#REF!</v>
      </c>
      <c r="BS215" s="40" t="e">
        <f t="shared" si="248"/>
        <v>#REF!</v>
      </c>
      <c r="BT215" s="40" t="e">
        <f t="shared" si="248"/>
        <v>#REF!</v>
      </c>
      <c r="BU215" s="40" t="e">
        <f t="shared" si="248"/>
        <v>#REF!</v>
      </c>
      <c r="BV215" s="40" t="e">
        <f t="shared" si="248"/>
        <v>#REF!</v>
      </c>
      <c r="BW215" s="40" t="e">
        <f t="shared" si="248"/>
        <v>#REF!</v>
      </c>
      <c r="BX215" s="40" t="e">
        <f t="shared" si="248"/>
        <v>#REF!</v>
      </c>
      <c r="BY215" s="40" t="e">
        <f t="shared" si="248"/>
        <v>#REF!</v>
      </c>
      <c r="BZ215" s="40" t="e">
        <f t="shared" si="248"/>
        <v>#REF!</v>
      </c>
      <c r="CA215" s="40" t="e">
        <f t="shared" si="248"/>
        <v>#REF!</v>
      </c>
      <c r="CB215" s="40" t="e">
        <f t="shared" si="248"/>
        <v>#REF!</v>
      </c>
      <c r="CC215" s="40" t="e">
        <f t="shared" si="248"/>
        <v>#REF!</v>
      </c>
      <c r="CD215" s="40" t="e">
        <f t="shared" si="248"/>
        <v>#REF!</v>
      </c>
      <c r="CE215" s="40" t="e">
        <f t="shared" si="248"/>
        <v>#REF!</v>
      </c>
      <c r="CF215" s="40" t="e">
        <f t="shared" si="248"/>
        <v>#REF!</v>
      </c>
      <c r="CG215" s="40" t="e">
        <f t="shared" si="248"/>
        <v>#REF!</v>
      </c>
      <c r="CH215" s="40" t="e">
        <f t="shared" si="248"/>
        <v>#REF!</v>
      </c>
      <c r="CI215" s="40" t="e">
        <f t="shared" si="248"/>
        <v>#REF!</v>
      </c>
      <c r="CJ215" s="40" t="e">
        <f t="shared" si="248"/>
        <v>#REF!</v>
      </c>
      <c r="CK215" s="40" t="e">
        <f t="shared" si="248"/>
        <v>#REF!</v>
      </c>
      <c r="CL215" s="40" t="e">
        <f t="shared" ref="CL215:DQ215" si="249">MAX(($C$24*CM215+(1-$C$24)*CM216)*$C$25,CL86-StrikePrice)</f>
        <v>#REF!</v>
      </c>
      <c r="CM215" s="40" t="e">
        <f t="shared" si="249"/>
        <v>#REF!</v>
      </c>
      <c r="CN215" s="40" t="e">
        <f t="shared" si="249"/>
        <v>#REF!</v>
      </c>
      <c r="CO215" s="40" t="e">
        <f t="shared" si="249"/>
        <v>#REF!</v>
      </c>
      <c r="CP215" s="40" t="e">
        <f t="shared" si="249"/>
        <v>#REF!</v>
      </c>
      <c r="CQ215" s="40" t="e">
        <f t="shared" si="249"/>
        <v>#REF!</v>
      </c>
      <c r="CR215" s="40" t="e">
        <f t="shared" si="249"/>
        <v>#REF!</v>
      </c>
      <c r="CS215" s="40" t="e">
        <f t="shared" si="249"/>
        <v>#REF!</v>
      </c>
      <c r="CT215" s="40" t="e">
        <f t="shared" si="249"/>
        <v>#REF!</v>
      </c>
      <c r="CU215" s="40" t="e">
        <f t="shared" si="249"/>
        <v>#REF!</v>
      </c>
      <c r="CV215" s="40" t="e">
        <f t="shared" si="249"/>
        <v>#REF!</v>
      </c>
      <c r="CW215" s="40" t="e">
        <f t="shared" si="249"/>
        <v>#REF!</v>
      </c>
      <c r="CX215" s="40" t="e">
        <f t="shared" si="249"/>
        <v>#REF!</v>
      </c>
      <c r="CY215" s="40" t="e">
        <f t="shared" si="249"/>
        <v>#REF!</v>
      </c>
      <c r="CZ215" s="40" t="e">
        <f t="shared" si="249"/>
        <v>#REF!</v>
      </c>
      <c r="DA215" s="40" t="e">
        <f t="shared" si="249"/>
        <v>#REF!</v>
      </c>
      <c r="DB215" s="40" t="e">
        <f t="shared" si="249"/>
        <v>#REF!</v>
      </c>
      <c r="DC215" s="40" t="e">
        <f t="shared" si="249"/>
        <v>#REF!</v>
      </c>
      <c r="DD215" s="40" t="e">
        <f t="shared" si="249"/>
        <v>#REF!</v>
      </c>
      <c r="DE215" s="40" t="e">
        <f t="shared" si="249"/>
        <v>#REF!</v>
      </c>
      <c r="DF215" s="40" t="e">
        <f t="shared" si="249"/>
        <v>#REF!</v>
      </c>
      <c r="DG215" s="40" t="e">
        <f t="shared" si="249"/>
        <v>#REF!</v>
      </c>
      <c r="DH215" s="40" t="e">
        <f t="shared" si="249"/>
        <v>#REF!</v>
      </c>
      <c r="DI215" s="40" t="e">
        <f t="shared" si="249"/>
        <v>#REF!</v>
      </c>
      <c r="DJ215" s="40" t="e">
        <f t="shared" si="249"/>
        <v>#REF!</v>
      </c>
      <c r="DK215" s="40" t="e">
        <f t="shared" si="249"/>
        <v>#REF!</v>
      </c>
      <c r="DL215" s="40" t="e">
        <f t="shared" si="249"/>
        <v>#REF!</v>
      </c>
      <c r="DM215" s="40" t="e">
        <f t="shared" si="249"/>
        <v>#REF!</v>
      </c>
      <c r="DN215" s="40" t="e">
        <f t="shared" si="249"/>
        <v>#REF!</v>
      </c>
      <c r="DO215" s="40" t="e">
        <f t="shared" si="249"/>
        <v>#REF!</v>
      </c>
      <c r="DP215" s="40" t="e">
        <f t="shared" si="249"/>
        <v>#REF!</v>
      </c>
      <c r="DQ215" s="40" t="e">
        <f t="shared" si="249"/>
        <v>#REF!</v>
      </c>
      <c r="DR215" s="40" t="e">
        <f t="shared" ref="DR215:DW215" si="250">MAX(($C$24*DS215+(1-$C$24)*DS216)*$C$25,DR86-StrikePrice)</f>
        <v>#REF!</v>
      </c>
      <c r="DS215" s="40" t="e">
        <f t="shared" si="250"/>
        <v>#REF!</v>
      </c>
      <c r="DT215" s="40" t="e">
        <f t="shared" si="250"/>
        <v>#REF!</v>
      </c>
      <c r="DU215" s="40" t="e">
        <f t="shared" si="250"/>
        <v>#REF!</v>
      </c>
      <c r="DV215" s="40" t="e">
        <f t="shared" si="250"/>
        <v>#REF!</v>
      </c>
      <c r="DW215" s="40" t="e">
        <f t="shared" si="250"/>
        <v>#REF!</v>
      </c>
      <c r="DX215" s="40" t="e">
        <f t="shared" si="181"/>
        <v>#REF!</v>
      </c>
      <c r="DY215" s="39">
        <f t="shared" si="69"/>
        <v>56</v>
      </c>
      <c r="DZ215" s="39">
        <f t="shared" si="63"/>
        <v>71</v>
      </c>
      <c r="EA215" s="104" t="e">
        <f t="shared" si="64"/>
        <v>#REF!</v>
      </c>
      <c r="EB215" s="39">
        <f>PRODUCT($DZ$161:DZ215)/FACT(DY215-1)</f>
        <v>1.2379129637801148E+36</v>
      </c>
    </row>
    <row r="216" spans="2:132" s="39" customFormat="1">
      <c r="B216" s="21"/>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
      <c r="BE216" s="40"/>
      <c r="BF216" s="41"/>
      <c r="BG216" s="40" t="e">
        <f t="shared" ref="BG216:CL216" si="251">MAX(($C$24*BH216+(1-$C$24)*BH217)*$C$25,BG87-StrikePrice)</f>
        <v>#REF!</v>
      </c>
      <c r="BH216" s="40" t="e">
        <f t="shared" si="251"/>
        <v>#REF!</v>
      </c>
      <c r="BI216" s="40" t="e">
        <f t="shared" si="251"/>
        <v>#REF!</v>
      </c>
      <c r="BJ216" s="40" t="e">
        <f t="shared" si="251"/>
        <v>#REF!</v>
      </c>
      <c r="BK216" s="40" t="e">
        <f t="shared" si="251"/>
        <v>#REF!</v>
      </c>
      <c r="BL216" s="40" t="e">
        <f t="shared" si="251"/>
        <v>#REF!</v>
      </c>
      <c r="BM216" s="40" t="e">
        <f t="shared" si="251"/>
        <v>#REF!</v>
      </c>
      <c r="BN216" s="40" t="e">
        <f t="shared" si="251"/>
        <v>#REF!</v>
      </c>
      <c r="BO216" s="40" t="e">
        <f t="shared" si="251"/>
        <v>#REF!</v>
      </c>
      <c r="BP216" s="40" t="e">
        <f t="shared" si="251"/>
        <v>#REF!</v>
      </c>
      <c r="BQ216" s="40" t="e">
        <f t="shared" si="251"/>
        <v>#REF!</v>
      </c>
      <c r="BR216" s="40" t="e">
        <f t="shared" si="251"/>
        <v>#REF!</v>
      </c>
      <c r="BS216" s="40" t="e">
        <f t="shared" si="251"/>
        <v>#REF!</v>
      </c>
      <c r="BT216" s="40" t="e">
        <f t="shared" si="251"/>
        <v>#REF!</v>
      </c>
      <c r="BU216" s="40" t="e">
        <f t="shared" si="251"/>
        <v>#REF!</v>
      </c>
      <c r="BV216" s="40" t="e">
        <f t="shared" si="251"/>
        <v>#REF!</v>
      </c>
      <c r="BW216" s="40" t="e">
        <f t="shared" si="251"/>
        <v>#REF!</v>
      </c>
      <c r="BX216" s="40" t="e">
        <f t="shared" si="251"/>
        <v>#REF!</v>
      </c>
      <c r="BY216" s="40" t="e">
        <f t="shared" si="251"/>
        <v>#REF!</v>
      </c>
      <c r="BZ216" s="40" t="e">
        <f t="shared" si="251"/>
        <v>#REF!</v>
      </c>
      <c r="CA216" s="40" t="e">
        <f t="shared" si="251"/>
        <v>#REF!</v>
      </c>
      <c r="CB216" s="40" t="e">
        <f t="shared" si="251"/>
        <v>#REF!</v>
      </c>
      <c r="CC216" s="40" t="e">
        <f t="shared" si="251"/>
        <v>#REF!</v>
      </c>
      <c r="CD216" s="40" t="e">
        <f t="shared" si="251"/>
        <v>#REF!</v>
      </c>
      <c r="CE216" s="40" t="e">
        <f t="shared" si="251"/>
        <v>#REF!</v>
      </c>
      <c r="CF216" s="40" t="e">
        <f t="shared" si="251"/>
        <v>#REF!</v>
      </c>
      <c r="CG216" s="40" t="e">
        <f t="shared" si="251"/>
        <v>#REF!</v>
      </c>
      <c r="CH216" s="40" t="e">
        <f t="shared" si="251"/>
        <v>#REF!</v>
      </c>
      <c r="CI216" s="40" t="e">
        <f t="shared" si="251"/>
        <v>#REF!</v>
      </c>
      <c r="CJ216" s="40" t="e">
        <f t="shared" si="251"/>
        <v>#REF!</v>
      </c>
      <c r="CK216" s="40" t="e">
        <f t="shared" si="251"/>
        <v>#REF!</v>
      </c>
      <c r="CL216" s="40" t="e">
        <f t="shared" si="251"/>
        <v>#REF!</v>
      </c>
      <c r="CM216" s="40" t="e">
        <f t="shared" ref="CM216:DW216" si="252">MAX(($C$24*CN216+(1-$C$24)*CN217)*$C$25,CM87-StrikePrice)</f>
        <v>#REF!</v>
      </c>
      <c r="CN216" s="40" t="e">
        <f t="shared" si="252"/>
        <v>#REF!</v>
      </c>
      <c r="CO216" s="40" t="e">
        <f t="shared" si="252"/>
        <v>#REF!</v>
      </c>
      <c r="CP216" s="40" t="e">
        <f t="shared" si="252"/>
        <v>#REF!</v>
      </c>
      <c r="CQ216" s="40" t="e">
        <f t="shared" si="252"/>
        <v>#REF!</v>
      </c>
      <c r="CR216" s="40" t="e">
        <f t="shared" si="252"/>
        <v>#REF!</v>
      </c>
      <c r="CS216" s="40" t="e">
        <f t="shared" si="252"/>
        <v>#REF!</v>
      </c>
      <c r="CT216" s="40" t="e">
        <f t="shared" si="252"/>
        <v>#REF!</v>
      </c>
      <c r="CU216" s="40" t="e">
        <f t="shared" si="252"/>
        <v>#REF!</v>
      </c>
      <c r="CV216" s="40" t="e">
        <f t="shared" si="252"/>
        <v>#REF!</v>
      </c>
      <c r="CW216" s="40" t="e">
        <f t="shared" si="252"/>
        <v>#REF!</v>
      </c>
      <c r="CX216" s="40" t="e">
        <f t="shared" si="252"/>
        <v>#REF!</v>
      </c>
      <c r="CY216" s="40" t="e">
        <f t="shared" si="252"/>
        <v>#REF!</v>
      </c>
      <c r="CZ216" s="40" t="e">
        <f t="shared" si="252"/>
        <v>#REF!</v>
      </c>
      <c r="DA216" s="40" t="e">
        <f t="shared" si="252"/>
        <v>#REF!</v>
      </c>
      <c r="DB216" s="40" t="e">
        <f t="shared" si="252"/>
        <v>#REF!</v>
      </c>
      <c r="DC216" s="40" t="e">
        <f t="shared" si="252"/>
        <v>#REF!</v>
      </c>
      <c r="DD216" s="40" t="e">
        <f t="shared" si="252"/>
        <v>#REF!</v>
      </c>
      <c r="DE216" s="40" t="e">
        <f t="shared" si="252"/>
        <v>#REF!</v>
      </c>
      <c r="DF216" s="40" t="e">
        <f t="shared" si="252"/>
        <v>#REF!</v>
      </c>
      <c r="DG216" s="40" t="e">
        <f t="shared" si="252"/>
        <v>#REF!</v>
      </c>
      <c r="DH216" s="40" t="e">
        <f t="shared" si="252"/>
        <v>#REF!</v>
      </c>
      <c r="DI216" s="40" t="e">
        <f t="shared" si="252"/>
        <v>#REF!</v>
      </c>
      <c r="DJ216" s="40" t="e">
        <f t="shared" si="252"/>
        <v>#REF!</v>
      </c>
      <c r="DK216" s="40" t="e">
        <f t="shared" si="252"/>
        <v>#REF!</v>
      </c>
      <c r="DL216" s="40" t="e">
        <f t="shared" si="252"/>
        <v>#REF!</v>
      </c>
      <c r="DM216" s="40" t="e">
        <f t="shared" si="252"/>
        <v>#REF!</v>
      </c>
      <c r="DN216" s="40" t="e">
        <f t="shared" si="252"/>
        <v>#REF!</v>
      </c>
      <c r="DO216" s="40" t="e">
        <f t="shared" si="252"/>
        <v>#REF!</v>
      </c>
      <c r="DP216" s="40" t="e">
        <f t="shared" si="252"/>
        <v>#REF!</v>
      </c>
      <c r="DQ216" s="40" t="e">
        <f t="shared" si="252"/>
        <v>#REF!</v>
      </c>
      <c r="DR216" s="40" t="e">
        <f t="shared" si="252"/>
        <v>#REF!</v>
      </c>
      <c r="DS216" s="40" t="e">
        <f t="shared" si="252"/>
        <v>#REF!</v>
      </c>
      <c r="DT216" s="40" t="e">
        <f t="shared" si="252"/>
        <v>#REF!</v>
      </c>
      <c r="DU216" s="40" t="e">
        <f t="shared" si="252"/>
        <v>#REF!</v>
      </c>
      <c r="DV216" s="40" t="e">
        <f t="shared" si="252"/>
        <v>#REF!</v>
      </c>
      <c r="DW216" s="40" t="e">
        <f t="shared" si="252"/>
        <v>#REF!</v>
      </c>
      <c r="DX216" s="40" t="e">
        <f t="shared" si="181"/>
        <v>#REF!</v>
      </c>
      <c r="DY216" s="39">
        <f t="shared" si="69"/>
        <v>57</v>
      </c>
      <c r="DZ216" s="39">
        <f t="shared" si="63"/>
        <v>70</v>
      </c>
      <c r="EA216" s="104" t="e">
        <f t="shared" si="64"/>
        <v>#REF!</v>
      </c>
      <c r="EB216" s="39">
        <f>PRODUCT($DZ$161:DZ216)/FACT(DY216-1)</f>
        <v>1.5473912047251426E+36</v>
      </c>
    </row>
    <row r="217" spans="2:132" s="39" customFormat="1">
      <c r="B217" s="21"/>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41"/>
      <c r="BH217" s="40" t="e">
        <f t="shared" ref="BH217:CM217" si="253">MAX(($C$24*BI217+(1-$C$24)*BI218)*$C$25,BH88-StrikePrice)</f>
        <v>#REF!</v>
      </c>
      <c r="BI217" s="40" t="e">
        <f t="shared" si="253"/>
        <v>#REF!</v>
      </c>
      <c r="BJ217" s="40" t="e">
        <f t="shared" si="253"/>
        <v>#REF!</v>
      </c>
      <c r="BK217" s="40" t="e">
        <f t="shared" si="253"/>
        <v>#REF!</v>
      </c>
      <c r="BL217" s="40" t="e">
        <f t="shared" si="253"/>
        <v>#REF!</v>
      </c>
      <c r="BM217" s="40" t="e">
        <f t="shared" si="253"/>
        <v>#REF!</v>
      </c>
      <c r="BN217" s="40" t="e">
        <f t="shared" si="253"/>
        <v>#REF!</v>
      </c>
      <c r="BO217" s="40" t="e">
        <f t="shared" si="253"/>
        <v>#REF!</v>
      </c>
      <c r="BP217" s="40" t="e">
        <f t="shared" si="253"/>
        <v>#REF!</v>
      </c>
      <c r="BQ217" s="40" t="e">
        <f t="shared" si="253"/>
        <v>#REF!</v>
      </c>
      <c r="BR217" s="40" t="e">
        <f t="shared" si="253"/>
        <v>#REF!</v>
      </c>
      <c r="BS217" s="40" t="e">
        <f t="shared" si="253"/>
        <v>#REF!</v>
      </c>
      <c r="BT217" s="40" t="e">
        <f t="shared" si="253"/>
        <v>#REF!</v>
      </c>
      <c r="BU217" s="40" t="e">
        <f t="shared" si="253"/>
        <v>#REF!</v>
      </c>
      <c r="BV217" s="40" t="e">
        <f t="shared" si="253"/>
        <v>#REF!</v>
      </c>
      <c r="BW217" s="40" t="e">
        <f t="shared" si="253"/>
        <v>#REF!</v>
      </c>
      <c r="BX217" s="40" t="e">
        <f t="shared" si="253"/>
        <v>#REF!</v>
      </c>
      <c r="BY217" s="40" t="e">
        <f t="shared" si="253"/>
        <v>#REF!</v>
      </c>
      <c r="BZ217" s="40" t="e">
        <f t="shared" si="253"/>
        <v>#REF!</v>
      </c>
      <c r="CA217" s="40" t="e">
        <f t="shared" si="253"/>
        <v>#REF!</v>
      </c>
      <c r="CB217" s="40" t="e">
        <f t="shared" si="253"/>
        <v>#REF!</v>
      </c>
      <c r="CC217" s="40" t="e">
        <f t="shared" si="253"/>
        <v>#REF!</v>
      </c>
      <c r="CD217" s="40" t="e">
        <f t="shared" si="253"/>
        <v>#REF!</v>
      </c>
      <c r="CE217" s="40" t="e">
        <f t="shared" si="253"/>
        <v>#REF!</v>
      </c>
      <c r="CF217" s="40" t="e">
        <f t="shared" si="253"/>
        <v>#REF!</v>
      </c>
      <c r="CG217" s="40" t="e">
        <f t="shared" si="253"/>
        <v>#REF!</v>
      </c>
      <c r="CH217" s="40" t="e">
        <f t="shared" si="253"/>
        <v>#REF!</v>
      </c>
      <c r="CI217" s="40" t="e">
        <f t="shared" si="253"/>
        <v>#REF!</v>
      </c>
      <c r="CJ217" s="40" t="e">
        <f t="shared" si="253"/>
        <v>#REF!</v>
      </c>
      <c r="CK217" s="40" t="e">
        <f t="shared" si="253"/>
        <v>#REF!</v>
      </c>
      <c r="CL217" s="40" t="e">
        <f t="shared" si="253"/>
        <v>#REF!</v>
      </c>
      <c r="CM217" s="40" t="e">
        <f t="shared" si="253"/>
        <v>#REF!</v>
      </c>
      <c r="CN217" s="40" t="e">
        <f t="shared" ref="CN217:DW217" si="254">MAX(($C$24*CO217+(1-$C$24)*CO218)*$C$25,CN88-StrikePrice)</f>
        <v>#REF!</v>
      </c>
      <c r="CO217" s="40" t="e">
        <f t="shared" si="254"/>
        <v>#REF!</v>
      </c>
      <c r="CP217" s="40" t="e">
        <f t="shared" si="254"/>
        <v>#REF!</v>
      </c>
      <c r="CQ217" s="40" t="e">
        <f t="shared" si="254"/>
        <v>#REF!</v>
      </c>
      <c r="CR217" s="40" t="e">
        <f t="shared" si="254"/>
        <v>#REF!</v>
      </c>
      <c r="CS217" s="40" t="e">
        <f t="shared" si="254"/>
        <v>#REF!</v>
      </c>
      <c r="CT217" s="40" t="e">
        <f t="shared" si="254"/>
        <v>#REF!</v>
      </c>
      <c r="CU217" s="40" t="e">
        <f t="shared" si="254"/>
        <v>#REF!</v>
      </c>
      <c r="CV217" s="40" t="e">
        <f t="shared" si="254"/>
        <v>#REF!</v>
      </c>
      <c r="CW217" s="40" t="e">
        <f t="shared" si="254"/>
        <v>#REF!</v>
      </c>
      <c r="CX217" s="40" t="e">
        <f t="shared" si="254"/>
        <v>#REF!</v>
      </c>
      <c r="CY217" s="40" t="e">
        <f t="shared" si="254"/>
        <v>#REF!</v>
      </c>
      <c r="CZ217" s="40" t="e">
        <f t="shared" si="254"/>
        <v>#REF!</v>
      </c>
      <c r="DA217" s="40" t="e">
        <f t="shared" si="254"/>
        <v>#REF!</v>
      </c>
      <c r="DB217" s="40" t="e">
        <f t="shared" si="254"/>
        <v>#REF!</v>
      </c>
      <c r="DC217" s="40" t="e">
        <f t="shared" si="254"/>
        <v>#REF!</v>
      </c>
      <c r="DD217" s="40" t="e">
        <f t="shared" si="254"/>
        <v>#REF!</v>
      </c>
      <c r="DE217" s="40" t="e">
        <f t="shared" si="254"/>
        <v>#REF!</v>
      </c>
      <c r="DF217" s="40" t="e">
        <f t="shared" si="254"/>
        <v>#REF!</v>
      </c>
      <c r="DG217" s="40" t="e">
        <f t="shared" si="254"/>
        <v>#REF!</v>
      </c>
      <c r="DH217" s="40" t="e">
        <f t="shared" si="254"/>
        <v>#REF!</v>
      </c>
      <c r="DI217" s="40" t="e">
        <f t="shared" si="254"/>
        <v>#REF!</v>
      </c>
      <c r="DJ217" s="40" t="e">
        <f t="shared" si="254"/>
        <v>#REF!</v>
      </c>
      <c r="DK217" s="40" t="e">
        <f t="shared" si="254"/>
        <v>#REF!</v>
      </c>
      <c r="DL217" s="40" t="e">
        <f t="shared" si="254"/>
        <v>#REF!</v>
      </c>
      <c r="DM217" s="40" t="e">
        <f t="shared" si="254"/>
        <v>#REF!</v>
      </c>
      <c r="DN217" s="40" t="e">
        <f t="shared" si="254"/>
        <v>#REF!</v>
      </c>
      <c r="DO217" s="40" t="e">
        <f t="shared" si="254"/>
        <v>#REF!</v>
      </c>
      <c r="DP217" s="40" t="e">
        <f t="shared" si="254"/>
        <v>#REF!</v>
      </c>
      <c r="DQ217" s="40" t="e">
        <f t="shared" si="254"/>
        <v>#REF!</v>
      </c>
      <c r="DR217" s="40" t="e">
        <f t="shared" si="254"/>
        <v>#REF!</v>
      </c>
      <c r="DS217" s="40" t="e">
        <f t="shared" si="254"/>
        <v>#REF!</v>
      </c>
      <c r="DT217" s="40" t="e">
        <f t="shared" si="254"/>
        <v>#REF!</v>
      </c>
      <c r="DU217" s="40" t="e">
        <f t="shared" si="254"/>
        <v>#REF!</v>
      </c>
      <c r="DV217" s="40" t="e">
        <f t="shared" si="254"/>
        <v>#REF!</v>
      </c>
      <c r="DW217" s="40" t="e">
        <f t="shared" si="254"/>
        <v>#REF!</v>
      </c>
      <c r="DX217" s="40" t="e">
        <f t="shared" si="181"/>
        <v>#REF!</v>
      </c>
      <c r="DY217" s="39">
        <f t="shared" si="69"/>
        <v>58</v>
      </c>
      <c r="DZ217" s="39">
        <f t="shared" si="63"/>
        <v>69</v>
      </c>
      <c r="EA217" s="104" t="e">
        <f t="shared" si="64"/>
        <v>#REF!</v>
      </c>
      <c r="EB217" s="39">
        <f>PRODUCT($DZ$161:DZ217)/FACT(DY217-1)</f>
        <v>1.873157774140961E+36</v>
      </c>
    </row>
    <row r="218" spans="2:132" s="39" customFormat="1">
      <c r="B218" s="21"/>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40"/>
      <c r="BH218" s="41"/>
      <c r="BI218" s="40" t="e">
        <f t="shared" ref="BI218:CN218" si="255">MAX(($C$24*BJ218+(1-$C$24)*BJ219)*$C$25,BI89-StrikePrice)</f>
        <v>#REF!</v>
      </c>
      <c r="BJ218" s="40" t="e">
        <f t="shared" si="255"/>
        <v>#REF!</v>
      </c>
      <c r="BK218" s="40" t="e">
        <f t="shared" si="255"/>
        <v>#REF!</v>
      </c>
      <c r="BL218" s="40" t="e">
        <f t="shared" si="255"/>
        <v>#REF!</v>
      </c>
      <c r="BM218" s="40" t="e">
        <f t="shared" si="255"/>
        <v>#REF!</v>
      </c>
      <c r="BN218" s="40" t="e">
        <f t="shared" si="255"/>
        <v>#REF!</v>
      </c>
      <c r="BO218" s="40" t="e">
        <f t="shared" si="255"/>
        <v>#REF!</v>
      </c>
      <c r="BP218" s="40" t="e">
        <f t="shared" si="255"/>
        <v>#REF!</v>
      </c>
      <c r="BQ218" s="40" t="e">
        <f t="shared" si="255"/>
        <v>#REF!</v>
      </c>
      <c r="BR218" s="40" t="e">
        <f t="shared" si="255"/>
        <v>#REF!</v>
      </c>
      <c r="BS218" s="40" t="e">
        <f t="shared" si="255"/>
        <v>#REF!</v>
      </c>
      <c r="BT218" s="40" t="e">
        <f t="shared" si="255"/>
        <v>#REF!</v>
      </c>
      <c r="BU218" s="40" t="e">
        <f t="shared" si="255"/>
        <v>#REF!</v>
      </c>
      <c r="BV218" s="40" t="e">
        <f t="shared" si="255"/>
        <v>#REF!</v>
      </c>
      <c r="BW218" s="40" t="e">
        <f t="shared" si="255"/>
        <v>#REF!</v>
      </c>
      <c r="BX218" s="40" t="e">
        <f t="shared" si="255"/>
        <v>#REF!</v>
      </c>
      <c r="BY218" s="40" t="e">
        <f t="shared" si="255"/>
        <v>#REF!</v>
      </c>
      <c r="BZ218" s="40" t="e">
        <f t="shared" si="255"/>
        <v>#REF!</v>
      </c>
      <c r="CA218" s="40" t="e">
        <f t="shared" si="255"/>
        <v>#REF!</v>
      </c>
      <c r="CB218" s="40" t="e">
        <f t="shared" si="255"/>
        <v>#REF!</v>
      </c>
      <c r="CC218" s="40" t="e">
        <f t="shared" si="255"/>
        <v>#REF!</v>
      </c>
      <c r="CD218" s="40" t="e">
        <f t="shared" si="255"/>
        <v>#REF!</v>
      </c>
      <c r="CE218" s="40" t="e">
        <f t="shared" si="255"/>
        <v>#REF!</v>
      </c>
      <c r="CF218" s="40" t="e">
        <f t="shared" si="255"/>
        <v>#REF!</v>
      </c>
      <c r="CG218" s="40" t="e">
        <f t="shared" si="255"/>
        <v>#REF!</v>
      </c>
      <c r="CH218" s="40" t="e">
        <f t="shared" si="255"/>
        <v>#REF!</v>
      </c>
      <c r="CI218" s="40" t="e">
        <f t="shared" si="255"/>
        <v>#REF!</v>
      </c>
      <c r="CJ218" s="40" t="e">
        <f t="shared" si="255"/>
        <v>#REF!</v>
      </c>
      <c r="CK218" s="40" t="e">
        <f t="shared" si="255"/>
        <v>#REF!</v>
      </c>
      <c r="CL218" s="40" t="e">
        <f t="shared" si="255"/>
        <v>#REF!</v>
      </c>
      <c r="CM218" s="40" t="e">
        <f t="shared" si="255"/>
        <v>#REF!</v>
      </c>
      <c r="CN218" s="40" t="e">
        <f t="shared" si="255"/>
        <v>#REF!</v>
      </c>
      <c r="CO218" s="40" t="e">
        <f t="shared" ref="CO218:DW218" si="256">MAX(($C$24*CP218+(1-$C$24)*CP219)*$C$25,CO89-StrikePrice)</f>
        <v>#REF!</v>
      </c>
      <c r="CP218" s="40" t="e">
        <f t="shared" si="256"/>
        <v>#REF!</v>
      </c>
      <c r="CQ218" s="40" t="e">
        <f t="shared" si="256"/>
        <v>#REF!</v>
      </c>
      <c r="CR218" s="40" t="e">
        <f t="shared" si="256"/>
        <v>#REF!</v>
      </c>
      <c r="CS218" s="40" t="e">
        <f t="shared" si="256"/>
        <v>#REF!</v>
      </c>
      <c r="CT218" s="40" t="e">
        <f t="shared" si="256"/>
        <v>#REF!</v>
      </c>
      <c r="CU218" s="40" t="e">
        <f t="shared" si="256"/>
        <v>#REF!</v>
      </c>
      <c r="CV218" s="40" t="e">
        <f t="shared" si="256"/>
        <v>#REF!</v>
      </c>
      <c r="CW218" s="40" t="e">
        <f t="shared" si="256"/>
        <v>#REF!</v>
      </c>
      <c r="CX218" s="40" t="e">
        <f t="shared" si="256"/>
        <v>#REF!</v>
      </c>
      <c r="CY218" s="40" t="e">
        <f t="shared" si="256"/>
        <v>#REF!</v>
      </c>
      <c r="CZ218" s="40" t="e">
        <f t="shared" si="256"/>
        <v>#REF!</v>
      </c>
      <c r="DA218" s="40" t="e">
        <f t="shared" si="256"/>
        <v>#REF!</v>
      </c>
      <c r="DB218" s="40" t="e">
        <f t="shared" si="256"/>
        <v>#REF!</v>
      </c>
      <c r="DC218" s="40" t="e">
        <f t="shared" si="256"/>
        <v>#REF!</v>
      </c>
      <c r="DD218" s="40" t="e">
        <f t="shared" si="256"/>
        <v>#REF!</v>
      </c>
      <c r="DE218" s="40" t="e">
        <f t="shared" si="256"/>
        <v>#REF!</v>
      </c>
      <c r="DF218" s="40" t="e">
        <f t="shared" si="256"/>
        <v>#REF!</v>
      </c>
      <c r="DG218" s="40" t="e">
        <f t="shared" si="256"/>
        <v>#REF!</v>
      </c>
      <c r="DH218" s="40" t="e">
        <f t="shared" si="256"/>
        <v>#REF!</v>
      </c>
      <c r="DI218" s="40" t="e">
        <f t="shared" si="256"/>
        <v>#REF!</v>
      </c>
      <c r="DJ218" s="40" t="e">
        <f t="shared" si="256"/>
        <v>#REF!</v>
      </c>
      <c r="DK218" s="40" t="e">
        <f t="shared" si="256"/>
        <v>#REF!</v>
      </c>
      <c r="DL218" s="40" t="e">
        <f t="shared" si="256"/>
        <v>#REF!</v>
      </c>
      <c r="DM218" s="40" t="e">
        <f t="shared" si="256"/>
        <v>#REF!</v>
      </c>
      <c r="DN218" s="40" t="e">
        <f t="shared" si="256"/>
        <v>#REF!</v>
      </c>
      <c r="DO218" s="40" t="e">
        <f t="shared" si="256"/>
        <v>#REF!</v>
      </c>
      <c r="DP218" s="40" t="e">
        <f t="shared" si="256"/>
        <v>#REF!</v>
      </c>
      <c r="DQ218" s="40" t="e">
        <f t="shared" si="256"/>
        <v>#REF!</v>
      </c>
      <c r="DR218" s="40" t="e">
        <f t="shared" si="256"/>
        <v>#REF!</v>
      </c>
      <c r="DS218" s="40" t="e">
        <f t="shared" si="256"/>
        <v>#REF!</v>
      </c>
      <c r="DT218" s="40" t="e">
        <f t="shared" si="256"/>
        <v>#REF!</v>
      </c>
      <c r="DU218" s="40" t="e">
        <f t="shared" si="256"/>
        <v>#REF!</v>
      </c>
      <c r="DV218" s="40" t="e">
        <f t="shared" si="256"/>
        <v>#REF!</v>
      </c>
      <c r="DW218" s="40" t="e">
        <f t="shared" si="256"/>
        <v>#REF!</v>
      </c>
      <c r="DX218" s="40" t="e">
        <f t="shared" si="181"/>
        <v>#REF!</v>
      </c>
      <c r="DY218" s="39">
        <f t="shared" si="69"/>
        <v>59</v>
      </c>
      <c r="DZ218" s="39">
        <f t="shared" si="63"/>
        <v>68</v>
      </c>
      <c r="EA218" s="104" t="e">
        <f t="shared" si="64"/>
        <v>#REF!</v>
      </c>
      <c r="EB218" s="39">
        <f>PRODUCT($DZ$161:DZ218)/FACT(DY218-1)</f>
        <v>2.1961160110618167E+36</v>
      </c>
    </row>
    <row r="219" spans="2:132" s="39" customFormat="1">
      <c r="B219" s="21"/>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
      <c r="BE219" s="40"/>
      <c r="BF219" s="40"/>
      <c r="BG219" s="40"/>
      <c r="BH219" s="40"/>
      <c r="BI219" s="41"/>
      <c r="BJ219" s="40" t="e">
        <f t="shared" ref="BJ219:CO219" si="257">MAX(($C$24*BK219+(1-$C$24)*BK220)*$C$25,BJ90-StrikePrice)</f>
        <v>#REF!</v>
      </c>
      <c r="BK219" s="40" t="e">
        <f t="shared" si="257"/>
        <v>#REF!</v>
      </c>
      <c r="BL219" s="40" t="e">
        <f t="shared" si="257"/>
        <v>#REF!</v>
      </c>
      <c r="BM219" s="40" t="e">
        <f t="shared" si="257"/>
        <v>#REF!</v>
      </c>
      <c r="BN219" s="40" t="e">
        <f t="shared" si="257"/>
        <v>#REF!</v>
      </c>
      <c r="BO219" s="40" t="e">
        <f t="shared" si="257"/>
        <v>#REF!</v>
      </c>
      <c r="BP219" s="40" t="e">
        <f t="shared" si="257"/>
        <v>#REF!</v>
      </c>
      <c r="BQ219" s="40" t="e">
        <f t="shared" si="257"/>
        <v>#REF!</v>
      </c>
      <c r="BR219" s="40" t="e">
        <f t="shared" si="257"/>
        <v>#REF!</v>
      </c>
      <c r="BS219" s="40" t="e">
        <f t="shared" si="257"/>
        <v>#REF!</v>
      </c>
      <c r="BT219" s="40" t="e">
        <f t="shared" si="257"/>
        <v>#REF!</v>
      </c>
      <c r="BU219" s="40" t="e">
        <f t="shared" si="257"/>
        <v>#REF!</v>
      </c>
      <c r="BV219" s="40" t="e">
        <f t="shared" si="257"/>
        <v>#REF!</v>
      </c>
      <c r="BW219" s="40" t="e">
        <f t="shared" si="257"/>
        <v>#REF!</v>
      </c>
      <c r="BX219" s="40" t="e">
        <f t="shared" si="257"/>
        <v>#REF!</v>
      </c>
      <c r="BY219" s="40" t="e">
        <f t="shared" si="257"/>
        <v>#REF!</v>
      </c>
      <c r="BZ219" s="40" t="e">
        <f t="shared" si="257"/>
        <v>#REF!</v>
      </c>
      <c r="CA219" s="40" t="e">
        <f t="shared" si="257"/>
        <v>#REF!</v>
      </c>
      <c r="CB219" s="40" t="e">
        <f t="shared" si="257"/>
        <v>#REF!</v>
      </c>
      <c r="CC219" s="40" t="e">
        <f t="shared" si="257"/>
        <v>#REF!</v>
      </c>
      <c r="CD219" s="40" t="e">
        <f t="shared" si="257"/>
        <v>#REF!</v>
      </c>
      <c r="CE219" s="40" t="e">
        <f t="shared" si="257"/>
        <v>#REF!</v>
      </c>
      <c r="CF219" s="40" t="e">
        <f t="shared" si="257"/>
        <v>#REF!</v>
      </c>
      <c r="CG219" s="40" t="e">
        <f t="shared" si="257"/>
        <v>#REF!</v>
      </c>
      <c r="CH219" s="40" t="e">
        <f t="shared" si="257"/>
        <v>#REF!</v>
      </c>
      <c r="CI219" s="40" t="e">
        <f t="shared" si="257"/>
        <v>#REF!</v>
      </c>
      <c r="CJ219" s="40" t="e">
        <f t="shared" si="257"/>
        <v>#REF!</v>
      </c>
      <c r="CK219" s="40" t="e">
        <f t="shared" si="257"/>
        <v>#REF!</v>
      </c>
      <c r="CL219" s="40" t="e">
        <f t="shared" si="257"/>
        <v>#REF!</v>
      </c>
      <c r="CM219" s="40" t="e">
        <f t="shared" si="257"/>
        <v>#REF!</v>
      </c>
      <c r="CN219" s="40" t="e">
        <f t="shared" si="257"/>
        <v>#REF!</v>
      </c>
      <c r="CO219" s="40" t="e">
        <f t="shared" si="257"/>
        <v>#REF!</v>
      </c>
      <c r="CP219" s="40" t="e">
        <f t="shared" ref="CP219:DW219" si="258">MAX(($C$24*CQ219+(1-$C$24)*CQ220)*$C$25,CP90-StrikePrice)</f>
        <v>#REF!</v>
      </c>
      <c r="CQ219" s="40" t="e">
        <f t="shared" si="258"/>
        <v>#REF!</v>
      </c>
      <c r="CR219" s="40" t="e">
        <f t="shared" si="258"/>
        <v>#REF!</v>
      </c>
      <c r="CS219" s="40" t="e">
        <f t="shared" si="258"/>
        <v>#REF!</v>
      </c>
      <c r="CT219" s="40" t="e">
        <f t="shared" si="258"/>
        <v>#REF!</v>
      </c>
      <c r="CU219" s="40" t="e">
        <f t="shared" si="258"/>
        <v>#REF!</v>
      </c>
      <c r="CV219" s="40" t="e">
        <f t="shared" si="258"/>
        <v>#REF!</v>
      </c>
      <c r="CW219" s="40" t="e">
        <f t="shared" si="258"/>
        <v>#REF!</v>
      </c>
      <c r="CX219" s="40" t="e">
        <f t="shared" si="258"/>
        <v>#REF!</v>
      </c>
      <c r="CY219" s="40" t="e">
        <f t="shared" si="258"/>
        <v>#REF!</v>
      </c>
      <c r="CZ219" s="40" t="e">
        <f t="shared" si="258"/>
        <v>#REF!</v>
      </c>
      <c r="DA219" s="40" t="e">
        <f t="shared" si="258"/>
        <v>#REF!</v>
      </c>
      <c r="DB219" s="40" t="e">
        <f t="shared" si="258"/>
        <v>#REF!</v>
      </c>
      <c r="DC219" s="40" t="e">
        <f t="shared" si="258"/>
        <v>#REF!</v>
      </c>
      <c r="DD219" s="40" t="e">
        <f t="shared" si="258"/>
        <v>#REF!</v>
      </c>
      <c r="DE219" s="40" t="e">
        <f t="shared" si="258"/>
        <v>#REF!</v>
      </c>
      <c r="DF219" s="40" t="e">
        <f t="shared" si="258"/>
        <v>#REF!</v>
      </c>
      <c r="DG219" s="40" t="e">
        <f t="shared" si="258"/>
        <v>#REF!</v>
      </c>
      <c r="DH219" s="40" t="e">
        <f t="shared" si="258"/>
        <v>#REF!</v>
      </c>
      <c r="DI219" s="40" t="e">
        <f t="shared" si="258"/>
        <v>#REF!</v>
      </c>
      <c r="DJ219" s="40" t="e">
        <f t="shared" si="258"/>
        <v>#REF!</v>
      </c>
      <c r="DK219" s="40" t="e">
        <f t="shared" si="258"/>
        <v>#REF!</v>
      </c>
      <c r="DL219" s="40" t="e">
        <f t="shared" si="258"/>
        <v>#REF!</v>
      </c>
      <c r="DM219" s="40" t="e">
        <f t="shared" si="258"/>
        <v>#REF!</v>
      </c>
      <c r="DN219" s="40" t="e">
        <f t="shared" si="258"/>
        <v>#REF!</v>
      </c>
      <c r="DO219" s="40" t="e">
        <f t="shared" si="258"/>
        <v>#REF!</v>
      </c>
      <c r="DP219" s="40" t="e">
        <f t="shared" si="258"/>
        <v>#REF!</v>
      </c>
      <c r="DQ219" s="40" t="e">
        <f t="shared" si="258"/>
        <v>#REF!</v>
      </c>
      <c r="DR219" s="40" t="e">
        <f t="shared" si="258"/>
        <v>#REF!</v>
      </c>
      <c r="DS219" s="40" t="e">
        <f t="shared" si="258"/>
        <v>#REF!</v>
      </c>
      <c r="DT219" s="40" t="e">
        <f t="shared" si="258"/>
        <v>#REF!</v>
      </c>
      <c r="DU219" s="40" t="e">
        <f t="shared" si="258"/>
        <v>#REF!</v>
      </c>
      <c r="DV219" s="40" t="e">
        <f t="shared" si="258"/>
        <v>#REF!</v>
      </c>
      <c r="DW219" s="40" t="e">
        <f t="shared" si="258"/>
        <v>#REF!</v>
      </c>
      <c r="DX219" s="40" t="e">
        <f t="shared" si="181"/>
        <v>#REF!</v>
      </c>
      <c r="DY219" s="39">
        <f t="shared" si="69"/>
        <v>60</v>
      </c>
      <c r="DZ219" s="39">
        <f t="shared" si="63"/>
        <v>67</v>
      </c>
      <c r="EA219" s="104" t="e">
        <f t="shared" si="64"/>
        <v>#REF!</v>
      </c>
      <c r="EB219" s="39">
        <f>PRODUCT($DZ$161:DZ219)/FACT(DY219-1)</f>
        <v>2.4938944532396909E+36</v>
      </c>
    </row>
    <row r="220" spans="2:132" s="39" customFormat="1">
      <c r="B220" s="21"/>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40"/>
      <c r="BH220" s="40"/>
      <c r="BI220" s="40"/>
      <c r="BJ220" s="41"/>
      <c r="BK220" s="40" t="e">
        <f t="shared" ref="BK220:CP220" si="259">MAX(($C$24*BL220+(1-$C$24)*BL221)*$C$25,BK91-StrikePrice)</f>
        <v>#REF!</v>
      </c>
      <c r="BL220" s="40" t="e">
        <f t="shared" si="259"/>
        <v>#REF!</v>
      </c>
      <c r="BM220" s="40" t="e">
        <f t="shared" si="259"/>
        <v>#REF!</v>
      </c>
      <c r="BN220" s="40" t="e">
        <f t="shared" si="259"/>
        <v>#REF!</v>
      </c>
      <c r="BO220" s="40" t="e">
        <f t="shared" si="259"/>
        <v>#REF!</v>
      </c>
      <c r="BP220" s="40" t="e">
        <f t="shared" si="259"/>
        <v>#REF!</v>
      </c>
      <c r="BQ220" s="40" t="e">
        <f t="shared" si="259"/>
        <v>#REF!</v>
      </c>
      <c r="BR220" s="40" t="e">
        <f t="shared" si="259"/>
        <v>#REF!</v>
      </c>
      <c r="BS220" s="40" t="e">
        <f t="shared" si="259"/>
        <v>#REF!</v>
      </c>
      <c r="BT220" s="40" t="e">
        <f t="shared" si="259"/>
        <v>#REF!</v>
      </c>
      <c r="BU220" s="40" t="e">
        <f t="shared" si="259"/>
        <v>#REF!</v>
      </c>
      <c r="BV220" s="40" t="e">
        <f t="shared" si="259"/>
        <v>#REF!</v>
      </c>
      <c r="BW220" s="40" t="e">
        <f t="shared" si="259"/>
        <v>#REF!</v>
      </c>
      <c r="BX220" s="40" t="e">
        <f t="shared" si="259"/>
        <v>#REF!</v>
      </c>
      <c r="BY220" s="40" t="e">
        <f t="shared" si="259"/>
        <v>#REF!</v>
      </c>
      <c r="BZ220" s="40" t="e">
        <f t="shared" si="259"/>
        <v>#REF!</v>
      </c>
      <c r="CA220" s="40" t="e">
        <f t="shared" si="259"/>
        <v>#REF!</v>
      </c>
      <c r="CB220" s="40" t="e">
        <f t="shared" si="259"/>
        <v>#REF!</v>
      </c>
      <c r="CC220" s="40" t="e">
        <f t="shared" si="259"/>
        <v>#REF!</v>
      </c>
      <c r="CD220" s="40" t="e">
        <f t="shared" si="259"/>
        <v>#REF!</v>
      </c>
      <c r="CE220" s="40" t="e">
        <f t="shared" si="259"/>
        <v>#REF!</v>
      </c>
      <c r="CF220" s="40" t="e">
        <f t="shared" si="259"/>
        <v>#REF!</v>
      </c>
      <c r="CG220" s="40" t="e">
        <f t="shared" si="259"/>
        <v>#REF!</v>
      </c>
      <c r="CH220" s="40" t="e">
        <f t="shared" si="259"/>
        <v>#REF!</v>
      </c>
      <c r="CI220" s="40" t="e">
        <f t="shared" si="259"/>
        <v>#REF!</v>
      </c>
      <c r="CJ220" s="40" t="e">
        <f t="shared" si="259"/>
        <v>#REF!</v>
      </c>
      <c r="CK220" s="40" t="e">
        <f t="shared" si="259"/>
        <v>#REF!</v>
      </c>
      <c r="CL220" s="40" t="e">
        <f t="shared" si="259"/>
        <v>#REF!</v>
      </c>
      <c r="CM220" s="40" t="e">
        <f t="shared" si="259"/>
        <v>#REF!</v>
      </c>
      <c r="CN220" s="40" t="e">
        <f t="shared" si="259"/>
        <v>#REF!</v>
      </c>
      <c r="CO220" s="40" t="e">
        <f t="shared" si="259"/>
        <v>#REF!</v>
      </c>
      <c r="CP220" s="40" t="e">
        <f t="shared" si="259"/>
        <v>#REF!</v>
      </c>
      <c r="CQ220" s="40" t="e">
        <f t="shared" ref="CQ220:DW220" si="260">MAX(($C$24*CR220+(1-$C$24)*CR221)*$C$25,CQ91-StrikePrice)</f>
        <v>#REF!</v>
      </c>
      <c r="CR220" s="40" t="e">
        <f t="shared" si="260"/>
        <v>#REF!</v>
      </c>
      <c r="CS220" s="40" t="e">
        <f t="shared" si="260"/>
        <v>#REF!</v>
      </c>
      <c r="CT220" s="40" t="e">
        <f t="shared" si="260"/>
        <v>#REF!</v>
      </c>
      <c r="CU220" s="40" t="e">
        <f t="shared" si="260"/>
        <v>#REF!</v>
      </c>
      <c r="CV220" s="40" t="e">
        <f t="shared" si="260"/>
        <v>#REF!</v>
      </c>
      <c r="CW220" s="40" t="e">
        <f t="shared" si="260"/>
        <v>#REF!</v>
      </c>
      <c r="CX220" s="40" t="e">
        <f t="shared" si="260"/>
        <v>#REF!</v>
      </c>
      <c r="CY220" s="40" t="e">
        <f t="shared" si="260"/>
        <v>#REF!</v>
      </c>
      <c r="CZ220" s="40" t="e">
        <f t="shared" si="260"/>
        <v>#REF!</v>
      </c>
      <c r="DA220" s="40" t="e">
        <f t="shared" si="260"/>
        <v>#REF!</v>
      </c>
      <c r="DB220" s="40" t="e">
        <f t="shared" si="260"/>
        <v>#REF!</v>
      </c>
      <c r="DC220" s="40" t="e">
        <f t="shared" si="260"/>
        <v>#REF!</v>
      </c>
      <c r="DD220" s="40" t="e">
        <f t="shared" si="260"/>
        <v>#REF!</v>
      </c>
      <c r="DE220" s="40" t="e">
        <f t="shared" si="260"/>
        <v>#REF!</v>
      </c>
      <c r="DF220" s="40" t="e">
        <f t="shared" si="260"/>
        <v>#REF!</v>
      </c>
      <c r="DG220" s="40" t="e">
        <f t="shared" si="260"/>
        <v>#REF!</v>
      </c>
      <c r="DH220" s="40" t="e">
        <f t="shared" si="260"/>
        <v>#REF!</v>
      </c>
      <c r="DI220" s="40" t="e">
        <f t="shared" si="260"/>
        <v>#REF!</v>
      </c>
      <c r="DJ220" s="40" t="e">
        <f t="shared" si="260"/>
        <v>#REF!</v>
      </c>
      <c r="DK220" s="40" t="e">
        <f t="shared" si="260"/>
        <v>#REF!</v>
      </c>
      <c r="DL220" s="40" t="e">
        <f t="shared" si="260"/>
        <v>#REF!</v>
      </c>
      <c r="DM220" s="40" t="e">
        <f t="shared" si="260"/>
        <v>#REF!</v>
      </c>
      <c r="DN220" s="40" t="e">
        <f t="shared" si="260"/>
        <v>#REF!</v>
      </c>
      <c r="DO220" s="40" t="e">
        <f t="shared" si="260"/>
        <v>#REF!</v>
      </c>
      <c r="DP220" s="40" t="e">
        <f t="shared" si="260"/>
        <v>#REF!</v>
      </c>
      <c r="DQ220" s="40" t="e">
        <f t="shared" si="260"/>
        <v>#REF!</v>
      </c>
      <c r="DR220" s="40" t="e">
        <f t="shared" si="260"/>
        <v>#REF!</v>
      </c>
      <c r="DS220" s="40" t="e">
        <f t="shared" si="260"/>
        <v>#REF!</v>
      </c>
      <c r="DT220" s="40" t="e">
        <f t="shared" si="260"/>
        <v>#REF!</v>
      </c>
      <c r="DU220" s="40" t="e">
        <f t="shared" si="260"/>
        <v>#REF!</v>
      </c>
      <c r="DV220" s="40" t="e">
        <f t="shared" si="260"/>
        <v>#REF!</v>
      </c>
      <c r="DW220" s="40" t="e">
        <f t="shared" si="260"/>
        <v>#REF!</v>
      </c>
      <c r="DX220" s="40" t="e">
        <f t="shared" si="181"/>
        <v>#REF!</v>
      </c>
      <c r="DY220" s="39">
        <f t="shared" si="69"/>
        <v>61</v>
      </c>
      <c r="DZ220" s="39">
        <f t="shared" si="63"/>
        <v>66</v>
      </c>
      <c r="EA220" s="104" t="e">
        <f t="shared" si="64"/>
        <v>#REF!</v>
      </c>
      <c r="EB220" s="39">
        <f>PRODUCT($DZ$161:DZ220)/FACT(DY220-1)</f>
        <v>2.7432838985636594E+36</v>
      </c>
    </row>
    <row r="221" spans="2:132" s="39" customFormat="1">
      <c r="B221" s="21"/>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40"/>
      <c r="BH221" s="40"/>
      <c r="BI221" s="40"/>
      <c r="BJ221" s="40"/>
      <c r="BK221" s="41"/>
      <c r="BL221" s="40" t="e">
        <f t="shared" ref="BL221:CQ221" si="261">MAX(($C$24*BM221+(1-$C$24)*BM222)*$C$25,BL92-StrikePrice)</f>
        <v>#REF!</v>
      </c>
      <c r="BM221" s="40" t="e">
        <f t="shared" si="261"/>
        <v>#REF!</v>
      </c>
      <c r="BN221" s="40" t="e">
        <f t="shared" si="261"/>
        <v>#REF!</v>
      </c>
      <c r="BO221" s="40" t="e">
        <f t="shared" si="261"/>
        <v>#REF!</v>
      </c>
      <c r="BP221" s="40" t="e">
        <f t="shared" si="261"/>
        <v>#REF!</v>
      </c>
      <c r="BQ221" s="40" t="e">
        <f t="shared" si="261"/>
        <v>#REF!</v>
      </c>
      <c r="BR221" s="40" t="e">
        <f t="shared" si="261"/>
        <v>#REF!</v>
      </c>
      <c r="BS221" s="40" t="e">
        <f t="shared" si="261"/>
        <v>#REF!</v>
      </c>
      <c r="BT221" s="40" t="e">
        <f t="shared" si="261"/>
        <v>#REF!</v>
      </c>
      <c r="BU221" s="40" t="e">
        <f t="shared" si="261"/>
        <v>#REF!</v>
      </c>
      <c r="BV221" s="40" t="e">
        <f t="shared" si="261"/>
        <v>#REF!</v>
      </c>
      <c r="BW221" s="40" t="e">
        <f t="shared" si="261"/>
        <v>#REF!</v>
      </c>
      <c r="BX221" s="40" t="e">
        <f t="shared" si="261"/>
        <v>#REF!</v>
      </c>
      <c r="BY221" s="40" t="e">
        <f t="shared" si="261"/>
        <v>#REF!</v>
      </c>
      <c r="BZ221" s="40" t="e">
        <f t="shared" si="261"/>
        <v>#REF!</v>
      </c>
      <c r="CA221" s="40" t="e">
        <f t="shared" si="261"/>
        <v>#REF!</v>
      </c>
      <c r="CB221" s="40" t="e">
        <f t="shared" si="261"/>
        <v>#REF!</v>
      </c>
      <c r="CC221" s="40" t="e">
        <f t="shared" si="261"/>
        <v>#REF!</v>
      </c>
      <c r="CD221" s="40" t="e">
        <f t="shared" si="261"/>
        <v>#REF!</v>
      </c>
      <c r="CE221" s="40" t="e">
        <f t="shared" si="261"/>
        <v>#REF!</v>
      </c>
      <c r="CF221" s="40" t="e">
        <f t="shared" si="261"/>
        <v>#REF!</v>
      </c>
      <c r="CG221" s="40" t="e">
        <f t="shared" si="261"/>
        <v>#REF!</v>
      </c>
      <c r="CH221" s="40" t="e">
        <f t="shared" si="261"/>
        <v>#REF!</v>
      </c>
      <c r="CI221" s="40" t="e">
        <f t="shared" si="261"/>
        <v>#REF!</v>
      </c>
      <c r="CJ221" s="40" t="e">
        <f t="shared" si="261"/>
        <v>#REF!</v>
      </c>
      <c r="CK221" s="40" t="e">
        <f t="shared" si="261"/>
        <v>#REF!</v>
      </c>
      <c r="CL221" s="40" t="e">
        <f t="shared" si="261"/>
        <v>#REF!</v>
      </c>
      <c r="CM221" s="40" t="e">
        <f t="shared" si="261"/>
        <v>#REF!</v>
      </c>
      <c r="CN221" s="40" t="e">
        <f t="shared" si="261"/>
        <v>#REF!</v>
      </c>
      <c r="CO221" s="40" t="e">
        <f t="shared" si="261"/>
        <v>#REF!</v>
      </c>
      <c r="CP221" s="40" t="e">
        <f t="shared" si="261"/>
        <v>#REF!</v>
      </c>
      <c r="CQ221" s="40" t="e">
        <f t="shared" si="261"/>
        <v>#REF!</v>
      </c>
      <c r="CR221" s="40" t="e">
        <f t="shared" ref="CR221:DW221" si="262">MAX(($C$24*CS221+(1-$C$24)*CS222)*$C$25,CR92-StrikePrice)</f>
        <v>#REF!</v>
      </c>
      <c r="CS221" s="40" t="e">
        <f t="shared" si="262"/>
        <v>#REF!</v>
      </c>
      <c r="CT221" s="40" t="e">
        <f t="shared" si="262"/>
        <v>#REF!</v>
      </c>
      <c r="CU221" s="40" t="e">
        <f t="shared" si="262"/>
        <v>#REF!</v>
      </c>
      <c r="CV221" s="40" t="e">
        <f t="shared" si="262"/>
        <v>#REF!</v>
      </c>
      <c r="CW221" s="40" t="e">
        <f t="shared" si="262"/>
        <v>#REF!</v>
      </c>
      <c r="CX221" s="40" t="e">
        <f t="shared" si="262"/>
        <v>#REF!</v>
      </c>
      <c r="CY221" s="40" t="e">
        <f t="shared" si="262"/>
        <v>#REF!</v>
      </c>
      <c r="CZ221" s="40" t="e">
        <f t="shared" si="262"/>
        <v>#REF!</v>
      </c>
      <c r="DA221" s="40" t="e">
        <f t="shared" si="262"/>
        <v>#REF!</v>
      </c>
      <c r="DB221" s="40" t="e">
        <f t="shared" si="262"/>
        <v>#REF!</v>
      </c>
      <c r="DC221" s="40" t="e">
        <f t="shared" si="262"/>
        <v>#REF!</v>
      </c>
      <c r="DD221" s="40" t="e">
        <f t="shared" si="262"/>
        <v>#REF!</v>
      </c>
      <c r="DE221" s="40" t="e">
        <f t="shared" si="262"/>
        <v>#REF!</v>
      </c>
      <c r="DF221" s="40" t="e">
        <f t="shared" si="262"/>
        <v>#REF!</v>
      </c>
      <c r="DG221" s="40" t="e">
        <f t="shared" si="262"/>
        <v>#REF!</v>
      </c>
      <c r="DH221" s="40" t="e">
        <f t="shared" si="262"/>
        <v>#REF!</v>
      </c>
      <c r="DI221" s="40" t="e">
        <f t="shared" si="262"/>
        <v>#REF!</v>
      </c>
      <c r="DJ221" s="40" t="e">
        <f t="shared" si="262"/>
        <v>#REF!</v>
      </c>
      <c r="DK221" s="40" t="e">
        <f t="shared" si="262"/>
        <v>#REF!</v>
      </c>
      <c r="DL221" s="40" t="e">
        <f t="shared" si="262"/>
        <v>#REF!</v>
      </c>
      <c r="DM221" s="40" t="e">
        <f t="shared" si="262"/>
        <v>#REF!</v>
      </c>
      <c r="DN221" s="40" t="e">
        <f t="shared" si="262"/>
        <v>#REF!</v>
      </c>
      <c r="DO221" s="40" t="e">
        <f t="shared" si="262"/>
        <v>#REF!</v>
      </c>
      <c r="DP221" s="40" t="e">
        <f t="shared" si="262"/>
        <v>#REF!</v>
      </c>
      <c r="DQ221" s="40" t="e">
        <f t="shared" si="262"/>
        <v>#REF!</v>
      </c>
      <c r="DR221" s="40" t="e">
        <f t="shared" si="262"/>
        <v>#REF!</v>
      </c>
      <c r="DS221" s="40" t="e">
        <f t="shared" si="262"/>
        <v>#REF!</v>
      </c>
      <c r="DT221" s="40" t="e">
        <f t="shared" si="262"/>
        <v>#REF!</v>
      </c>
      <c r="DU221" s="40" t="e">
        <f t="shared" si="262"/>
        <v>#REF!</v>
      </c>
      <c r="DV221" s="40" t="e">
        <f t="shared" si="262"/>
        <v>#REF!</v>
      </c>
      <c r="DW221" s="40" t="e">
        <f t="shared" si="262"/>
        <v>#REF!</v>
      </c>
      <c r="DX221" s="40" t="e">
        <f t="shared" si="181"/>
        <v>#REF!</v>
      </c>
      <c r="DY221" s="39">
        <f t="shared" si="69"/>
        <v>62</v>
      </c>
      <c r="DZ221" s="39">
        <f t="shared" si="63"/>
        <v>65</v>
      </c>
      <c r="EA221" s="104" t="e">
        <f t="shared" si="64"/>
        <v>#REF!</v>
      </c>
      <c r="EB221" s="39">
        <f>PRODUCT($DZ$161:DZ221)/FACT(DY221-1)</f>
        <v>2.9231713673219331E+36</v>
      </c>
    </row>
    <row r="222" spans="2:132" s="39" customFormat="1">
      <c r="B222" s="21"/>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40"/>
      <c r="BH222" s="40"/>
      <c r="BI222" s="40"/>
      <c r="BJ222" s="40"/>
      <c r="BK222" s="40"/>
      <c r="BL222" s="41"/>
      <c r="BM222" s="40" t="e">
        <f t="shared" ref="BM222:CR222" si="263">MAX(($C$24*BN222+(1-$C$24)*BN223)*$C$25,BM93-StrikePrice)</f>
        <v>#REF!</v>
      </c>
      <c r="BN222" s="40" t="e">
        <f t="shared" si="263"/>
        <v>#REF!</v>
      </c>
      <c r="BO222" s="40" t="e">
        <f t="shared" si="263"/>
        <v>#REF!</v>
      </c>
      <c r="BP222" s="40" t="e">
        <f t="shared" si="263"/>
        <v>#REF!</v>
      </c>
      <c r="BQ222" s="40" t="e">
        <f t="shared" si="263"/>
        <v>#REF!</v>
      </c>
      <c r="BR222" s="40" t="e">
        <f t="shared" si="263"/>
        <v>#REF!</v>
      </c>
      <c r="BS222" s="40" t="e">
        <f t="shared" si="263"/>
        <v>#REF!</v>
      </c>
      <c r="BT222" s="40" t="e">
        <f t="shared" si="263"/>
        <v>#REF!</v>
      </c>
      <c r="BU222" s="40" t="e">
        <f t="shared" si="263"/>
        <v>#REF!</v>
      </c>
      <c r="BV222" s="40" t="e">
        <f t="shared" si="263"/>
        <v>#REF!</v>
      </c>
      <c r="BW222" s="40" t="e">
        <f t="shared" si="263"/>
        <v>#REF!</v>
      </c>
      <c r="BX222" s="40" t="e">
        <f t="shared" si="263"/>
        <v>#REF!</v>
      </c>
      <c r="BY222" s="40" t="e">
        <f t="shared" si="263"/>
        <v>#REF!</v>
      </c>
      <c r="BZ222" s="40" t="e">
        <f t="shared" si="263"/>
        <v>#REF!</v>
      </c>
      <c r="CA222" s="40" t="e">
        <f t="shared" si="263"/>
        <v>#REF!</v>
      </c>
      <c r="CB222" s="40" t="e">
        <f t="shared" si="263"/>
        <v>#REF!</v>
      </c>
      <c r="CC222" s="40" t="e">
        <f t="shared" si="263"/>
        <v>#REF!</v>
      </c>
      <c r="CD222" s="40" t="e">
        <f t="shared" si="263"/>
        <v>#REF!</v>
      </c>
      <c r="CE222" s="40" t="e">
        <f t="shared" si="263"/>
        <v>#REF!</v>
      </c>
      <c r="CF222" s="40" t="e">
        <f t="shared" si="263"/>
        <v>#REF!</v>
      </c>
      <c r="CG222" s="40" t="e">
        <f t="shared" si="263"/>
        <v>#REF!</v>
      </c>
      <c r="CH222" s="40" t="e">
        <f t="shared" si="263"/>
        <v>#REF!</v>
      </c>
      <c r="CI222" s="40" t="e">
        <f t="shared" si="263"/>
        <v>#REF!</v>
      </c>
      <c r="CJ222" s="40" t="e">
        <f t="shared" si="263"/>
        <v>#REF!</v>
      </c>
      <c r="CK222" s="40" t="e">
        <f t="shared" si="263"/>
        <v>#REF!</v>
      </c>
      <c r="CL222" s="40" t="e">
        <f t="shared" si="263"/>
        <v>#REF!</v>
      </c>
      <c r="CM222" s="40" t="e">
        <f t="shared" si="263"/>
        <v>#REF!</v>
      </c>
      <c r="CN222" s="40" t="e">
        <f t="shared" si="263"/>
        <v>#REF!</v>
      </c>
      <c r="CO222" s="40" t="e">
        <f t="shared" si="263"/>
        <v>#REF!</v>
      </c>
      <c r="CP222" s="40" t="e">
        <f t="shared" si="263"/>
        <v>#REF!</v>
      </c>
      <c r="CQ222" s="40" t="e">
        <f t="shared" si="263"/>
        <v>#REF!</v>
      </c>
      <c r="CR222" s="40" t="e">
        <f t="shared" si="263"/>
        <v>#REF!</v>
      </c>
      <c r="CS222" s="40" t="e">
        <f t="shared" ref="CS222:DW222" si="264">MAX(($C$24*CT222+(1-$C$24)*CT223)*$C$25,CS93-StrikePrice)</f>
        <v>#REF!</v>
      </c>
      <c r="CT222" s="40" t="e">
        <f t="shared" si="264"/>
        <v>#REF!</v>
      </c>
      <c r="CU222" s="40" t="e">
        <f t="shared" si="264"/>
        <v>#REF!</v>
      </c>
      <c r="CV222" s="40" t="e">
        <f t="shared" si="264"/>
        <v>#REF!</v>
      </c>
      <c r="CW222" s="40" t="e">
        <f t="shared" si="264"/>
        <v>#REF!</v>
      </c>
      <c r="CX222" s="40" t="e">
        <f t="shared" si="264"/>
        <v>#REF!</v>
      </c>
      <c r="CY222" s="40" t="e">
        <f t="shared" si="264"/>
        <v>#REF!</v>
      </c>
      <c r="CZ222" s="40" t="e">
        <f t="shared" si="264"/>
        <v>#REF!</v>
      </c>
      <c r="DA222" s="40" t="e">
        <f t="shared" si="264"/>
        <v>#REF!</v>
      </c>
      <c r="DB222" s="40" t="e">
        <f t="shared" si="264"/>
        <v>#REF!</v>
      </c>
      <c r="DC222" s="40" t="e">
        <f t="shared" si="264"/>
        <v>#REF!</v>
      </c>
      <c r="DD222" s="40" t="e">
        <f t="shared" si="264"/>
        <v>#REF!</v>
      </c>
      <c r="DE222" s="40" t="e">
        <f t="shared" si="264"/>
        <v>#REF!</v>
      </c>
      <c r="DF222" s="40" t="e">
        <f t="shared" si="264"/>
        <v>#REF!</v>
      </c>
      <c r="DG222" s="40" t="e">
        <f t="shared" si="264"/>
        <v>#REF!</v>
      </c>
      <c r="DH222" s="40" t="e">
        <f t="shared" si="264"/>
        <v>#REF!</v>
      </c>
      <c r="DI222" s="40" t="e">
        <f t="shared" si="264"/>
        <v>#REF!</v>
      </c>
      <c r="DJ222" s="40" t="e">
        <f t="shared" si="264"/>
        <v>#REF!</v>
      </c>
      <c r="DK222" s="40" t="e">
        <f t="shared" si="264"/>
        <v>#REF!</v>
      </c>
      <c r="DL222" s="40" t="e">
        <f t="shared" si="264"/>
        <v>#REF!</v>
      </c>
      <c r="DM222" s="40" t="e">
        <f t="shared" si="264"/>
        <v>#REF!</v>
      </c>
      <c r="DN222" s="40" t="e">
        <f t="shared" si="264"/>
        <v>#REF!</v>
      </c>
      <c r="DO222" s="40" t="e">
        <f t="shared" si="264"/>
        <v>#REF!</v>
      </c>
      <c r="DP222" s="40" t="e">
        <f t="shared" si="264"/>
        <v>#REF!</v>
      </c>
      <c r="DQ222" s="40" t="e">
        <f t="shared" si="264"/>
        <v>#REF!</v>
      </c>
      <c r="DR222" s="40" t="e">
        <f t="shared" si="264"/>
        <v>#REF!</v>
      </c>
      <c r="DS222" s="40" t="e">
        <f t="shared" si="264"/>
        <v>#REF!</v>
      </c>
      <c r="DT222" s="40" t="e">
        <f t="shared" si="264"/>
        <v>#REF!</v>
      </c>
      <c r="DU222" s="40" t="e">
        <f t="shared" si="264"/>
        <v>#REF!</v>
      </c>
      <c r="DV222" s="40" t="e">
        <f t="shared" si="264"/>
        <v>#REF!</v>
      </c>
      <c r="DW222" s="40" t="e">
        <f t="shared" si="264"/>
        <v>#REF!</v>
      </c>
      <c r="DX222" s="40" t="e">
        <f t="shared" si="181"/>
        <v>#REF!</v>
      </c>
      <c r="DY222" s="39">
        <f t="shared" si="69"/>
        <v>63</v>
      </c>
      <c r="DZ222" s="39">
        <f t="shared" si="63"/>
        <v>64</v>
      </c>
      <c r="EA222" s="104" t="e">
        <f t="shared" si="64"/>
        <v>#REF!</v>
      </c>
      <c r="EB222" s="39">
        <f>PRODUCT($DZ$161:DZ222)/FACT(DY222-1)</f>
        <v>3.0174672178807037E+36</v>
      </c>
    </row>
    <row r="223" spans="2:132" s="39" customFormat="1">
      <c r="B223" s="21"/>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40"/>
      <c r="BH223" s="40"/>
      <c r="BI223" s="40"/>
      <c r="BJ223" s="40"/>
      <c r="BK223" s="40"/>
      <c r="BL223" s="40"/>
      <c r="BM223" s="41"/>
      <c r="BN223" s="40" t="e">
        <f t="shared" ref="BN223:CS223" si="265">MAX(($C$24*BO223+(1-$C$24)*BO224)*$C$25,BN94-StrikePrice)</f>
        <v>#REF!</v>
      </c>
      <c r="BO223" s="40" t="e">
        <f t="shared" si="265"/>
        <v>#REF!</v>
      </c>
      <c r="BP223" s="40" t="e">
        <f t="shared" si="265"/>
        <v>#REF!</v>
      </c>
      <c r="BQ223" s="40" t="e">
        <f t="shared" si="265"/>
        <v>#REF!</v>
      </c>
      <c r="BR223" s="40" t="e">
        <f t="shared" si="265"/>
        <v>#REF!</v>
      </c>
      <c r="BS223" s="40" t="e">
        <f t="shared" si="265"/>
        <v>#REF!</v>
      </c>
      <c r="BT223" s="40" t="e">
        <f t="shared" si="265"/>
        <v>#REF!</v>
      </c>
      <c r="BU223" s="40" t="e">
        <f t="shared" si="265"/>
        <v>#REF!</v>
      </c>
      <c r="BV223" s="40" t="e">
        <f t="shared" si="265"/>
        <v>#REF!</v>
      </c>
      <c r="BW223" s="40" t="e">
        <f t="shared" si="265"/>
        <v>#REF!</v>
      </c>
      <c r="BX223" s="40" t="e">
        <f t="shared" si="265"/>
        <v>#REF!</v>
      </c>
      <c r="BY223" s="40" t="e">
        <f t="shared" si="265"/>
        <v>#REF!</v>
      </c>
      <c r="BZ223" s="40" t="e">
        <f t="shared" si="265"/>
        <v>#REF!</v>
      </c>
      <c r="CA223" s="40" t="e">
        <f t="shared" si="265"/>
        <v>#REF!</v>
      </c>
      <c r="CB223" s="40" t="e">
        <f t="shared" si="265"/>
        <v>#REF!</v>
      </c>
      <c r="CC223" s="40" t="e">
        <f t="shared" si="265"/>
        <v>#REF!</v>
      </c>
      <c r="CD223" s="40" t="e">
        <f t="shared" si="265"/>
        <v>#REF!</v>
      </c>
      <c r="CE223" s="40" t="e">
        <f t="shared" si="265"/>
        <v>#REF!</v>
      </c>
      <c r="CF223" s="40" t="e">
        <f t="shared" si="265"/>
        <v>#REF!</v>
      </c>
      <c r="CG223" s="40" t="e">
        <f t="shared" si="265"/>
        <v>#REF!</v>
      </c>
      <c r="CH223" s="40" t="e">
        <f t="shared" si="265"/>
        <v>#REF!</v>
      </c>
      <c r="CI223" s="40" t="e">
        <f t="shared" si="265"/>
        <v>#REF!</v>
      </c>
      <c r="CJ223" s="40" t="e">
        <f t="shared" si="265"/>
        <v>#REF!</v>
      </c>
      <c r="CK223" s="40" t="e">
        <f t="shared" si="265"/>
        <v>#REF!</v>
      </c>
      <c r="CL223" s="40" t="e">
        <f t="shared" si="265"/>
        <v>#REF!</v>
      </c>
      <c r="CM223" s="40" t="e">
        <f t="shared" si="265"/>
        <v>#REF!</v>
      </c>
      <c r="CN223" s="40" t="e">
        <f t="shared" si="265"/>
        <v>#REF!</v>
      </c>
      <c r="CO223" s="40" t="e">
        <f t="shared" si="265"/>
        <v>#REF!</v>
      </c>
      <c r="CP223" s="40" t="e">
        <f t="shared" si="265"/>
        <v>#REF!</v>
      </c>
      <c r="CQ223" s="40" t="e">
        <f t="shared" si="265"/>
        <v>#REF!</v>
      </c>
      <c r="CR223" s="40" t="e">
        <f t="shared" si="265"/>
        <v>#REF!</v>
      </c>
      <c r="CS223" s="40" t="e">
        <f t="shared" si="265"/>
        <v>#REF!</v>
      </c>
      <c r="CT223" s="40" t="e">
        <f t="shared" ref="CT223:DW223" si="266">MAX(($C$24*CU223+(1-$C$24)*CU224)*$C$25,CT94-StrikePrice)</f>
        <v>#REF!</v>
      </c>
      <c r="CU223" s="40" t="e">
        <f t="shared" si="266"/>
        <v>#REF!</v>
      </c>
      <c r="CV223" s="40" t="e">
        <f t="shared" si="266"/>
        <v>#REF!</v>
      </c>
      <c r="CW223" s="40" t="e">
        <f t="shared" si="266"/>
        <v>#REF!</v>
      </c>
      <c r="CX223" s="40" t="e">
        <f t="shared" si="266"/>
        <v>#REF!</v>
      </c>
      <c r="CY223" s="40" t="e">
        <f t="shared" si="266"/>
        <v>#REF!</v>
      </c>
      <c r="CZ223" s="40" t="e">
        <f t="shared" si="266"/>
        <v>#REF!</v>
      </c>
      <c r="DA223" s="40" t="e">
        <f t="shared" si="266"/>
        <v>#REF!</v>
      </c>
      <c r="DB223" s="40" t="e">
        <f t="shared" si="266"/>
        <v>#REF!</v>
      </c>
      <c r="DC223" s="40" t="e">
        <f t="shared" si="266"/>
        <v>#REF!</v>
      </c>
      <c r="DD223" s="40" t="e">
        <f t="shared" si="266"/>
        <v>#REF!</v>
      </c>
      <c r="DE223" s="40" t="e">
        <f t="shared" si="266"/>
        <v>#REF!</v>
      </c>
      <c r="DF223" s="40" t="e">
        <f t="shared" si="266"/>
        <v>#REF!</v>
      </c>
      <c r="DG223" s="40" t="e">
        <f t="shared" si="266"/>
        <v>#REF!</v>
      </c>
      <c r="DH223" s="40" t="e">
        <f t="shared" si="266"/>
        <v>#REF!</v>
      </c>
      <c r="DI223" s="40" t="e">
        <f t="shared" si="266"/>
        <v>#REF!</v>
      </c>
      <c r="DJ223" s="40" t="e">
        <f t="shared" si="266"/>
        <v>#REF!</v>
      </c>
      <c r="DK223" s="40" t="e">
        <f t="shared" si="266"/>
        <v>#REF!</v>
      </c>
      <c r="DL223" s="40" t="e">
        <f t="shared" si="266"/>
        <v>#REF!</v>
      </c>
      <c r="DM223" s="40" t="e">
        <f t="shared" si="266"/>
        <v>#REF!</v>
      </c>
      <c r="DN223" s="40" t="e">
        <f t="shared" si="266"/>
        <v>#REF!</v>
      </c>
      <c r="DO223" s="40" t="e">
        <f t="shared" si="266"/>
        <v>#REF!</v>
      </c>
      <c r="DP223" s="40" t="e">
        <f t="shared" si="266"/>
        <v>#REF!</v>
      </c>
      <c r="DQ223" s="40" t="e">
        <f t="shared" si="266"/>
        <v>#REF!</v>
      </c>
      <c r="DR223" s="40" t="e">
        <f t="shared" si="266"/>
        <v>#REF!</v>
      </c>
      <c r="DS223" s="40" t="e">
        <f t="shared" si="266"/>
        <v>#REF!</v>
      </c>
      <c r="DT223" s="40" t="e">
        <f t="shared" si="266"/>
        <v>#REF!</v>
      </c>
      <c r="DU223" s="40" t="e">
        <f t="shared" si="266"/>
        <v>#REF!</v>
      </c>
      <c r="DV223" s="40" t="e">
        <f t="shared" si="266"/>
        <v>#REF!</v>
      </c>
      <c r="DW223" s="40" t="e">
        <f t="shared" si="266"/>
        <v>#REF!</v>
      </c>
      <c r="DX223" s="40" t="e">
        <f t="shared" si="181"/>
        <v>#REF!</v>
      </c>
      <c r="DY223" s="39">
        <f t="shared" si="69"/>
        <v>64</v>
      </c>
      <c r="DZ223" s="39">
        <f t="shared" si="63"/>
        <v>63</v>
      </c>
      <c r="EA223" s="104" t="e">
        <f t="shared" si="64"/>
        <v>#REF!</v>
      </c>
      <c r="EB223" s="39">
        <f>PRODUCT($DZ$161:DZ223)/FACT(DY223-1)</f>
        <v>3.0174672178807043E+36</v>
      </c>
    </row>
    <row r="224" spans="2:132" s="39" customFormat="1">
      <c r="B224" s="21"/>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
      <c r="BE224" s="40"/>
      <c r="BF224" s="40"/>
      <c r="BG224" s="40"/>
      <c r="BH224" s="40"/>
      <c r="BI224" s="40"/>
      <c r="BJ224" s="40"/>
      <c r="BK224" s="40"/>
      <c r="BL224" s="40"/>
      <c r="BM224" s="40"/>
      <c r="BN224" s="41"/>
      <c r="BO224" s="40" t="e">
        <f t="shared" ref="BO224:CT224" si="267">MAX(($C$24*BP224+(1-$C$24)*BP225)*$C$25,BO95-StrikePrice)</f>
        <v>#REF!</v>
      </c>
      <c r="BP224" s="40" t="e">
        <f t="shared" si="267"/>
        <v>#REF!</v>
      </c>
      <c r="BQ224" s="40" t="e">
        <f t="shared" si="267"/>
        <v>#REF!</v>
      </c>
      <c r="BR224" s="40" t="e">
        <f t="shared" si="267"/>
        <v>#REF!</v>
      </c>
      <c r="BS224" s="40" t="e">
        <f t="shared" si="267"/>
        <v>#REF!</v>
      </c>
      <c r="BT224" s="40" t="e">
        <f t="shared" si="267"/>
        <v>#REF!</v>
      </c>
      <c r="BU224" s="40" t="e">
        <f t="shared" si="267"/>
        <v>#REF!</v>
      </c>
      <c r="BV224" s="40" t="e">
        <f t="shared" si="267"/>
        <v>#REF!</v>
      </c>
      <c r="BW224" s="40" t="e">
        <f t="shared" si="267"/>
        <v>#REF!</v>
      </c>
      <c r="BX224" s="40" t="e">
        <f t="shared" si="267"/>
        <v>#REF!</v>
      </c>
      <c r="BY224" s="40" t="e">
        <f t="shared" si="267"/>
        <v>#REF!</v>
      </c>
      <c r="BZ224" s="40" t="e">
        <f t="shared" si="267"/>
        <v>#REF!</v>
      </c>
      <c r="CA224" s="40" t="e">
        <f t="shared" si="267"/>
        <v>#REF!</v>
      </c>
      <c r="CB224" s="40" t="e">
        <f t="shared" si="267"/>
        <v>#REF!</v>
      </c>
      <c r="CC224" s="40" t="e">
        <f t="shared" si="267"/>
        <v>#REF!</v>
      </c>
      <c r="CD224" s="40" t="e">
        <f t="shared" si="267"/>
        <v>#REF!</v>
      </c>
      <c r="CE224" s="40" t="e">
        <f t="shared" si="267"/>
        <v>#REF!</v>
      </c>
      <c r="CF224" s="40" t="e">
        <f t="shared" si="267"/>
        <v>#REF!</v>
      </c>
      <c r="CG224" s="40" t="e">
        <f t="shared" si="267"/>
        <v>#REF!</v>
      </c>
      <c r="CH224" s="40" t="e">
        <f t="shared" si="267"/>
        <v>#REF!</v>
      </c>
      <c r="CI224" s="40" t="e">
        <f t="shared" si="267"/>
        <v>#REF!</v>
      </c>
      <c r="CJ224" s="40" t="e">
        <f t="shared" si="267"/>
        <v>#REF!</v>
      </c>
      <c r="CK224" s="40" t="e">
        <f t="shared" si="267"/>
        <v>#REF!</v>
      </c>
      <c r="CL224" s="40" t="e">
        <f t="shared" si="267"/>
        <v>#REF!</v>
      </c>
      <c r="CM224" s="40" t="e">
        <f t="shared" si="267"/>
        <v>#REF!</v>
      </c>
      <c r="CN224" s="40" t="e">
        <f t="shared" si="267"/>
        <v>#REF!</v>
      </c>
      <c r="CO224" s="40" t="e">
        <f t="shared" si="267"/>
        <v>#REF!</v>
      </c>
      <c r="CP224" s="40" t="e">
        <f t="shared" si="267"/>
        <v>#REF!</v>
      </c>
      <c r="CQ224" s="40" t="e">
        <f t="shared" si="267"/>
        <v>#REF!</v>
      </c>
      <c r="CR224" s="40" t="e">
        <f t="shared" si="267"/>
        <v>#REF!</v>
      </c>
      <c r="CS224" s="40" t="e">
        <f t="shared" si="267"/>
        <v>#REF!</v>
      </c>
      <c r="CT224" s="40" t="e">
        <f t="shared" si="267"/>
        <v>#REF!</v>
      </c>
      <c r="CU224" s="40" t="e">
        <f t="shared" ref="CU224:DW224" si="268">MAX(($C$24*CV224+(1-$C$24)*CV225)*$C$25,CU95-StrikePrice)</f>
        <v>#REF!</v>
      </c>
      <c r="CV224" s="40" t="e">
        <f t="shared" si="268"/>
        <v>#REF!</v>
      </c>
      <c r="CW224" s="40" t="e">
        <f t="shared" si="268"/>
        <v>#REF!</v>
      </c>
      <c r="CX224" s="40" t="e">
        <f t="shared" si="268"/>
        <v>#REF!</v>
      </c>
      <c r="CY224" s="40" t="e">
        <f t="shared" si="268"/>
        <v>#REF!</v>
      </c>
      <c r="CZ224" s="40" t="e">
        <f t="shared" si="268"/>
        <v>#REF!</v>
      </c>
      <c r="DA224" s="40" t="e">
        <f t="shared" si="268"/>
        <v>#REF!</v>
      </c>
      <c r="DB224" s="40" t="e">
        <f t="shared" si="268"/>
        <v>#REF!</v>
      </c>
      <c r="DC224" s="40" t="e">
        <f t="shared" si="268"/>
        <v>#REF!</v>
      </c>
      <c r="DD224" s="40" t="e">
        <f t="shared" si="268"/>
        <v>#REF!</v>
      </c>
      <c r="DE224" s="40" t="e">
        <f t="shared" si="268"/>
        <v>#REF!</v>
      </c>
      <c r="DF224" s="40" t="e">
        <f t="shared" si="268"/>
        <v>#REF!</v>
      </c>
      <c r="DG224" s="40" t="e">
        <f t="shared" si="268"/>
        <v>#REF!</v>
      </c>
      <c r="DH224" s="40" t="e">
        <f t="shared" si="268"/>
        <v>#REF!</v>
      </c>
      <c r="DI224" s="40" t="e">
        <f t="shared" si="268"/>
        <v>#REF!</v>
      </c>
      <c r="DJ224" s="40" t="e">
        <f t="shared" si="268"/>
        <v>#REF!</v>
      </c>
      <c r="DK224" s="40" t="e">
        <f t="shared" si="268"/>
        <v>#REF!</v>
      </c>
      <c r="DL224" s="40" t="e">
        <f t="shared" si="268"/>
        <v>#REF!</v>
      </c>
      <c r="DM224" s="40" t="e">
        <f t="shared" si="268"/>
        <v>#REF!</v>
      </c>
      <c r="DN224" s="40" t="e">
        <f t="shared" si="268"/>
        <v>#REF!</v>
      </c>
      <c r="DO224" s="40" t="e">
        <f t="shared" si="268"/>
        <v>#REF!</v>
      </c>
      <c r="DP224" s="40" t="e">
        <f t="shared" si="268"/>
        <v>#REF!</v>
      </c>
      <c r="DQ224" s="40" t="e">
        <f t="shared" si="268"/>
        <v>#REF!</v>
      </c>
      <c r="DR224" s="40" t="e">
        <f t="shared" si="268"/>
        <v>#REF!</v>
      </c>
      <c r="DS224" s="40" t="e">
        <f t="shared" si="268"/>
        <v>#REF!</v>
      </c>
      <c r="DT224" s="40" t="e">
        <f t="shared" si="268"/>
        <v>#REF!</v>
      </c>
      <c r="DU224" s="40" t="e">
        <f t="shared" si="268"/>
        <v>#REF!</v>
      </c>
      <c r="DV224" s="40" t="e">
        <f t="shared" si="268"/>
        <v>#REF!</v>
      </c>
      <c r="DW224" s="40" t="e">
        <f t="shared" si="268"/>
        <v>#REF!</v>
      </c>
      <c r="DX224" s="40" t="e">
        <f t="shared" ref="DX224:DX255" si="269">MAX(0,DX95-StrikePrice)</f>
        <v>#REF!</v>
      </c>
      <c r="DY224" s="39">
        <f t="shared" si="69"/>
        <v>65</v>
      </c>
      <c r="DZ224" s="39">
        <f t="shared" si="63"/>
        <v>62</v>
      </c>
      <c r="EA224" s="104" t="e">
        <f t="shared" si="64"/>
        <v>#REF!</v>
      </c>
      <c r="EB224" s="39">
        <f>PRODUCT($DZ$161:DZ224)/FACT(DY224-1)</f>
        <v>2.923171367321932E+36</v>
      </c>
    </row>
    <row r="225" spans="2:132" s="39" customFormat="1">
      <c r="B225" s="21"/>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
      <c r="BE225" s="40"/>
      <c r="BF225" s="40"/>
      <c r="BG225" s="40"/>
      <c r="BH225" s="40"/>
      <c r="BI225" s="40"/>
      <c r="BJ225" s="40"/>
      <c r="BK225" s="40"/>
      <c r="BL225" s="40"/>
      <c r="BM225" s="40"/>
      <c r="BN225" s="40"/>
      <c r="BO225" s="41"/>
      <c r="BP225" s="40" t="e">
        <f t="shared" ref="BP225:CU225" si="270">MAX(($C$24*BQ225+(1-$C$24)*BQ226)*$C$25,BP96-StrikePrice)</f>
        <v>#REF!</v>
      </c>
      <c r="BQ225" s="40" t="e">
        <f t="shared" si="270"/>
        <v>#REF!</v>
      </c>
      <c r="BR225" s="40" t="e">
        <f t="shared" si="270"/>
        <v>#REF!</v>
      </c>
      <c r="BS225" s="40" t="e">
        <f t="shared" si="270"/>
        <v>#REF!</v>
      </c>
      <c r="BT225" s="40" t="e">
        <f t="shared" si="270"/>
        <v>#REF!</v>
      </c>
      <c r="BU225" s="40" t="e">
        <f t="shared" si="270"/>
        <v>#REF!</v>
      </c>
      <c r="BV225" s="40" t="e">
        <f t="shared" si="270"/>
        <v>#REF!</v>
      </c>
      <c r="BW225" s="40" t="e">
        <f t="shared" si="270"/>
        <v>#REF!</v>
      </c>
      <c r="BX225" s="40" t="e">
        <f t="shared" si="270"/>
        <v>#REF!</v>
      </c>
      <c r="BY225" s="40" t="e">
        <f t="shared" si="270"/>
        <v>#REF!</v>
      </c>
      <c r="BZ225" s="40" t="e">
        <f t="shared" si="270"/>
        <v>#REF!</v>
      </c>
      <c r="CA225" s="40" t="e">
        <f t="shared" si="270"/>
        <v>#REF!</v>
      </c>
      <c r="CB225" s="40" t="e">
        <f t="shared" si="270"/>
        <v>#REF!</v>
      </c>
      <c r="CC225" s="40" t="e">
        <f t="shared" si="270"/>
        <v>#REF!</v>
      </c>
      <c r="CD225" s="40" t="e">
        <f t="shared" si="270"/>
        <v>#REF!</v>
      </c>
      <c r="CE225" s="40" t="e">
        <f t="shared" si="270"/>
        <v>#REF!</v>
      </c>
      <c r="CF225" s="40" t="e">
        <f t="shared" si="270"/>
        <v>#REF!</v>
      </c>
      <c r="CG225" s="40" t="e">
        <f t="shared" si="270"/>
        <v>#REF!</v>
      </c>
      <c r="CH225" s="40" t="e">
        <f t="shared" si="270"/>
        <v>#REF!</v>
      </c>
      <c r="CI225" s="40" t="e">
        <f t="shared" si="270"/>
        <v>#REF!</v>
      </c>
      <c r="CJ225" s="40" t="e">
        <f t="shared" si="270"/>
        <v>#REF!</v>
      </c>
      <c r="CK225" s="40" t="e">
        <f t="shared" si="270"/>
        <v>#REF!</v>
      </c>
      <c r="CL225" s="40" t="e">
        <f t="shared" si="270"/>
        <v>#REF!</v>
      </c>
      <c r="CM225" s="40" t="e">
        <f t="shared" si="270"/>
        <v>#REF!</v>
      </c>
      <c r="CN225" s="40" t="e">
        <f t="shared" si="270"/>
        <v>#REF!</v>
      </c>
      <c r="CO225" s="40" t="e">
        <f t="shared" si="270"/>
        <v>#REF!</v>
      </c>
      <c r="CP225" s="40" t="e">
        <f t="shared" si="270"/>
        <v>#REF!</v>
      </c>
      <c r="CQ225" s="40" t="e">
        <f t="shared" si="270"/>
        <v>#REF!</v>
      </c>
      <c r="CR225" s="40" t="e">
        <f t="shared" si="270"/>
        <v>#REF!</v>
      </c>
      <c r="CS225" s="40" t="e">
        <f t="shared" si="270"/>
        <v>#REF!</v>
      </c>
      <c r="CT225" s="40" t="e">
        <f t="shared" si="270"/>
        <v>#REF!</v>
      </c>
      <c r="CU225" s="40" t="e">
        <f t="shared" si="270"/>
        <v>#REF!</v>
      </c>
      <c r="CV225" s="40" t="e">
        <f t="shared" ref="CV225:DW225" si="271">MAX(($C$24*CW225+(1-$C$24)*CW226)*$C$25,CV96-StrikePrice)</f>
        <v>#REF!</v>
      </c>
      <c r="CW225" s="40" t="e">
        <f t="shared" si="271"/>
        <v>#REF!</v>
      </c>
      <c r="CX225" s="40" t="e">
        <f t="shared" si="271"/>
        <v>#REF!</v>
      </c>
      <c r="CY225" s="40" t="e">
        <f t="shared" si="271"/>
        <v>#REF!</v>
      </c>
      <c r="CZ225" s="40" t="e">
        <f t="shared" si="271"/>
        <v>#REF!</v>
      </c>
      <c r="DA225" s="40" t="e">
        <f t="shared" si="271"/>
        <v>#REF!</v>
      </c>
      <c r="DB225" s="40" t="e">
        <f t="shared" si="271"/>
        <v>#REF!</v>
      </c>
      <c r="DC225" s="40" t="e">
        <f t="shared" si="271"/>
        <v>#REF!</v>
      </c>
      <c r="DD225" s="40" t="e">
        <f t="shared" si="271"/>
        <v>#REF!</v>
      </c>
      <c r="DE225" s="40" t="e">
        <f t="shared" si="271"/>
        <v>#REF!</v>
      </c>
      <c r="DF225" s="40" t="e">
        <f t="shared" si="271"/>
        <v>#REF!</v>
      </c>
      <c r="DG225" s="40" t="e">
        <f t="shared" si="271"/>
        <v>#REF!</v>
      </c>
      <c r="DH225" s="40" t="e">
        <f t="shared" si="271"/>
        <v>#REF!</v>
      </c>
      <c r="DI225" s="40" t="e">
        <f t="shared" si="271"/>
        <v>#REF!</v>
      </c>
      <c r="DJ225" s="40" t="e">
        <f t="shared" si="271"/>
        <v>#REF!</v>
      </c>
      <c r="DK225" s="40" t="e">
        <f t="shared" si="271"/>
        <v>#REF!</v>
      </c>
      <c r="DL225" s="40" t="e">
        <f t="shared" si="271"/>
        <v>#REF!</v>
      </c>
      <c r="DM225" s="40" t="e">
        <f t="shared" si="271"/>
        <v>#REF!</v>
      </c>
      <c r="DN225" s="40" t="e">
        <f t="shared" si="271"/>
        <v>#REF!</v>
      </c>
      <c r="DO225" s="40" t="e">
        <f t="shared" si="271"/>
        <v>#REF!</v>
      </c>
      <c r="DP225" s="40" t="e">
        <f t="shared" si="271"/>
        <v>#REF!</v>
      </c>
      <c r="DQ225" s="40" t="e">
        <f t="shared" si="271"/>
        <v>#REF!</v>
      </c>
      <c r="DR225" s="40" t="e">
        <f t="shared" si="271"/>
        <v>#REF!</v>
      </c>
      <c r="DS225" s="40" t="e">
        <f t="shared" si="271"/>
        <v>#REF!</v>
      </c>
      <c r="DT225" s="40" t="e">
        <f t="shared" si="271"/>
        <v>#REF!</v>
      </c>
      <c r="DU225" s="40" t="e">
        <f t="shared" si="271"/>
        <v>#REF!</v>
      </c>
      <c r="DV225" s="40" t="e">
        <f t="shared" si="271"/>
        <v>#REF!</v>
      </c>
      <c r="DW225" s="40" t="e">
        <f t="shared" si="271"/>
        <v>#REF!</v>
      </c>
      <c r="DX225" s="40" t="e">
        <f t="shared" si="269"/>
        <v>#REF!</v>
      </c>
      <c r="DY225" s="39">
        <f t="shared" si="69"/>
        <v>66</v>
      </c>
      <c r="DZ225" s="39">
        <f t="shared" ref="DZ225:DZ284" si="272">127-DY225</f>
        <v>61</v>
      </c>
      <c r="EA225" s="104" t="e">
        <f t="shared" ref="EA225:EA285" si="273">(($EE$160^(126-DY225))*$EE$161^(DY225-1))*EB225</f>
        <v>#REF!</v>
      </c>
      <c r="EB225" s="39">
        <f>PRODUCT($DZ$161:DZ225)/FACT(DY225-1)</f>
        <v>2.7432838985636588E+36</v>
      </c>
    </row>
    <row r="226" spans="2:132" s="39" customFormat="1">
      <c r="B226" s="21"/>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
      <c r="BE226" s="40"/>
      <c r="BF226" s="40"/>
      <c r="BG226" s="40"/>
      <c r="BH226" s="40"/>
      <c r="BI226" s="40"/>
      <c r="BJ226" s="40"/>
      <c r="BK226" s="40"/>
      <c r="BL226" s="40"/>
      <c r="BM226" s="40"/>
      <c r="BN226" s="40"/>
      <c r="BO226" s="40"/>
      <c r="BP226" s="41"/>
      <c r="BQ226" s="40" t="e">
        <f t="shared" ref="BQ226:CV226" si="274">MAX(($C$24*BR226+(1-$C$24)*BR227)*$C$25,BQ97-StrikePrice)</f>
        <v>#REF!</v>
      </c>
      <c r="BR226" s="40" t="e">
        <f t="shared" si="274"/>
        <v>#REF!</v>
      </c>
      <c r="BS226" s="40" t="e">
        <f t="shared" si="274"/>
        <v>#REF!</v>
      </c>
      <c r="BT226" s="40" t="e">
        <f t="shared" si="274"/>
        <v>#REF!</v>
      </c>
      <c r="BU226" s="40" t="e">
        <f t="shared" si="274"/>
        <v>#REF!</v>
      </c>
      <c r="BV226" s="40" t="e">
        <f t="shared" si="274"/>
        <v>#REF!</v>
      </c>
      <c r="BW226" s="40" t="e">
        <f t="shared" si="274"/>
        <v>#REF!</v>
      </c>
      <c r="BX226" s="40" t="e">
        <f t="shared" si="274"/>
        <v>#REF!</v>
      </c>
      <c r="BY226" s="40" t="e">
        <f t="shared" si="274"/>
        <v>#REF!</v>
      </c>
      <c r="BZ226" s="40" t="e">
        <f t="shared" si="274"/>
        <v>#REF!</v>
      </c>
      <c r="CA226" s="40" t="e">
        <f t="shared" si="274"/>
        <v>#REF!</v>
      </c>
      <c r="CB226" s="40" t="e">
        <f t="shared" si="274"/>
        <v>#REF!</v>
      </c>
      <c r="CC226" s="40" t="e">
        <f t="shared" si="274"/>
        <v>#REF!</v>
      </c>
      <c r="CD226" s="40" t="e">
        <f t="shared" si="274"/>
        <v>#REF!</v>
      </c>
      <c r="CE226" s="40" t="e">
        <f t="shared" si="274"/>
        <v>#REF!</v>
      </c>
      <c r="CF226" s="40" t="e">
        <f t="shared" si="274"/>
        <v>#REF!</v>
      </c>
      <c r="CG226" s="40" t="e">
        <f t="shared" si="274"/>
        <v>#REF!</v>
      </c>
      <c r="CH226" s="40" t="e">
        <f t="shared" si="274"/>
        <v>#REF!</v>
      </c>
      <c r="CI226" s="40" t="e">
        <f t="shared" si="274"/>
        <v>#REF!</v>
      </c>
      <c r="CJ226" s="40" t="e">
        <f t="shared" si="274"/>
        <v>#REF!</v>
      </c>
      <c r="CK226" s="40" t="e">
        <f t="shared" si="274"/>
        <v>#REF!</v>
      </c>
      <c r="CL226" s="40" t="e">
        <f t="shared" si="274"/>
        <v>#REF!</v>
      </c>
      <c r="CM226" s="40" t="e">
        <f t="shared" si="274"/>
        <v>#REF!</v>
      </c>
      <c r="CN226" s="40" t="e">
        <f t="shared" si="274"/>
        <v>#REF!</v>
      </c>
      <c r="CO226" s="40" t="e">
        <f t="shared" si="274"/>
        <v>#REF!</v>
      </c>
      <c r="CP226" s="40" t="e">
        <f t="shared" si="274"/>
        <v>#REF!</v>
      </c>
      <c r="CQ226" s="40" t="e">
        <f t="shared" si="274"/>
        <v>#REF!</v>
      </c>
      <c r="CR226" s="40" t="e">
        <f t="shared" si="274"/>
        <v>#REF!</v>
      </c>
      <c r="CS226" s="40" t="e">
        <f t="shared" si="274"/>
        <v>#REF!</v>
      </c>
      <c r="CT226" s="40" t="e">
        <f t="shared" si="274"/>
        <v>#REF!</v>
      </c>
      <c r="CU226" s="40" t="e">
        <f t="shared" si="274"/>
        <v>#REF!</v>
      </c>
      <c r="CV226" s="40" t="e">
        <f t="shared" si="274"/>
        <v>#REF!</v>
      </c>
      <c r="CW226" s="40" t="e">
        <f t="shared" ref="CW226:DW226" si="275">MAX(($C$24*CX226+(1-$C$24)*CX227)*$C$25,CW97-StrikePrice)</f>
        <v>#REF!</v>
      </c>
      <c r="CX226" s="40" t="e">
        <f t="shared" si="275"/>
        <v>#REF!</v>
      </c>
      <c r="CY226" s="40" t="e">
        <f t="shared" si="275"/>
        <v>#REF!</v>
      </c>
      <c r="CZ226" s="40" t="e">
        <f t="shared" si="275"/>
        <v>#REF!</v>
      </c>
      <c r="DA226" s="40" t="e">
        <f t="shared" si="275"/>
        <v>#REF!</v>
      </c>
      <c r="DB226" s="40" t="e">
        <f t="shared" si="275"/>
        <v>#REF!</v>
      </c>
      <c r="DC226" s="40" t="e">
        <f t="shared" si="275"/>
        <v>#REF!</v>
      </c>
      <c r="DD226" s="40" t="e">
        <f t="shared" si="275"/>
        <v>#REF!</v>
      </c>
      <c r="DE226" s="40" t="e">
        <f t="shared" si="275"/>
        <v>#REF!</v>
      </c>
      <c r="DF226" s="40" t="e">
        <f t="shared" si="275"/>
        <v>#REF!</v>
      </c>
      <c r="DG226" s="40" t="e">
        <f t="shared" si="275"/>
        <v>#REF!</v>
      </c>
      <c r="DH226" s="40" t="e">
        <f t="shared" si="275"/>
        <v>#REF!</v>
      </c>
      <c r="DI226" s="40" t="e">
        <f t="shared" si="275"/>
        <v>#REF!</v>
      </c>
      <c r="DJ226" s="40" t="e">
        <f t="shared" si="275"/>
        <v>#REF!</v>
      </c>
      <c r="DK226" s="40" t="e">
        <f t="shared" si="275"/>
        <v>#REF!</v>
      </c>
      <c r="DL226" s="40" t="e">
        <f t="shared" si="275"/>
        <v>#REF!</v>
      </c>
      <c r="DM226" s="40" t="e">
        <f t="shared" si="275"/>
        <v>#REF!</v>
      </c>
      <c r="DN226" s="40" t="e">
        <f t="shared" si="275"/>
        <v>#REF!</v>
      </c>
      <c r="DO226" s="40" t="e">
        <f t="shared" si="275"/>
        <v>#REF!</v>
      </c>
      <c r="DP226" s="40" t="e">
        <f t="shared" si="275"/>
        <v>#REF!</v>
      </c>
      <c r="DQ226" s="40" t="e">
        <f t="shared" si="275"/>
        <v>#REF!</v>
      </c>
      <c r="DR226" s="40" t="e">
        <f t="shared" si="275"/>
        <v>#REF!</v>
      </c>
      <c r="DS226" s="40" t="e">
        <f t="shared" si="275"/>
        <v>#REF!</v>
      </c>
      <c r="DT226" s="40" t="e">
        <f t="shared" si="275"/>
        <v>#REF!</v>
      </c>
      <c r="DU226" s="40" t="e">
        <f t="shared" si="275"/>
        <v>#REF!</v>
      </c>
      <c r="DV226" s="40" t="e">
        <f t="shared" si="275"/>
        <v>#REF!</v>
      </c>
      <c r="DW226" s="40" t="e">
        <f t="shared" si="275"/>
        <v>#REF!</v>
      </c>
      <c r="DX226" s="40" t="e">
        <f t="shared" si="269"/>
        <v>#REF!</v>
      </c>
      <c r="DY226" s="39">
        <f t="shared" ref="DY226:DY285" si="276">DY225+1</f>
        <v>67</v>
      </c>
      <c r="DZ226" s="39">
        <f t="shared" si="272"/>
        <v>60</v>
      </c>
      <c r="EA226" s="104" t="e">
        <f t="shared" si="273"/>
        <v>#REF!</v>
      </c>
      <c r="EB226" s="39">
        <f>PRODUCT($DZ$161:DZ226)/FACT(DY226-1)</f>
        <v>2.4938944532396894E+36</v>
      </c>
    </row>
    <row r="227" spans="2:132" s="39" customFormat="1">
      <c r="B227" s="21"/>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
      <c r="BE227" s="40"/>
      <c r="BF227" s="40"/>
      <c r="BG227" s="40"/>
      <c r="BH227" s="40"/>
      <c r="BI227" s="40"/>
      <c r="BJ227" s="40"/>
      <c r="BK227" s="40"/>
      <c r="BL227" s="40"/>
      <c r="BM227" s="40"/>
      <c r="BN227" s="40"/>
      <c r="BO227" s="40"/>
      <c r="BP227" s="40"/>
      <c r="BQ227" s="41"/>
      <c r="BR227" s="40" t="e">
        <f t="shared" ref="BR227:CW227" si="277">MAX(($C$24*BS227+(1-$C$24)*BS228)*$C$25,BR98-StrikePrice)</f>
        <v>#REF!</v>
      </c>
      <c r="BS227" s="40" t="e">
        <f t="shared" si="277"/>
        <v>#REF!</v>
      </c>
      <c r="BT227" s="40" t="e">
        <f t="shared" si="277"/>
        <v>#REF!</v>
      </c>
      <c r="BU227" s="40" t="e">
        <f t="shared" si="277"/>
        <v>#REF!</v>
      </c>
      <c r="BV227" s="40" t="e">
        <f t="shared" si="277"/>
        <v>#REF!</v>
      </c>
      <c r="BW227" s="40" t="e">
        <f t="shared" si="277"/>
        <v>#REF!</v>
      </c>
      <c r="BX227" s="40" t="e">
        <f t="shared" si="277"/>
        <v>#REF!</v>
      </c>
      <c r="BY227" s="40" t="e">
        <f t="shared" si="277"/>
        <v>#REF!</v>
      </c>
      <c r="BZ227" s="40" t="e">
        <f t="shared" si="277"/>
        <v>#REF!</v>
      </c>
      <c r="CA227" s="40" t="e">
        <f t="shared" si="277"/>
        <v>#REF!</v>
      </c>
      <c r="CB227" s="40" t="e">
        <f t="shared" si="277"/>
        <v>#REF!</v>
      </c>
      <c r="CC227" s="40" t="e">
        <f t="shared" si="277"/>
        <v>#REF!</v>
      </c>
      <c r="CD227" s="40" t="e">
        <f t="shared" si="277"/>
        <v>#REF!</v>
      </c>
      <c r="CE227" s="40" t="e">
        <f t="shared" si="277"/>
        <v>#REF!</v>
      </c>
      <c r="CF227" s="40" t="e">
        <f t="shared" si="277"/>
        <v>#REF!</v>
      </c>
      <c r="CG227" s="40" t="e">
        <f t="shared" si="277"/>
        <v>#REF!</v>
      </c>
      <c r="CH227" s="40" t="e">
        <f t="shared" si="277"/>
        <v>#REF!</v>
      </c>
      <c r="CI227" s="40" t="e">
        <f t="shared" si="277"/>
        <v>#REF!</v>
      </c>
      <c r="CJ227" s="40" t="e">
        <f t="shared" si="277"/>
        <v>#REF!</v>
      </c>
      <c r="CK227" s="40" t="e">
        <f t="shared" si="277"/>
        <v>#REF!</v>
      </c>
      <c r="CL227" s="40" t="e">
        <f t="shared" si="277"/>
        <v>#REF!</v>
      </c>
      <c r="CM227" s="40" t="e">
        <f t="shared" si="277"/>
        <v>#REF!</v>
      </c>
      <c r="CN227" s="40" t="e">
        <f t="shared" si="277"/>
        <v>#REF!</v>
      </c>
      <c r="CO227" s="40" t="e">
        <f t="shared" si="277"/>
        <v>#REF!</v>
      </c>
      <c r="CP227" s="40" t="e">
        <f t="shared" si="277"/>
        <v>#REF!</v>
      </c>
      <c r="CQ227" s="40" t="e">
        <f t="shared" si="277"/>
        <v>#REF!</v>
      </c>
      <c r="CR227" s="40" t="e">
        <f t="shared" si="277"/>
        <v>#REF!</v>
      </c>
      <c r="CS227" s="40" t="e">
        <f t="shared" si="277"/>
        <v>#REF!</v>
      </c>
      <c r="CT227" s="40" t="e">
        <f t="shared" si="277"/>
        <v>#REF!</v>
      </c>
      <c r="CU227" s="40" t="e">
        <f t="shared" si="277"/>
        <v>#REF!</v>
      </c>
      <c r="CV227" s="40" t="e">
        <f t="shared" si="277"/>
        <v>#REF!</v>
      </c>
      <c r="CW227" s="40" t="e">
        <f t="shared" si="277"/>
        <v>#REF!</v>
      </c>
      <c r="CX227" s="40" t="e">
        <f t="shared" ref="CX227:DW227" si="278">MAX(($C$24*CY227+(1-$C$24)*CY228)*$C$25,CX98-StrikePrice)</f>
        <v>#REF!</v>
      </c>
      <c r="CY227" s="40" t="e">
        <f t="shared" si="278"/>
        <v>#REF!</v>
      </c>
      <c r="CZ227" s="40" t="e">
        <f t="shared" si="278"/>
        <v>#REF!</v>
      </c>
      <c r="DA227" s="40" t="e">
        <f t="shared" si="278"/>
        <v>#REF!</v>
      </c>
      <c r="DB227" s="40" t="e">
        <f t="shared" si="278"/>
        <v>#REF!</v>
      </c>
      <c r="DC227" s="40" t="e">
        <f t="shared" si="278"/>
        <v>#REF!</v>
      </c>
      <c r="DD227" s="40" t="e">
        <f t="shared" si="278"/>
        <v>#REF!</v>
      </c>
      <c r="DE227" s="40" t="e">
        <f t="shared" si="278"/>
        <v>#REF!</v>
      </c>
      <c r="DF227" s="40" t="e">
        <f t="shared" si="278"/>
        <v>#REF!</v>
      </c>
      <c r="DG227" s="40" t="e">
        <f t="shared" si="278"/>
        <v>#REF!</v>
      </c>
      <c r="DH227" s="40" t="e">
        <f t="shared" si="278"/>
        <v>#REF!</v>
      </c>
      <c r="DI227" s="40" t="e">
        <f t="shared" si="278"/>
        <v>#REF!</v>
      </c>
      <c r="DJ227" s="40" t="e">
        <f t="shared" si="278"/>
        <v>#REF!</v>
      </c>
      <c r="DK227" s="40" t="e">
        <f t="shared" si="278"/>
        <v>#REF!</v>
      </c>
      <c r="DL227" s="40" t="e">
        <f t="shared" si="278"/>
        <v>#REF!</v>
      </c>
      <c r="DM227" s="40" t="e">
        <f t="shared" si="278"/>
        <v>#REF!</v>
      </c>
      <c r="DN227" s="40" t="e">
        <f t="shared" si="278"/>
        <v>#REF!</v>
      </c>
      <c r="DO227" s="40" t="e">
        <f t="shared" si="278"/>
        <v>#REF!</v>
      </c>
      <c r="DP227" s="40" t="e">
        <f t="shared" si="278"/>
        <v>#REF!</v>
      </c>
      <c r="DQ227" s="40" t="e">
        <f t="shared" si="278"/>
        <v>#REF!</v>
      </c>
      <c r="DR227" s="40" t="e">
        <f t="shared" si="278"/>
        <v>#REF!</v>
      </c>
      <c r="DS227" s="40" t="e">
        <f t="shared" si="278"/>
        <v>#REF!</v>
      </c>
      <c r="DT227" s="40" t="e">
        <f t="shared" si="278"/>
        <v>#REF!</v>
      </c>
      <c r="DU227" s="40" t="e">
        <f t="shared" si="278"/>
        <v>#REF!</v>
      </c>
      <c r="DV227" s="40" t="e">
        <f t="shared" si="278"/>
        <v>#REF!</v>
      </c>
      <c r="DW227" s="40" t="e">
        <f t="shared" si="278"/>
        <v>#REF!</v>
      </c>
      <c r="DX227" s="40" t="e">
        <f t="shared" si="269"/>
        <v>#REF!</v>
      </c>
      <c r="DY227" s="39">
        <f t="shared" si="276"/>
        <v>68</v>
      </c>
      <c r="DZ227" s="39">
        <f t="shared" si="272"/>
        <v>59</v>
      </c>
      <c r="EA227" s="104" t="e">
        <f t="shared" si="273"/>
        <v>#REF!</v>
      </c>
      <c r="EB227" s="39">
        <f>PRODUCT($DZ$161:DZ227)/FACT(DY227-1)</f>
        <v>2.1961160110618152E+36</v>
      </c>
    </row>
    <row r="228" spans="2:132" s="39" customFormat="1">
      <c r="B228" s="21"/>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40"/>
      <c r="BH228" s="40"/>
      <c r="BI228" s="40"/>
      <c r="BJ228" s="40"/>
      <c r="BK228" s="40"/>
      <c r="BL228" s="40"/>
      <c r="BM228" s="40"/>
      <c r="BN228" s="40"/>
      <c r="BO228" s="40"/>
      <c r="BP228" s="40"/>
      <c r="BQ228" s="40"/>
      <c r="BR228" s="41"/>
      <c r="BS228" s="40" t="e">
        <f t="shared" ref="BS228:CX228" si="279">MAX(($C$24*BT228+(1-$C$24)*BT229)*$C$25,BS99-StrikePrice)</f>
        <v>#REF!</v>
      </c>
      <c r="BT228" s="40" t="e">
        <f t="shared" si="279"/>
        <v>#REF!</v>
      </c>
      <c r="BU228" s="40" t="e">
        <f t="shared" si="279"/>
        <v>#REF!</v>
      </c>
      <c r="BV228" s="40" t="e">
        <f t="shared" si="279"/>
        <v>#REF!</v>
      </c>
      <c r="BW228" s="40" t="e">
        <f t="shared" si="279"/>
        <v>#REF!</v>
      </c>
      <c r="BX228" s="40" t="e">
        <f t="shared" si="279"/>
        <v>#REF!</v>
      </c>
      <c r="BY228" s="40" t="e">
        <f t="shared" si="279"/>
        <v>#REF!</v>
      </c>
      <c r="BZ228" s="40" t="e">
        <f t="shared" si="279"/>
        <v>#REF!</v>
      </c>
      <c r="CA228" s="40" t="e">
        <f t="shared" si="279"/>
        <v>#REF!</v>
      </c>
      <c r="CB228" s="40" t="e">
        <f t="shared" si="279"/>
        <v>#REF!</v>
      </c>
      <c r="CC228" s="40" t="e">
        <f t="shared" si="279"/>
        <v>#REF!</v>
      </c>
      <c r="CD228" s="40" t="e">
        <f t="shared" si="279"/>
        <v>#REF!</v>
      </c>
      <c r="CE228" s="40" t="e">
        <f t="shared" si="279"/>
        <v>#REF!</v>
      </c>
      <c r="CF228" s="40" t="e">
        <f t="shared" si="279"/>
        <v>#REF!</v>
      </c>
      <c r="CG228" s="40" t="e">
        <f t="shared" si="279"/>
        <v>#REF!</v>
      </c>
      <c r="CH228" s="40" t="e">
        <f t="shared" si="279"/>
        <v>#REF!</v>
      </c>
      <c r="CI228" s="40" t="e">
        <f t="shared" si="279"/>
        <v>#REF!</v>
      </c>
      <c r="CJ228" s="40" t="e">
        <f t="shared" si="279"/>
        <v>#REF!</v>
      </c>
      <c r="CK228" s="40" t="e">
        <f t="shared" si="279"/>
        <v>#REF!</v>
      </c>
      <c r="CL228" s="40" t="e">
        <f t="shared" si="279"/>
        <v>#REF!</v>
      </c>
      <c r="CM228" s="40" t="e">
        <f t="shared" si="279"/>
        <v>#REF!</v>
      </c>
      <c r="CN228" s="40" t="e">
        <f t="shared" si="279"/>
        <v>#REF!</v>
      </c>
      <c r="CO228" s="40" t="e">
        <f t="shared" si="279"/>
        <v>#REF!</v>
      </c>
      <c r="CP228" s="40" t="e">
        <f t="shared" si="279"/>
        <v>#REF!</v>
      </c>
      <c r="CQ228" s="40" t="e">
        <f t="shared" si="279"/>
        <v>#REF!</v>
      </c>
      <c r="CR228" s="40" t="e">
        <f t="shared" si="279"/>
        <v>#REF!</v>
      </c>
      <c r="CS228" s="40" t="e">
        <f t="shared" si="279"/>
        <v>#REF!</v>
      </c>
      <c r="CT228" s="40" t="e">
        <f t="shared" si="279"/>
        <v>#REF!</v>
      </c>
      <c r="CU228" s="40" t="e">
        <f t="shared" si="279"/>
        <v>#REF!</v>
      </c>
      <c r="CV228" s="40" t="e">
        <f t="shared" si="279"/>
        <v>#REF!</v>
      </c>
      <c r="CW228" s="40" t="e">
        <f t="shared" si="279"/>
        <v>#REF!</v>
      </c>
      <c r="CX228" s="40" t="e">
        <f t="shared" si="279"/>
        <v>#REF!</v>
      </c>
      <c r="CY228" s="40" t="e">
        <f t="shared" ref="CY228:DW228" si="280">MAX(($C$24*CZ228+(1-$C$24)*CZ229)*$C$25,CY99-StrikePrice)</f>
        <v>#REF!</v>
      </c>
      <c r="CZ228" s="40" t="e">
        <f t="shared" si="280"/>
        <v>#REF!</v>
      </c>
      <c r="DA228" s="40" t="e">
        <f t="shared" si="280"/>
        <v>#REF!</v>
      </c>
      <c r="DB228" s="40" t="e">
        <f t="shared" si="280"/>
        <v>#REF!</v>
      </c>
      <c r="DC228" s="40" t="e">
        <f t="shared" si="280"/>
        <v>#REF!</v>
      </c>
      <c r="DD228" s="40" t="e">
        <f t="shared" si="280"/>
        <v>#REF!</v>
      </c>
      <c r="DE228" s="40" t="e">
        <f t="shared" si="280"/>
        <v>#REF!</v>
      </c>
      <c r="DF228" s="40" t="e">
        <f t="shared" si="280"/>
        <v>#REF!</v>
      </c>
      <c r="DG228" s="40" t="e">
        <f t="shared" si="280"/>
        <v>#REF!</v>
      </c>
      <c r="DH228" s="40" t="e">
        <f t="shared" si="280"/>
        <v>#REF!</v>
      </c>
      <c r="DI228" s="40" t="e">
        <f t="shared" si="280"/>
        <v>#REF!</v>
      </c>
      <c r="DJ228" s="40" t="e">
        <f t="shared" si="280"/>
        <v>#REF!</v>
      </c>
      <c r="DK228" s="40" t="e">
        <f t="shared" si="280"/>
        <v>#REF!</v>
      </c>
      <c r="DL228" s="40" t="e">
        <f t="shared" si="280"/>
        <v>#REF!</v>
      </c>
      <c r="DM228" s="40" t="e">
        <f t="shared" si="280"/>
        <v>#REF!</v>
      </c>
      <c r="DN228" s="40" t="e">
        <f t="shared" si="280"/>
        <v>#REF!</v>
      </c>
      <c r="DO228" s="40" t="e">
        <f t="shared" si="280"/>
        <v>#REF!</v>
      </c>
      <c r="DP228" s="40" t="e">
        <f t="shared" si="280"/>
        <v>#REF!</v>
      </c>
      <c r="DQ228" s="40" t="e">
        <f t="shared" si="280"/>
        <v>#REF!</v>
      </c>
      <c r="DR228" s="40" t="e">
        <f t="shared" si="280"/>
        <v>#REF!</v>
      </c>
      <c r="DS228" s="40" t="e">
        <f t="shared" si="280"/>
        <v>#REF!</v>
      </c>
      <c r="DT228" s="40" t="e">
        <f t="shared" si="280"/>
        <v>#REF!</v>
      </c>
      <c r="DU228" s="40" t="e">
        <f t="shared" si="280"/>
        <v>#REF!</v>
      </c>
      <c r="DV228" s="40" t="e">
        <f t="shared" si="280"/>
        <v>#REF!</v>
      </c>
      <c r="DW228" s="40" t="e">
        <f t="shared" si="280"/>
        <v>#REF!</v>
      </c>
      <c r="DX228" s="40" t="e">
        <f t="shared" si="269"/>
        <v>#REF!</v>
      </c>
      <c r="DY228" s="39">
        <f t="shared" si="276"/>
        <v>69</v>
      </c>
      <c r="DZ228" s="39">
        <f t="shared" si="272"/>
        <v>58</v>
      </c>
      <c r="EA228" s="104" t="e">
        <f t="shared" si="273"/>
        <v>#REF!</v>
      </c>
      <c r="EB228" s="39">
        <f>PRODUCT($DZ$161:DZ228)/FACT(DY228-1)</f>
        <v>1.8731577741409616E+36</v>
      </c>
    </row>
    <row r="229" spans="2:132" s="39" customFormat="1">
      <c r="B229" s="21"/>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40"/>
      <c r="BH229" s="40"/>
      <c r="BI229" s="40"/>
      <c r="BJ229" s="40"/>
      <c r="BK229" s="40"/>
      <c r="BL229" s="40"/>
      <c r="BM229" s="40"/>
      <c r="BN229" s="40"/>
      <c r="BO229" s="40"/>
      <c r="BP229" s="40"/>
      <c r="BQ229" s="40"/>
      <c r="BR229" s="40"/>
      <c r="BS229" s="41"/>
      <c r="BT229" s="40" t="e">
        <f t="shared" ref="BT229:CY229" si="281">MAX(($C$24*BU229+(1-$C$24)*BU230)*$C$25,BT100-StrikePrice)</f>
        <v>#REF!</v>
      </c>
      <c r="BU229" s="40" t="e">
        <f t="shared" si="281"/>
        <v>#REF!</v>
      </c>
      <c r="BV229" s="40" t="e">
        <f t="shared" si="281"/>
        <v>#REF!</v>
      </c>
      <c r="BW229" s="40" t="e">
        <f t="shared" si="281"/>
        <v>#REF!</v>
      </c>
      <c r="BX229" s="40" t="e">
        <f t="shared" si="281"/>
        <v>#REF!</v>
      </c>
      <c r="BY229" s="40" t="e">
        <f t="shared" si="281"/>
        <v>#REF!</v>
      </c>
      <c r="BZ229" s="40" t="e">
        <f t="shared" si="281"/>
        <v>#REF!</v>
      </c>
      <c r="CA229" s="40" t="e">
        <f t="shared" si="281"/>
        <v>#REF!</v>
      </c>
      <c r="CB229" s="40" t="e">
        <f t="shared" si="281"/>
        <v>#REF!</v>
      </c>
      <c r="CC229" s="40" t="e">
        <f t="shared" si="281"/>
        <v>#REF!</v>
      </c>
      <c r="CD229" s="40" t="e">
        <f t="shared" si="281"/>
        <v>#REF!</v>
      </c>
      <c r="CE229" s="40" t="e">
        <f t="shared" si="281"/>
        <v>#REF!</v>
      </c>
      <c r="CF229" s="40" t="e">
        <f t="shared" si="281"/>
        <v>#REF!</v>
      </c>
      <c r="CG229" s="40" t="e">
        <f t="shared" si="281"/>
        <v>#REF!</v>
      </c>
      <c r="CH229" s="40" t="e">
        <f t="shared" si="281"/>
        <v>#REF!</v>
      </c>
      <c r="CI229" s="40" t="e">
        <f t="shared" si="281"/>
        <v>#REF!</v>
      </c>
      <c r="CJ229" s="40" t="e">
        <f t="shared" si="281"/>
        <v>#REF!</v>
      </c>
      <c r="CK229" s="40" t="e">
        <f t="shared" si="281"/>
        <v>#REF!</v>
      </c>
      <c r="CL229" s="40" t="e">
        <f t="shared" si="281"/>
        <v>#REF!</v>
      </c>
      <c r="CM229" s="40" t="e">
        <f t="shared" si="281"/>
        <v>#REF!</v>
      </c>
      <c r="CN229" s="40" t="e">
        <f t="shared" si="281"/>
        <v>#REF!</v>
      </c>
      <c r="CO229" s="40" t="e">
        <f t="shared" si="281"/>
        <v>#REF!</v>
      </c>
      <c r="CP229" s="40" t="e">
        <f t="shared" si="281"/>
        <v>#REF!</v>
      </c>
      <c r="CQ229" s="40" t="e">
        <f t="shared" si="281"/>
        <v>#REF!</v>
      </c>
      <c r="CR229" s="40" t="e">
        <f t="shared" si="281"/>
        <v>#REF!</v>
      </c>
      <c r="CS229" s="40" t="e">
        <f t="shared" si="281"/>
        <v>#REF!</v>
      </c>
      <c r="CT229" s="40" t="e">
        <f t="shared" si="281"/>
        <v>#REF!</v>
      </c>
      <c r="CU229" s="40" t="e">
        <f t="shared" si="281"/>
        <v>#REF!</v>
      </c>
      <c r="CV229" s="40" t="e">
        <f t="shared" si="281"/>
        <v>#REF!</v>
      </c>
      <c r="CW229" s="40" t="e">
        <f t="shared" si="281"/>
        <v>#REF!</v>
      </c>
      <c r="CX229" s="40" t="e">
        <f t="shared" si="281"/>
        <v>#REF!</v>
      </c>
      <c r="CY229" s="40" t="e">
        <f t="shared" si="281"/>
        <v>#REF!</v>
      </c>
      <c r="CZ229" s="40" t="e">
        <f t="shared" ref="CZ229:DW229" si="282">MAX(($C$24*DA229+(1-$C$24)*DA230)*$C$25,CZ100-StrikePrice)</f>
        <v>#REF!</v>
      </c>
      <c r="DA229" s="40" t="e">
        <f t="shared" si="282"/>
        <v>#REF!</v>
      </c>
      <c r="DB229" s="40" t="e">
        <f t="shared" si="282"/>
        <v>#REF!</v>
      </c>
      <c r="DC229" s="40" t="e">
        <f t="shared" si="282"/>
        <v>#REF!</v>
      </c>
      <c r="DD229" s="40" t="e">
        <f t="shared" si="282"/>
        <v>#REF!</v>
      </c>
      <c r="DE229" s="40" t="e">
        <f t="shared" si="282"/>
        <v>#REF!</v>
      </c>
      <c r="DF229" s="40" t="e">
        <f t="shared" si="282"/>
        <v>#REF!</v>
      </c>
      <c r="DG229" s="40" t="e">
        <f t="shared" si="282"/>
        <v>#REF!</v>
      </c>
      <c r="DH229" s="40" t="e">
        <f t="shared" si="282"/>
        <v>#REF!</v>
      </c>
      <c r="DI229" s="40" t="e">
        <f t="shared" si="282"/>
        <v>#REF!</v>
      </c>
      <c r="DJ229" s="40" t="e">
        <f t="shared" si="282"/>
        <v>#REF!</v>
      </c>
      <c r="DK229" s="40" t="e">
        <f t="shared" si="282"/>
        <v>#REF!</v>
      </c>
      <c r="DL229" s="40" t="e">
        <f t="shared" si="282"/>
        <v>#REF!</v>
      </c>
      <c r="DM229" s="40" t="e">
        <f t="shared" si="282"/>
        <v>#REF!</v>
      </c>
      <c r="DN229" s="40" t="e">
        <f t="shared" si="282"/>
        <v>#REF!</v>
      </c>
      <c r="DO229" s="40" t="e">
        <f t="shared" si="282"/>
        <v>#REF!</v>
      </c>
      <c r="DP229" s="40" t="e">
        <f t="shared" si="282"/>
        <v>#REF!</v>
      </c>
      <c r="DQ229" s="40" t="e">
        <f t="shared" si="282"/>
        <v>#REF!</v>
      </c>
      <c r="DR229" s="40" t="e">
        <f t="shared" si="282"/>
        <v>#REF!</v>
      </c>
      <c r="DS229" s="40" t="e">
        <f t="shared" si="282"/>
        <v>#REF!</v>
      </c>
      <c r="DT229" s="40" t="e">
        <f t="shared" si="282"/>
        <v>#REF!</v>
      </c>
      <c r="DU229" s="40" t="e">
        <f t="shared" si="282"/>
        <v>#REF!</v>
      </c>
      <c r="DV229" s="40" t="e">
        <f t="shared" si="282"/>
        <v>#REF!</v>
      </c>
      <c r="DW229" s="40" t="e">
        <f t="shared" si="282"/>
        <v>#REF!</v>
      </c>
      <c r="DX229" s="40" t="e">
        <f t="shared" si="269"/>
        <v>#REF!</v>
      </c>
      <c r="DY229" s="39">
        <f t="shared" si="276"/>
        <v>70</v>
      </c>
      <c r="DZ229" s="39">
        <f t="shared" si="272"/>
        <v>57</v>
      </c>
      <c r="EA229" s="104" t="e">
        <f t="shared" si="273"/>
        <v>#REF!</v>
      </c>
      <c r="EB229" s="39">
        <f>PRODUCT($DZ$161:DZ229)/FACT(DY229-1)</f>
        <v>1.547391204725142E+36</v>
      </c>
    </row>
    <row r="230" spans="2:132" s="39" customFormat="1">
      <c r="B230" s="21"/>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40"/>
      <c r="BH230" s="40"/>
      <c r="BI230" s="40"/>
      <c r="BJ230" s="40"/>
      <c r="BK230" s="40"/>
      <c r="BL230" s="40"/>
      <c r="BM230" s="40"/>
      <c r="BN230" s="40"/>
      <c r="BO230" s="40"/>
      <c r="BP230" s="40"/>
      <c r="BQ230" s="40"/>
      <c r="BR230" s="40"/>
      <c r="BS230" s="40"/>
      <c r="BT230" s="41"/>
      <c r="BU230" s="40" t="e">
        <f t="shared" ref="BU230:CZ230" si="283">MAX(($C$24*BV230+(1-$C$24)*BV231)*$C$25,BU101-StrikePrice)</f>
        <v>#REF!</v>
      </c>
      <c r="BV230" s="40" t="e">
        <f t="shared" si="283"/>
        <v>#REF!</v>
      </c>
      <c r="BW230" s="40" t="e">
        <f t="shared" si="283"/>
        <v>#REF!</v>
      </c>
      <c r="BX230" s="40" t="e">
        <f t="shared" si="283"/>
        <v>#REF!</v>
      </c>
      <c r="BY230" s="40" t="e">
        <f t="shared" si="283"/>
        <v>#REF!</v>
      </c>
      <c r="BZ230" s="40" t="e">
        <f t="shared" si="283"/>
        <v>#REF!</v>
      </c>
      <c r="CA230" s="40" t="e">
        <f t="shared" si="283"/>
        <v>#REF!</v>
      </c>
      <c r="CB230" s="40" t="e">
        <f t="shared" si="283"/>
        <v>#REF!</v>
      </c>
      <c r="CC230" s="40" t="e">
        <f t="shared" si="283"/>
        <v>#REF!</v>
      </c>
      <c r="CD230" s="40" t="e">
        <f t="shared" si="283"/>
        <v>#REF!</v>
      </c>
      <c r="CE230" s="40" t="e">
        <f t="shared" si="283"/>
        <v>#REF!</v>
      </c>
      <c r="CF230" s="40" t="e">
        <f t="shared" si="283"/>
        <v>#REF!</v>
      </c>
      <c r="CG230" s="40" t="e">
        <f t="shared" si="283"/>
        <v>#REF!</v>
      </c>
      <c r="CH230" s="40" t="e">
        <f t="shared" si="283"/>
        <v>#REF!</v>
      </c>
      <c r="CI230" s="40" t="e">
        <f t="shared" si="283"/>
        <v>#REF!</v>
      </c>
      <c r="CJ230" s="40" t="e">
        <f t="shared" si="283"/>
        <v>#REF!</v>
      </c>
      <c r="CK230" s="40" t="e">
        <f t="shared" si="283"/>
        <v>#REF!</v>
      </c>
      <c r="CL230" s="40" t="e">
        <f t="shared" si="283"/>
        <v>#REF!</v>
      </c>
      <c r="CM230" s="40" t="e">
        <f t="shared" si="283"/>
        <v>#REF!</v>
      </c>
      <c r="CN230" s="40" t="e">
        <f t="shared" si="283"/>
        <v>#REF!</v>
      </c>
      <c r="CO230" s="40" t="e">
        <f t="shared" si="283"/>
        <v>#REF!</v>
      </c>
      <c r="CP230" s="40" t="e">
        <f t="shared" si="283"/>
        <v>#REF!</v>
      </c>
      <c r="CQ230" s="40" t="e">
        <f t="shared" si="283"/>
        <v>#REF!</v>
      </c>
      <c r="CR230" s="40" t="e">
        <f t="shared" si="283"/>
        <v>#REF!</v>
      </c>
      <c r="CS230" s="40" t="e">
        <f t="shared" si="283"/>
        <v>#REF!</v>
      </c>
      <c r="CT230" s="40" t="e">
        <f t="shared" si="283"/>
        <v>#REF!</v>
      </c>
      <c r="CU230" s="40" t="e">
        <f t="shared" si="283"/>
        <v>#REF!</v>
      </c>
      <c r="CV230" s="40" t="e">
        <f t="shared" si="283"/>
        <v>#REF!</v>
      </c>
      <c r="CW230" s="40" t="e">
        <f t="shared" si="283"/>
        <v>#REF!</v>
      </c>
      <c r="CX230" s="40" t="e">
        <f t="shared" si="283"/>
        <v>#REF!</v>
      </c>
      <c r="CY230" s="40" t="e">
        <f t="shared" si="283"/>
        <v>#REF!</v>
      </c>
      <c r="CZ230" s="40" t="e">
        <f t="shared" si="283"/>
        <v>#REF!</v>
      </c>
      <c r="DA230" s="40" t="e">
        <f t="shared" ref="DA230:DW230" si="284">MAX(($C$24*DB230+(1-$C$24)*DB231)*$C$25,DA101-StrikePrice)</f>
        <v>#REF!</v>
      </c>
      <c r="DB230" s="40" t="e">
        <f t="shared" si="284"/>
        <v>#REF!</v>
      </c>
      <c r="DC230" s="40" t="e">
        <f t="shared" si="284"/>
        <v>#REF!</v>
      </c>
      <c r="DD230" s="40" t="e">
        <f t="shared" si="284"/>
        <v>#REF!</v>
      </c>
      <c r="DE230" s="40" t="e">
        <f t="shared" si="284"/>
        <v>#REF!</v>
      </c>
      <c r="DF230" s="40" t="e">
        <f t="shared" si="284"/>
        <v>#REF!</v>
      </c>
      <c r="DG230" s="40" t="e">
        <f t="shared" si="284"/>
        <v>#REF!</v>
      </c>
      <c r="DH230" s="40" t="e">
        <f t="shared" si="284"/>
        <v>#REF!</v>
      </c>
      <c r="DI230" s="40" t="e">
        <f t="shared" si="284"/>
        <v>#REF!</v>
      </c>
      <c r="DJ230" s="40" t="e">
        <f t="shared" si="284"/>
        <v>#REF!</v>
      </c>
      <c r="DK230" s="40" t="e">
        <f t="shared" si="284"/>
        <v>#REF!</v>
      </c>
      <c r="DL230" s="40" t="e">
        <f t="shared" si="284"/>
        <v>#REF!</v>
      </c>
      <c r="DM230" s="40" t="e">
        <f t="shared" si="284"/>
        <v>#REF!</v>
      </c>
      <c r="DN230" s="40" t="e">
        <f t="shared" si="284"/>
        <v>#REF!</v>
      </c>
      <c r="DO230" s="40" t="e">
        <f t="shared" si="284"/>
        <v>#REF!</v>
      </c>
      <c r="DP230" s="40" t="e">
        <f t="shared" si="284"/>
        <v>#REF!</v>
      </c>
      <c r="DQ230" s="40" t="e">
        <f t="shared" si="284"/>
        <v>#REF!</v>
      </c>
      <c r="DR230" s="40" t="e">
        <f t="shared" si="284"/>
        <v>#REF!</v>
      </c>
      <c r="DS230" s="40" t="e">
        <f t="shared" si="284"/>
        <v>#REF!</v>
      </c>
      <c r="DT230" s="40" t="e">
        <f t="shared" si="284"/>
        <v>#REF!</v>
      </c>
      <c r="DU230" s="40" t="e">
        <f t="shared" si="284"/>
        <v>#REF!</v>
      </c>
      <c r="DV230" s="40" t="e">
        <f t="shared" si="284"/>
        <v>#REF!</v>
      </c>
      <c r="DW230" s="40" t="e">
        <f t="shared" si="284"/>
        <v>#REF!</v>
      </c>
      <c r="DX230" s="40" t="e">
        <f t="shared" si="269"/>
        <v>#REF!</v>
      </c>
      <c r="DY230" s="39">
        <f t="shared" si="276"/>
        <v>71</v>
      </c>
      <c r="DZ230" s="39">
        <f t="shared" si="272"/>
        <v>56</v>
      </c>
      <c r="EA230" s="104" t="e">
        <f t="shared" si="273"/>
        <v>#REF!</v>
      </c>
      <c r="EB230" s="39">
        <f>PRODUCT($DZ$161:DZ230)/FACT(DY230-1)</f>
        <v>1.2379129637801132E+36</v>
      </c>
    </row>
    <row r="231" spans="2:132" s="39" customFormat="1">
      <c r="B231" s="21"/>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
      <c r="BE231" s="40"/>
      <c r="BF231" s="40"/>
      <c r="BG231" s="40"/>
      <c r="BH231" s="40"/>
      <c r="BI231" s="40"/>
      <c r="BJ231" s="40"/>
      <c r="BK231" s="40"/>
      <c r="BL231" s="40"/>
      <c r="BM231" s="40"/>
      <c r="BN231" s="40"/>
      <c r="BO231" s="40"/>
      <c r="BP231" s="40"/>
      <c r="BQ231" s="40"/>
      <c r="BR231" s="40"/>
      <c r="BS231" s="40"/>
      <c r="BT231" s="40"/>
      <c r="BU231" s="41"/>
      <c r="BV231" s="40" t="e">
        <f t="shared" ref="BV231:DA231" si="285">MAX(($C$24*BW231+(1-$C$24)*BW232)*$C$25,BV102-StrikePrice)</f>
        <v>#REF!</v>
      </c>
      <c r="BW231" s="40" t="e">
        <f t="shared" si="285"/>
        <v>#REF!</v>
      </c>
      <c r="BX231" s="40" t="e">
        <f t="shared" si="285"/>
        <v>#REF!</v>
      </c>
      <c r="BY231" s="40" t="e">
        <f t="shared" si="285"/>
        <v>#REF!</v>
      </c>
      <c r="BZ231" s="40" t="e">
        <f t="shared" si="285"/>
        <v>#REF!</v>
      </c>
      <c r="CA231" s="40" t="e">
        <f t="shared" si="285"/>
        <v>#REF!</v>
      </c>
      <c r="CB231" s="40" t="e">
        <f t="shared" si="285"/>
        <v>#REF!</v>
      </c>
      <c r="CC231" s="40" t="e">
        <f t="shared" si="285"/>
        <v>#REF!</v>
      </c>
      <c r="CD231" s="40" t="e">
        <f t="shared" si="285"/>
        <v>#REF!</v>
      </c>
      <c r="CE231" s="40" t="e">
        <f t="shared" si="285"/>
        <v>#REF!</v>
      </c>
      <c r="CF231" s="40" t="e">
        <f t="shared" si="285"/>
        <v>#REF!</v>
      </c>
      <c r="CG231" s="40" t="e">
        <f t="shared" si="285"/>
        <v>#REF!</v>
      </c>
      <c r="CH231" s="40" t="e">
        <f t="shared" si="285"/>
        <v>#REF!</v>
      </c>
      <c r="CI231" s="40" t="e">
        <f t="shared" si="285"/>
        <v>#REF!</v>
      </c>
      <c r="CJ231" s="40" t="e">
        <f t="shared" si="285"/>
        <v>#REF!</v>
      </c>
      <c r="CK231" s="40" t="e">
        <f t="shared" si="285"/>
        <v>#REF!</v>
      </c>
      <c r="CL231" s="40" t="e">
        <f t="shared" si="285"/>
        <v>#REF!</v>
      </c>
      <c r="CM231" s="40" t="e">
        <f t="shared" si="285"/>
        <v>#REF!</v>
      </c>
      <c r="CN231" s="40" t="e">
        <f t="shared" si="285"/>
        <v>#REF!</v>
      </c>
      <c r="CO231" s="40" t="e">
        <f t="shared" si="285"/>
        <v>#REF!</v>
      </c>
      <c r="CP231" s="40" t="e">
        <f t="shared" si="285"/>
        <v>#REF!</v>
      </c>
      <c r="CQ231" s="40" t="e">
        <f t="shared" si="285"/>
        <v>#REF!</v>
      </c>
      <c r="CR231" s="40" t="e">
        <f t="shared" si="285"/>
        <v>#REF!</v>
      </c>
      <c r="CS231" s="40" t="e">
        <f t="shared" si="285"/>
        <v>#REF!</v>
      </c>
      <c r="CT231" s="40" t="e">
        <f t="shared" si="285"/>
        <v>#REF!</v>
      </c>
      <c r="CU231" s="40" t="e">
        <f t="shared" si="285"/>
        <v>#REF!</v>
      </c>
      <c r="CV231" s="40" t="e">
        <f t="shared" si="285"/>
        <v>#REF!</v>
      </c>
      <c r="CW231" s="40" t="e">
        <f t="shared" si="285"/>
        <v>#REF!</v>
      </c>
      <c r="CX231" s="40" t="e">
        <f t="shared" si="285"/>
        <v>#REF!</v>
      </c>
      <c r="CY231" s="40" t="e">
        <f t="shared" si="285"/>
        <v>#REF!</v>
      </c>
      <c r="CZ231" s="40" t="e">
        <f t="shared" si="285"/>
        <v>#REF!</v>
      </c>
      <c r="DA231" s="40" t="e">
        <f t="shared" si="285"/>
        <v>#REF!</v>
      </c>
      <c r="DB231" s="40" t="e">
        <f t="shared" ref="DB231:DW231" si="286">MAX(($C$24*DC231+(1-$C$24)*DC232)*$C$25,DB102-StrikePrice)</f>
        <v>#REF!</v>
      </c>
      <c r="DC231" s="40" t="e">
        <f t="shared" si="286"/>
        <v>#REF!</v>
      </c>
      <c r="DD231" s="40" t="e">
        <f t="shared" si="286"/>
        <v>#REF!</v>
      </c>
      <c r="DE231" s="40" t="e">
        <f t="shared" si="286"/>
        <v>#REF!</v>
      </c>
      <c r="DF231" s="40" t="e">
        <f t="shared" si="286"/>
        <v>#REF!</v>
      </c>
      <c r="DG231" s="40" t="e">
        <f t="shared" si="286"/>
        <v>#REF!</v>
      </c>
      <c r="DH231" s="40" t="e">
        <f t="shared" si="286"/>
        <v>#REF!</v>
      </c>
      <c r="DI231" s="40" t="e">
        <f t="shared" si="286"/>
        <v>#REF!</v>
      </c>
      <c r="DJ231" s="40" t="e">
        <f t="shared" si="286"/>
        <v>#REF!</v>
      </c>
      <c r="DK231" s="40" t="e">
        <f t="shared" si="286"/>
        <v>#REF!</v>
      </c>
      <c r="DL231" s="40" t="e">
        <f t="shared" si="286"/>
        <v>#REF!</v>
      </c>
      <c r="DM231" s="40" t="e">
        <f t="shared" si="286"/>
        <v>#REF!</v>
      </c>
      <c r="DN231" s="40" t="e">
        <f t="shared" si="286"/>
        <v>#REF!</v>
      </c>
      <c r="DO231" s="40" t="e">
        <f t="shared" si="286"/>
        <v>#REF!</v>
      </c>
      <c r="DP231" s="40" t="e">
        <f t="shared" si="286"/>
        <v>#REF!</v>
      </c>
      <c r="DQ231" s="40" t="e">
        <f t="shared" si="286"/>
        <v>#REF!</v>
      </c>
      <c r="DR231" s="40" t="e">
        <f t="shared" si="286"/>
        <v>#REF!</v>
      </c>
      <c r="DS231" s="40" t="e">
        <f t="shared" si="286"/>
        <v>#REF!</v>
      </c>
      <c r="DT231" s="40" t="e">
        <f t="shared" si="286"/>
        <v>#REF!</v>
      </c>
      <c r="DU231" s="40" t="e">
        <f t="shared" si="286"/>
        <v>#REF!</v>
      </c>
      <c r="DV231" s="40" t="e">
        <f t="shared" si="286"/>
        <v>#REF!</v>
      </c>
      <c r="DW231" s="40" t="e">
        <f t="shared" si="286"/>
        <v>#REF!</v>
      </c>
      <c r="DX231" s="40" t="e">
        <f t="shared" si="269"/>
        <v>#REF!</v>
      </c>
      <c r="DY231" s="39">
        <f t="shared" si="276"/>
        <v>72</v>
      </c>
      <c r="DZ231" s="39">
        <f t="shared" si="272"/>
        <v>55</v>
      </c>
      <c r="EA231" s="104" t="e">
        <f t="shared" si="273"/>
        <v>#REF!</v>
      </c>
      <c r="EB231" s="39">
        <f>PRODUCT($DZ$161:DZ231)/FACT(DY231-1)</f>
        <v>9.5894666208318626E+35</v>
      </c>
    </row>
    <row r="232" spans="2:132" s="39" customFormat="1">
      <c r="B232" s="21"/>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
      <c r="BE232" s="40"/>
      <c r="BF232" s="40"/>
      <c r="BG232" s="40"/>
      <c r="BH232" s="40"/>
      <c r="BI232" s="40"/>
      <c r="BJ232" s="40"/>
      <c r="BK232" s="40"/>
      <c r="BL232" s="40"/>
      <c r="BM232" s="40"/>
      <c r="BN232" s="40"/>
      <c r="BO232" s="40"/>
      <c r="BP232" s="40"/>
      <c r="BQ232" s="40"/>
      <c r="BR232" s="40"/>
      <c r="BS232" s="40"/>
      <c r="BT232" s="40"/>
      <c r="BU232" s="40"/>
      <c r="BV232" s="41"/>
      <c r="BW232" s="40" t="e">
        <f t="shared" ref="BW232:DB232" si="287">MAX(($C$24*BX232+(1-$C$24)*BX233)*$C$25,BW103-StrikePrice)</f>
        <v>#REF!</v>
      </c>
      <c r="BX232" s="40" t="e">
        <f t="shared" si="287"/>
        <v>#REF!</v>
      </c>
      <c r="BY232" s="40" t="e">
        <f t="shared" si="287"/>
        <v>#REF!</v>
      </c>
      <c r="BZ232" s="40" t="e">
        <f t="shared" si="287"/>
        <v>#REF!</v>
      </c>
      <c r="CA232" s="40" t="e">
        <f t="shared" si="287"/>
        <v>#REF!</v>
      </c>
      <c r="CB232" s="40" t="e">
        <f t="shared" si="287"/>
        <v>#REF!</v>
      </c>
      <c r="CC232" s="40" t="e">
        <f t="shared" si="287"/>
        <v>#REF!</v>
      </c>
      <c r="CD232" s="40" t="e">
        <f t="shared" si="287"/>
        <v>#REF!</v>
      </c>
      <c r="CE232" s="40" t="e">
        <f t="shared" si="287"/>
        <v>#REF!</v>
      </c>
      <c r="CF232" s="40" t="e">
        <f t="shared" si="287"/>
        <v>#REF!</v>
      </c>
      <c r="CG232" s="40" t="e">
        <f t="shared" si="287"/>
        <v>#REF!</v>
      </c>
      <c r="CH232" s="40" t="e">
        <f t="shared" si="287"/>
        <v>#REF!</v>
      </c>
      <c r="CI232" s="40" t="e">
        <f t="shared" si="287"/>
        <v>#REF!</v>
      </c>
      <c r="CJ232" s="40" t="e">
        <f t="shared" si="287"/>
        <v>#REF!</v>
      </c>
      <c r="CK232" s="40" t="e">
        <f t="shared" si="287"/>
        <v>#REF!</v>
      </c>
      <c r="CL232" s="40" t="e">
        <f t="shared" si="287"/>
        <v>#REF!</v>
      </c>
      <c r="CM232" s="40" t="e">
        <f t="shared" si="287"/>
        <v>#REF!</v>
      </c>
      <c r="CN232" s="40" t="e">
        <f t="shared" si="287"/>
        <v>#REF!</v>
      </c>
      <c r="CO232" s="40" t="e">
        <f t="shared" si="287"/>
        <v>#REF!</v>
      </c>
      <c r="CP232" s="40" t="e">
        <f t="shared" si="287"/>
        <v>#REF!</v>
      </c>
      <c r="CQ232" s="40" t="e">
        <f t="shared" si="287"/>
        <v>#REF!</v>
      </c>
      <c r="CR232" s="40" t="e">
        <f t="shared" si="287"/>
        <v>#REF!</v>
      </c>
      <c r="CS232" s="40" t="e">
        <f t="shared" si="287"/>
        <v>#REF!</v>
      </c>
      <c r="CT232" s="40" t="e">
        <f t="shared" si="287"/>
        <v>#REF!</v>
      </c>
      <c r="CU232" s="40" t="e">
        <f t="shared" si="287"/>
        <v>#REF!</v>
      </c>
      <c r="CV232" s="40" t="e">
        <f t="shared" si="287"/>
        <v>#REF!</v>
      </c>
      <c r="CW232" s="40" t="e">
        <f t="shared" si="287"/>
        <v>#REF!</v>
      </c>
      <c r="CX232" s="40" t="e">
        <f t="shared" si="287"/>
        <v>#REF!</v>
      </c>
      <c r="CY232" s="40" t="e">
        <f t="shared" si="287"/>
        <v>#REF!</v>
      </c>
      <c r="CZ232" s="40" t="e">
        <f t="shared" si="287"/>
        <v>#REF!</v>
      </c>
      <c r="DA232" s="40" t="e">
        <f t="shared" si="287"/>
        <v>#REF!</v>
      </c>
      <c r="DB232" s="40" t="e">
        <f t="shared" si="287"/>
        <v>#REF!</v>
      </c>
      <c r="DC232" s="40" t="e">
        <f t="shared" ref="DC232:DW232" si="288">MAX(($C$24*DD232+(1-$C$24)*DD233)*$C$25,DC103-StrikePrice)</f>
        <v>#REF!</v>
      </c>
      <c r="DD232" s="40" t="e">
        <f t="shared" si="288"/>
        <v>#REF!</v>
      </c>
      <c r="DE232" s="40" t="e">
        <f t="shared" si="288"/>
        <v>#REF!</v>
      </c>
      <c r="DF232" s="40" t="e">
        <f t="shared" si="288"/>
        <v>#REF!</v>
      </c>
      <c r="DG232" s="40" t="e">
        <f t="shared" si="288"/>
        <v>#REF!</v>
      </c>
      <c r="DH232" s="40" t="e">
        <f t="shared" si="288"/>
        <v>#REF!</v>
      </c>
      <c r="DI232" s="40" t="e">
        <f t="shared" si="288"/>
        <v>#REF!</v>
      </c>
      <c r="DJ232" s="40" t="e">
        <f t="shared" si="288"/>
        <v>#REF!</v>
      </c>
      <c r="DK232" s="40" t="e">
        <f t="shared" si="288"/>
        <v>#REF!</v>
      </c>
      <c r="DL232" s="40" t="e">
        <f t="shared" si="288"/>
        <v>#REF!</v>
      </c>
      <c r="DM232" s="40" t="e">
        <f t="shared" si="288"/>
        <v>#REF!</v>
      </c>
      <c r="DN232" s="40" t="e">
        <f t="shared" si="288"/>
        <v>#REF!</v>
      </c>
      <c r="DO232" s="40" t="e">
        <f t="shared" si="288"/>
        <v>#REF!</v>
      </c>
      <c r="DP232" s="40" t="e">
        <f t="shared" si="288"/>
        <v>#REF!</v>
      </c>
      <c r="DQ232" s="40" t="e">
        <f t="shared" si="288"/>
        <v>#REF!</v>
      </c>
      <c r="DR232" s="40" t="e">
        <f t="shared" si="288"/>
        <v>#REF!</v>
      </c>
      <c r="DS232" s="40" t="e">
        <f t="shared" si="288"/>
        <v>#REF!</v>
      </c>
      <c r="DT232" s="40" t="e">
        <f t="shared" si="288"/>
        <v>#REF!</v>
      </c>
      <c r="DU232" s="40" t="e">
        <f t="shared" si="288"/>
        <v>#REF!</v>
      </c>
      <c r="DV232" s="40" t="e">
        <f t="shared" si="288"/>
        <v>#REF!</v>
      </c>
      <c r="DW232" s="40" t="e">
        <f t="shared" si="288"/>
        <v>#REF!</v>
      </c>
      <c r="DX232" s="40" t="e">
        <f t="shared" si="269"/>
        <v>#REF!</v>
      </c>
      <c r="DY232" s="39">
        <f t="shared" si="276"/>
        <v>73</v>
      </c>
      <c r="DZ232" s="39">
        <f t="shared" si="272"/>
        <v>54</v>
      </c>
      <c r="EA232" s="104" t="e">
        <f t="shared" si="273"/>
        <v>#REF!</v>
      </c>
      <c r="EB232" s="39">
        <f>PRODUCT($DZ$161:DZ232)/FACT(DY232-1)</f>
        <v>7.1920999656238936E+35</v>
      </c>
    </row>
    <row r="233" spans="2:132" s="39" customFormat="1">
      <c r="B233" s="21"/>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
      <c r="BE233" s="40"/>
      <c r="BF233" s="40"/>
      <c r="BG233" s="40"/>
      <c r="BH233" s="40"/>
      <c r="BI233" s="40"/>
      <c r="BJ233" s="40"/>
      <c r="BK233" s="40"/>
      <c r="BL233" s="40"/>
      <c r="BM233" s="40"/>
      <c r="BN233" s="40"/>
      <c r="BO233" s="40"/>
      <c r="BP233" s="40"/>
      <c r="BQ233" s="40"/>
      <c r="BR233" s="40"/>
      <c r="BS233" s="40"/>
      <c r="BT233" s="40"/>
      <c r="BU233" s="40"/>
      <c r="BV233" s="40"/>
      <c r="BW233" s="41"/>
      <c r="BX233" s="40" t="e">
        <f t="shared" ref="BX233:DC233" si="289">MAX(($C$24*BY233+(1-$C$24)*BY234)*$C$25,BX104-StrikePrice)</f>
        <v>#REF!</v>
      </c>
      <c r="BY233" s="40" t="e">
        <f t="shared" si="289"/>
        <v>#REF!</v>
      </c>
      <c r="BZ233" s="40" t="e">
        <f t="shared" si="289"/>
        <v>#REF!</v>
      </c>
      <c r="CA233" s="40" t="e">
        <f t="shared" si="289"/>
        <v>#REF!</v>
      </c>
      <c r="CB233" s="40" t="e">
        <f t="shared" si="289"/>
        <v>#REF!</v>
      </c>
      <c r="CC233" s="40" t="e">
        <f t="shared" si="289"/>
        <v>#REF!</v>
      </c>
      <c r="CD233" s="40" t="e">
        <f t="shared" si="289"/>
        <v>#REF!</v>
      </c>
      <c r="CE233" s="40" t="e">
        <f t="shared" si="289"/>
        <v>#REF!</v>
      </c>
      <c r="CF233" s="40" t="e">
        <f t="shared" si="289"/>
        <v>#REF!</v>
      </c>
      <c r="CG233" s="40" t="e">
        <f t="shared" si="289"/>
        <v>#REF!</v>
      </c>
      <c r="CH233" s="40" t="e">
        <f t="shared" si="289"/>
        <v>#REF!</v>
      </c>
      <c r="CI233" s="40" t="e">
        <f t="shared" si="289"/>
        <v>#REF!</v>
      </c>
      <c r="CJ233" s="40" t="e">
        <f t="shared" si="289"/>
        <v>#REF!</v>
      </c>
      <c r="CK233" s="40" t="e">
        <f t="shared" si="289"/>
        <v>#REF!</v>
      </c>
      <c r="CL233" s="40" t="e">
        <f t="shared" si="289"/>
        <v>#REF!</v>
      </c>
      <c r="CM233" s="40" t="e">
        <f t="shared" si="289"/>
        <v>#REF!</v>
      </c>
      <c r="CN233" s="40" t="e">
        <f t="shared" si="289"/>
        <v>#REF!</v>
      </c>
      <c r="CO233" s="40" t="e">
        <f t="shared" si="289"/>
        <v>#REF!</v>
      </c>
      <c r="CP233" s="40" t="e">
        <f t="shared" si="289"/>
        <v>#REF!</v>
      </c>
      <c r="CQ233" s="40" t="e">
        <f t="shared" si="289"/>
        <v>#REF!</v>
      </c>
      <c r="CR233" s="40" t="e">
        <f t="shared" si="289"/>
        <v>#REF!</v>
      </c>
      <c r="CS233" s="40" t="e">
        <f t="shared" si="289"/>
        <v>#REF!</v>
      </c>
      <c r="CT233" s="40" t="e">
        <f t="shared" si="289"/>
        <v>#REF!</v>
      </c>
      <c r="CU233" s="40" t="e">
        <f t="shared" si="289"/>
        <v>#REF!</v>
      </c>
      <c r="CV233" s="40" t="e">
        <f t="shared" si="289"/>
        <v>#REF!</v>
      </c>
      <c r="CW233" s="40" t="e">
        <f t="shared" si="289"/>
        <v>#REF!</v>
      </c>
      <c r="CX233" s="40" t="e">
        <f t="shared" si="289"/>
        <v>#REF!</v>
      </c>
      <c r="CY233" s="40" t="e">
        <f t="shared" si="289"/>
        <v>#REF!</v>
      </c>
      <c r="CZ233" s="40" t="e">
        <f t="shared" si="289"/>
        <v>#REF!</v>
      </c>
      <c r="DA233" s="40" t="e">
        <f t="shared" si="289"/>
        <v>#REF!</v>
      </c>
      <c r="DB233" s="40" t="e">
        <f t="shared" si="289"/>
        <v>#REF!</v>
      </c>
      <c r="DC233" s="40" t="e">
        <f t="shared" si="289"/>
        <v>#REF!</v>
      </c>
      <c r="DD233" s="40" t="e">
        <f t="shared" ref="DD233:DW233" si="290">MAX(($C$24*DE233+(1-$C$24)*DE234)*$C$25,DD104-StrikePrice)</f>
        <v>#REF!</v>
      </c>
      <c r="DE233" s="40" t="e">
        <f t="shared" si="290"/>
        <v>#REF!</v>
      </c>
      <c r="DF233" s="40" t="e">
        <f t="shared" si="290"/>
        <v>#REF!</v>
      </c>
      <c r="DG233" s="40" t="e">
        <f t="shared" si="290"/>
        <v>#REF!</v>
      </c>
      <c r="DH233" s="40" t="e">
        <f t="shared" si="290"/>
        <v>#REF!</v>
      </c>
      <c r="DI233" s="40" t="e">
        <f t="shared" si="290"/>
        <v>#REF!</v>
      </c>
      <c r="DJ233" s="40" t="e">
        <f t="shared" si="290"/>
        <v>#REF!</v>
      </c>
      <c r="DK233" s="40" t="e">
        <f t="shared" si="290"/>
        <v>#REF!</v>
      </c>
      <c r="DL233" s="40" t="e">
        <f t="shared" si="290"/>
        <v>#REF!</v>
      </c>
      <c r="DM233" s="40" t="e">
        <f t="shared" si="290"/>
        <v>#REF!</v>
      </c>
      <c r="DN233" s="40" t="e">
        <f t="shared" si="290"/>
        <v>#REF!</v>
      </c>
      <c r="DO233" s="40" t="e">
        <f t="shared" si="290"/>
        <v>#REF!</v>
      </c>
      <c r="DP233" s="40" t="e">
        <f t="shared" si="290"/>
        <v>#REF!</v>
      </c>
      <c r="DQ233" s="40" t="e">
        <f t="shared" si="290"/>
        <v>#REF!</v>
      </c>
      <c r="DR233" s="40" t="e">
        <f t="shared" si="290"/>
        <v>#REF!</v>
      </c>
      <c r="DS233" s="40" t="e">
        <f t="shared" si="290"/>
        <v>#REF!</v>
      </c>
      <c r="DT233" s="40" t="e">
        <f t="shared" si="290"/>
        <v>#REF!</v>
      </c>
      <c r="DU233" s="40" t="e">
        <f t="shared" si="290"/>
        <v>#REF!</v>
      </c>
      <c r="DV233" s="40" t="e">
        <f t="shared" si="290"/>
        <v>#REF!</v>
      </c>
      <c r="DW233" s="40" t="e">
        <f t="shared" si="290"/>
        <v>#REF!</v>
      </c>
      <c r="DX233" s="40" t="e">
        <f t="shared" si="269"/>
        <v>#REF!</v>
      </c>
      <c r="DY233" s="39">
        <f t="shared" si="276"/>
        <v>74</v>
      </c>
      <c r="DZ233" s="39">
        <f t="shared" si="272"/>
        <v>53</v>
      </c>
      <c r="EA233" s="104" t="e">
        <f t="shared" si="273"/>
        <v>#REF!</v>
      </c>
      <c r="EB233" s="39">
        <f>PRODUCT($DZ$161:DZ233)/FACT(DY233-1)</f>
        <v>5.2216616188776225E+35</v>
      </c>
    </row>
    <row r="234" spans="2:132" s="39" customFormat="1">
      <c r="B234" s="21"/>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40"/>
      <c r="BH234" s="40"/>
      <c r="BI234" s="40"/>
      <c r="BJ234" s="40"/>
      <c r="BK234" s="40"/>
      <c r="BL234" s="40"/>
      <c r="BM234" s="40"/>
      <c r="BN234" s="40"/>
      <c r="BO234" s="40"/>
      <c r="BP234" s="40"/>
      <c r="BQ234" s="40"/>
      <c r="BR234" s="40"/>
      <c r="BS234" s="40"/>
      <c r="BT234" s="40"/>
      <c r="BU234" s="40"/>
      <c r="BV234" s="40"/>
      <c r="BW234" s="40"/>
      <c r="BX234" s="41"/>
      <c r="BY234" s="40" t="e">
        <f t="shared" ref="BY234:DD234" si="291">MAX(($C$24*BZ234+(1-$C$24)*BZ235)*$C$25,BY105-StrikePrice)</f>
        <v>#REF!</v>
      </c>
      <c r="BZ234" s="40" t="e">
        <f t="shared" si="291"/>
        <v>#REF!</v>
      </c>
      <c r="CA234" s="40" t="e">
        <f t="shared" si="291"/>
        <v>#REF!</v>
      </c>
      <c r="CB234" s="40" t="e">
        <f t="shared" si="291"/>
        <v>#REF!</v>
      </c>
      <c r="CC234" s="40" t="e">
        <f t="shared" si="291"/>
        <v>#REF!</v>
      </c>
      <c r="CD234" s="40" t="e">
        <f t="shared" si="291"/>
        <v>#REF!</v>
      </c>
      <c r="CE234" s="40" t="e">
        <f t="shared" si="291"/>
        <v>#REF!</v>
      </c>
      <c r="CF234" s="40" t="e">
        <f t="shared" si="291"/>
        <v>#REF!</v>
      </c>
      <c r="CG234" s="40" t="e">
        <f t="shared" si="291"/>
        <v>#REF!</v>
      </c>
      <c r="CH234" s="40" t="e">
        <f t="shared" si="291"/>
        <v>#REF!</v>
      </c>
      <c r="CI234" s="40" t="e">
        <f t="shared" si="291"/>
        <v>#REF!</v>
      </c>
      <c r="CJ234" s="40" t="e">
        <f t="shared" si="291"/>
        <v>#REF!</v>
      </c>
      <c r="CK234" s="40" t="e">
        <f t="shared" si="291"/>
        <v>#REF!</v>
      </c>
      <c r="CL234" s="40" t="e">
        <f t="shared" si="291"/>
        <v>#REF!</v>
      </c>
      <c r="CM234" s="40" t="e">
        <f t="shared" si="291"/>
        <v>#REF!</v>
      </c>
      <c r="CN234" s="40" t="e">
        <f t="shared" si="291"/>
        <v>#REF!</v>
      </c>
      <c r="CO234" s="40" t="e">
        <f t="shared" si="291"/>
        <v>#REF!</v>
      </c>
      <c r="CP234" s="40" t="e">
        <f t="shared" si="291"/>
        <v>#REF!</v>
      </c>
      <c r="CQ234" s="40" t="e">
        <f t="shared" si="291"/>
        <v>#REF!</v>
      </c>
      <c r="CR234" s="40" t="e">
        <f t="shared" si="291"/>
        <v>#REF!</v>
      </c>
      <c r="CS234" s="40" t="e">
        <f t="shared" si="291"/>
        <v>#REF!</v>
      </c>
      <c r="CT234" s="40" t="e">
        <f t="shared" si="291"/>
        <v>#REF!</v>
      </c>
      <c r="CU234" s="40" t="e">
        <f t="shared" si="291"/>
        <v>#REF!</v>
      </c>
      <c r="CV234" s="40" t="e">
        <f t="shared" si="291"/>
        <v>#REF!</v>
      </c>
      <c r="CW234" s="40" t="e">
        <f t="shared" si="291"/>
        <v>#REF!</v>
      </c>
      <c r="CX234" s="40" t="e">
        <f t="shared" si="291"/>
        <v>#REF!</v>
      </c>
      <c r="CY234" s="40" t="e">
        <f t="shared" si="291"/>
        <v>#REF!</v>
      </c>
      <c r="CZ234" s="40" t="e">
        <f t="shared" si="291"/>
        <v>#REF!</v>
      </c>
      <c r="DA234" s="40" t="e">
        <f t="shared" si="291"/>
        <v>#REF!</v>
      </c>
      <c r="DB234" s="40" t="e">
        <f t="shared" si="291"/>
        <v>#REF!</v>
      </c>
      <c r="DC234" s="40" t="e">
        <f t="shared" si="291"/>
        <v>#REF!</v>
      </c>
      <c r="DD234" s="40" t="e">
        <f t="shared" si="291"/>
        <v>#REF!</v>
      </c>
      <c r="DE234" s="40" t="e">
        <f t="shared" ref="DE234:DW234" si="292">MAX(($C$24*DF234+(1-$C$24)*DF235)*$C$25,DE105-StrikePrice)</f>
        <v>#REF!</v>
      </c>
      <c r="DF234" s="40" t="e">
        <f t="shared" si="292"/>
        <v>#REF!</v>
      </c>
      <c r="DG234" s="40" t="e">
        <f t="shared" si="292"/>
        <v>#REF!</v>
      </c>
      <c r="DH234" s="40" t="e">
        <f t="shared" si="292"/>
        <v>#REF!</v>
      </c>
      <c r="DI234" s="40" t="e">
        <f t="shared" si="292"/>
        <v>#REF!</v>
      </c>
      <c r="DJ234" s="40" t="e">
        <f t="shared" si="292"/>
        <v>#REF!</v>
      </c>
      <c r="DK234" s="40" t="e">
        <f t="shared" si="292"/>
        <v>#REF!</v>
      </c>
      <c r="DL234" s="40" t="e">
        <f t="shared" si="292"/>
        <v>#REF!</v>
      </c>
      <c r="DM234" s="40" t="e">
        <f t="shared" si="292"/>
        <v>#REF!</v>
      </c>
      <c r="DN234" s="40" t="e">
        <f t="shared" si="292"/>
        <v>#REF!</v>
      </c>
      <c r="DO234" s="40" t="e">
        <f t="shared" si="292"/>
        <v>#REF!</v>
      </c>
      <c r="DP234" s="40" t="e">
        <f t="shared" si="292"/>
        <v>#REF!</v>
      </c>
      <c r="DQ234" s="40" t="e">
        <f t="shared" si="292"/>
        <v>#REF!</v>
      </c>
      <c r="DR234" s="40" t="e">
        <f t="shared" si="292"/>
        <v>#REF!</v>
      </c>
      <c r="DS234" s="40" t="e">
        <f t="shared" si="292"/>
        <v>#REF!</v>
      </c>
      <c r="DT234" s="40" t="e">
        <f t="shared" si="292"/>
        <v>#REF!</v>
      </c>
      <c r="DU234" s="40" t="e">
        <f t="shared" si="292"/>
        <v>#REF!</v>
      </c>
      <c r="DV234" s="40" t="e">
        <f t="shared" si="292"/>
        <v>#REF!</v>
      </c>
      <c r="DW234" s="40" t="e">
        <f t="shared" si="292"/>
        <v>#REF!</v>
      </c>
      <c r="DX234" s="40" t="e">
        <f t="shared" si="269"/>
        <v>#REF!</v>
      </c>
      <c r="DY234" s="39">
        <f t="shared" si="276"/>
        <v>75</v>
      </c>
      <c r="DZ234" s="39">
        <f t="shared" si="272"/>
        <v>52</v>
      </c>
      <c r="EA234" s="104" t="e">
        <f t="shared" si="273"/>
        <v>#REF!</v>
      </c>
      <c r="EB234" s="39">
        <f>PRODUCT($DZ$161:DZ234)/FACT(DY234-1)</f>
        <v>3.669275732184276E+35</v>
      </c>
    </row>
    <row r="235" spans="2:132" s="39" customFormat="1">
      <c r="B235" s="21"/>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40"/>
      <c r="BH235" s="40"/>
      <c r="BI235" s="40"/>
      <c r="BJ235" s="40"/>
      <c r="BK235" s="40"/>
      <c r="BL235" s="40"/>
      <c r="BM235" s="40"/>
      <c r="BN235" s="40"/>
      <c r="BO235" s="40"/>
      <c r="BP235" s="40"/>
      <c r="BQ235" s="40"/>
      <c r="BR235" s="40"/>
      <c r="BS235" s="40"/>
      <c r="BT235" s="40"/>
      <c r="BU235" s="40"/>
      <c r="BV235" s="40"/>
      <c r="BW235" s="40"/>
      <c r="BX235" s="40"/>
      <c r="BY235" s="41"/>
      <c r="BZ235" s="40" t="e">
        <f t="shared" ref="BZ235:DE235" si="293">MAX(($C$24*CA235+(1-$C$24)*CA236)*$C$25,BZ106-StrikePrice)</f>
        <v>#REF!</v>
      </c>
      <c r="CA235" s="40" t="e">
        <f t="shared" si="293"/>
        <v>#REF!</v>
      </c>
      <c r="CB235" s="40" t="e">
        <f t="shared" si="293"/>
        <v>#REF!</v>
      </c>
      <c r="CC235" s="40" t="e">
        <f t="shared" si="293"/>
        <v>#REF!</v>
      </c>
      <c r="CD235" s="40" t="e">
        <f t="shared" si="293"/>
        <v>#REF!</v>
      </c>
      <c r="CE235" s="40" t="e">
        <f t="shared" si="293"/>
        <v>#REF!</v>
      </c>
      <c r="CF235" s="40" t="e">
        <f t="shared" si="293"/>
        <v>#REF!</v>
      </c>
      <c r="CG235" s="40" t="e">
        <f t="shared" si="293"/>
        <v>#REF!</v>
      </c>
      <c r="CH235" s="40" t="e">
        <f t="shared" si="293"/>
        <v>#REF!</v>
      </c>
      <c r="CI235" s="40" t="e">
        <f t="shared" si="293"/>
        <v>#REF!</v>
      </c>
      <c r="CJ235" s="40" t="e">
        <f t="shared" si="293"/>
        <v>#REF!</v>
      </c>
      <c r="CK235" s="40" t="e">
        <f t="shared" si="293"/>
        <v>#REF!</v>
      </c>
      <c r="CL235" s="40" t="e">
        <f t="shared" si="293"/>
        <v>#REF!</v>
      </c>
      <c r="CM235" s="40" t="e">
        <f t="shared" si="293"/>
        <v>#REF!</v>
      </c>
      <c r="CN235" s="40" t="e">
        <f t="shared" si="293"/>
        <v>#REF!</v>
      </c>
      <c r="CO235" s="40" t="e">
        <f t="shared" si="293"/>
        <v>#REF!</v>
      </c>
      <c r="CP235" s="40" t="e">
        <f t="shared" si="293"/>
        <v>#REF!</v>
      </c>
      <c r="CQ235" s="40" t="e">
        <f t="shared" si="293"/>
        <v>#REF!</v>
      </c>
      <c r="CR235" s="40" t="e">
        <f t="shared" si="293"/>
        <v>#REF!</v>
      </c>
      <c r="CS235" s="40" t="e">
        <f t="shared" si="293"/>
        <v>#REF!</v>
      </c>
      <c r="CT235" s="40" t="e">
        <f t="shared" si="293"/>
        <v>#REF!</v>
      </c>
      <c r="CU235" s="40" t="e">
        <f t="shared" si="293"/>
        <v>#REF!</v>
      </c>
      <c r="CV235" s="40" t="e">
        <f t="shared" si="293"/>
        <v>#REF!</v>
      </c>
      <c r="CW235" s="40" t="e">
        <f t="shared" si="293"/>
        <v>#REF!</v>
      </c>
      <c r="CX235" s="40" t="e">
        <f t="shared" si="293"/>
        <v>#REF!</v>
      </c>
      <c r="CY235" s="40" t="e">
        <f t="shared" si="293"/>
        <v>#REF!</v>
      </c>
      <c r="CZ235" s="40" t="e">
        <f t="shared" si="293"/>
        <v>#REF!</v>
      </c>
      <c r="DA235" s="40" t="e">
        <f t="shared" si="293"/>
        <v>#REF!</v>
      </c>
      <c r="DB235" s="40" t="e">
        <f t="shared" si="293"/>
        <v>#REF!</v>
      </c>
      <c r="DC235" s="40" t="e">
        <f t="shared" si="293"/>
        <v>#REF!</v>
      </c>
      <c r="DD235" s="40" t="e">
        <f t="shared" si="293"/>
        <v>#REF!</v>
      </c>
      <c r="DE235" s="40" t="e">
        <f t="shared" si="293"/>
        <v>#REF!</v>
      </c>
      <c r="DF235" s="40" t="e">
        <f t="shared" ref="DF235:DW235" si="294">MAX(($C$24*DG235+(1-$C$24)*DG236)*$C$25,DF106-StrikePrice)</f>
        <v>#REF!</v>
      </c>
      <c r="DG235" s="40" t="e">
        <f t="shared" si="294"/>
        <v>#REF!</v>
      </c>
      <c r="DH235" s="40" t="e">
        <f t="shared" si="294"/>
        <v>#REF!</v>
      </c>
      <c r="DI235" s="40" t="e">
        <f t="shared" si="294"/>
        <v>#REF!</v>
      </c>
      <c r="DJ235" s="40" t="e">
        <f t="shared" si="294"/>
        <v>#REF!</v>
      </c>
      <c r="DK235" s="40" t="e">
        <f t="shared" si="294"/>
        <v>#REF!</v>
      </c>
      <c r="DL235" s="40" t="e">
        <f t="shared" si="294"/>
        <v>#REF!</v>
      </c>
      <c r="DM235" s="40" t="e">
        <f t="shared" si="294"/>
        <v>#REF!</v>
      </c>
      <c r="DN235" s="40" t="e">
        <f t="shared" si="294"/>
        <v>#REF!</v>
      </c>
      <c r="DO235" s="40" t="e">
        <f t="shared" si="294"/>
        <v>#REF!</v>
      </c>
      <c r="DP235" s="40" t="e">
        <f t="shared" si="294"/>
        <v>#REF!</v>
      </c>
      <c r="DQ235" s="40" t="e">
        <f t="shared" si="294"/>
        <v>#REF!</v>
      </c>
      <c r="DR235" s="40" t="e">
        <f t="shared" si="294"/>
        <v>#REF!</v>
      </c>
      <c r="DS235" s="40" t="e">
        <f t="shared" si="294"/>
        <v>#REF!</v>
      </c>
      <c r="DT235" s="40" t="e">
        <f t="shared" si="294"/>
        <v>#REF!</v>
      </c>
      <c r="DU235" s="40" t="e">
        <f t="shared" si="294"/>
        <v>#REF!</v>
      </c>
      <c r="DV235" s="40" t="e">
        <f t="shared" si="294"/>
        <v>#REF!</v>
      </c>
      <c r="DW235" s="40" t="e">
        <f t="shared" si="294"/>
        <v>#REF!</v>
      </c>
      <c r="DX235" s="40" t="e">
        <f t="shared" si="269"/>
        <v>#REF!</v>
      </c>
      <c r="DY235" s="39">
        <f t="shared" si="276"/>
        <v>76</v>
      </c>
      <c r="DZ235" s="39">
        <f t="shared" si="272"/>
        <v>51</v>
      </c>
      <c r="EA235" s="104" t="e">
        <f t="shared" si="273"/>
        <v>#REF!</v>
      </c>
      <c r="EB235" s="39">
        <f>PRODUCT($DZ$161:DZ235)/FACT(DY235-1)</f>
        <v>2.4951074978853075E+35</v>
      </c>
    </row>
    <row r="236" spans="2:132" s="39" customFormat="1">
      <c r="B236" s="21"/>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40"/>
      <c r="BH236" s="40"/>
      <c r="BI236" s="40"/>
      <c r="BJ236" s="40"/>
      <c r="BK236" s="40"/>
      <c r="BL236" s="40"/>
      <c r="BM236" s="40"/>
      <c r="BN236" s="40"/>
      <c r="BO236" s="40"/>
      <c r="BP236" s="40"/>
      <c r="BQ236" s="40"/>
      <c r="BR236" s="40"/>
      <c r="BS236" s="40"/>
      <c r="BT236" s="40"/>
      <c r="BU236" s="40"/>
      <c r="BV236" s="40"/>
      <c r="BW236" s="40"/>
      <c r="BX236" s="40"/>
      <c r="BY236" s="40"/>
      <c r="BZ236" s="41"/>
      <c r="CA236" s="40" t="e">
        <f t="shared" ref="CA236:DF236" si="295">MAX(($C$24*CB236+(1-$C$24)*CB237)*$C$25,CA107-StrikePrice)</f>
        <v>#REF!</v>
      </c>
      <c r="CB236" s="40" t="e">
        <f t="shared" si="295"/>
        <v>#REF!</v>
      </c>
      <c r="CC236" s="40" t="e">
        <f t="shared" si="295"/>
        <v>#REF!</v>
      </c>
      <c r="CD236" s="40" t="e">
        <f t="shared" si="295"/>
        <v>#REF!</v>
      </c>
      <c r="CE236" s="40" t="e">
        <f t="shared" si="295"/>
        <v>#REF!</v>
      </c>
      <c r="CF236" s="40" t="e">
        <f t="shared" si="295"/>
        <v>#REF!</v>
      </c>
      <c r="CG236" s="40" t="e">
        <f t="shared" si="295"/>
        <v>#REF!</v>
      </c>
      <c r="CH236" s="40" t="e">
        <f t="shared" si="295"/>
        <v>#REF!</v>
      </c>
      <c r="CI236" s="40" t="e">
        <f t="shared" si="295"/>
        <v>#REF!</v>
      </c>
      <c r="CJ236" s="40" t="e">
        <f t="shared" si="295"/>
        <v>#REF!</v>
      </c>
      <c r="CK236" s="40" t="e">
        <f t="shared" si="295"/>
        <v>#REF!</v>
      </c>
      <c r="CL236" s="40" t="e">
        <f t="shared" si="295"/>
        <v>#REF!</v>
      </c>
      <c r="CM236" s="40" t="e">
        <f t="shared" si="295"/>
        <v>#REF!</v>
      </c>
      <c r="CN236" s="40" t="e">
        <f t="shared" si="295"/>
        <v>#REF!</v>
      </c>
      <c r="CO236" s="40" t="e">
        <f t="shared" si="295"/>
        <v>#REF!</v>
      </c>
      <c r="CP236" s="40" t="e">
        <f t="shared" si="295"/>
        <v>#REF!</v>
      </c>
      <c r="CQ236" s="40" t="e">
        <f t="shared" si="295"/>
        <v>#REF!</v>
      </c>
      <c r="CR236" s="40" t="e">
        <f t="shared" si="295"/>
        <v>#REF!</v>
      </c>
      <c r="CS236" s="40" t="e">
        <f t="shared" si="295"/>
        <v>#REF!</v>
      </c>
      <c r="CT236" s="40" t="e">
        <f t="shared" si="295"/>
        <v>#REF!</v>
      </c>
      <c r="CU236" s="40" t="e">
        <f t="shared" si="295"/>
        <v>#REF!</v>
      </c>
      <c r="CV236" s="40" t="e">
        <f t="shared" si="295"/>
        <v>#REF!</v>
      </c>
      <c r="CW236" s="40" t="e">
        <f t="shared" si="295"/>
        <v>#REF!</v>
      </c>
      <c r="CX236" s="40" t="e">
        <f t="shared" si="295"/>
        <v>#REF!</v>
      </c>
      <c r="CY236" s="40" t="e">
        <f t="shared" si="295"/>
        <v>#REF!</v>
      </c>
      <c r="CZ236" s="40" t="e">
        <f t="shared" si="295"/>
        <v>#REF!</v>
      </c>
      <c r="DA236" s="40" t="e">
        <f t="shared" si="295"/>
        <v>#REF!</v>
      </c>
      <c r="DB236" s="40" t="e">
        <f t="shared" si="295"/>
        <v>#REF!</v>
      </c>
      <c r="DC236" s="40" t="e">
        <f t="shared" si="295"/>
        <v>#REF!</v>
      </c>
      <c r="DD236" s="40" t="e">
        <f t="shared" si="295"/>
        <v>#REF!</v>
      </c>
      <c r="DE236" s="40" t="e">
        <f t="shared" si="295"/>
        <v>#REF!</v>
      </c>
      <c r="DF236" s="40" t="e">
        <f t="shared" si="295"/>
        <v>#REF!</v>
      </c>
      <c r="DG236" s="40" t="e">
        <f t="shared" ref="DG236:DW236" si="296">MAX(($C$24*DH236+(1-$C$24)*DH237)*$C$25,DG107-StrikePrice)</f>
        <v>#REF!</v>
      </c>
      <c r="DH236" s="40" t="e">
        <f t="shared" si="296"/>
        <v>#REF!</v>
      </c>
      <c r="DI236" s="40" t="e">
        <f t="shared" si="296"/>
        <v>#REF!</v>
      </c>
      <c r="DJ236" s="40" t="e">
        <f t="shared" si="296"/>
        <v>#REF!</v>
      </c>
      <c r="DK236" s="40" t="e">
        <f t="shared" si="296"/>
        <v>#REF!</v>
      </c>
      <c r="DL236" s="40" t="e">
        <f t="shared" si="296"/>
        <v>#REF!</v>
      </c>
      <c r="DM236" s="40" t="e">
        <f t="shared" si="296"/>
        <v>#REF!</v>
      </c>
      <c r="DN236" s="40" t="e">
        <f t="shared" si="296"/>
        <v>#REF!</v>
      </c>
      <c r="DO236" s="40" t="e">
        <f t="shared" si="296"/>
        <v>#REF!</v>
      </c>
      <c r="DP236" s="40" t="e">
        <f t="shared" si="296"/>
        <v>#REF!</v>
      </c>
      <c r="DQ236" s="40" t="e">
        <f t="shared" si="296"/>
        <v>#REF!</v>
      </c>
      <c r="DR236" s="40" t="e">
        <f t="shared" si="296"/>
        <v>#REF!</v>
      </c>
      <c r="DS236" s="40" t="e">
        <f t="shared" si="296"/>
        <v>#REF!</v>
      </c>
      <c r="DT236" s="40" t="e">
        <f t="shared" si="296"/>
        <v>#REF!</v>
      </c>
      <c r="DU236" s="40" t="e">
        <f t="shared" si="296"/>
        <v>#REF!</v>
      </c>
      <c r="DV236" s="40" t="e">
        <f t="shared" si="296"/>
        <v>#REF!</v>
      </c>
      <c r="DW236" s="40" t="e">
        <f t="shared" si="296"/>
        <v>#REF!</v>
      </c>
      <c r="DX236" s="40" t="e">
        <f t="shared" si="269"/>
        <v>#REF!</v>
      </c>
      <c r="DY236" s="39">
        <f t="shared" si="276"/>
        <v>77</v>
      </c>
      <c r="DZ236" s="39">
        <f t="shared" si="272"/>
        <v>50</v>
      </c>
      <c r="EA236" s="104" t="e">
        <f t="shared" si="273"/>
        <v>#REF!</v>
      </c>
      <c r="EB236" s="39">
        <f>PRODUCT($DZ$161:DZ236)/FACT(DY236-1)</f>
        <v>1.6415180907140179E+35</v>
      </c>
    </row>
    <row r="237" spans="2:132" s="39" customFormat="1">
      <c r="B237" s="21"/>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40"/>
      <c r="BH237" s="40"/>
      <c r="BI237" s="40"/>
      <c r="BJ237" s="40"/>
      <c r="BK237" s="40"/>
      <c r="BL237" s="40"/>
      <c r="BM237" s="40"/>
      <c r="BN237" s="40"/>
      <c r="BO237" s="40"/>
      <c r="BP237" s="40"/>
      <c r="BQ237" s="40"/>
      <c r="BR237" s="40"/>
      <c r="BS237" s="40"/>
      <c r="BT237" s="40"/>
      <c r="BU237" s="40"/>
      <c r="BV237" s="40"/>
      <c r="BW237" s="40"/>
      <c r="BX237" s="40"/>
      <c r="BY237" s="40"/>
      <c r="BZ237" s="40"/>
      <c r="CA237" s="41"/>
      <c r="CB237" s="40" t="e">
        <f t="shared" ref="CB237:DW237" si="297">MAX(($C$24*CC237+(1-$C$24)*CC238)*$C$25,CB108-StrikePrice)</f>
        <v>#REF!</v>
      </c>
      <c r="CC237" s="40" t="e">
        <f t="shared" si="297"/>
        <v>#REF!</v>
      </c>
      <c r="CD237" s="40" t="e">
        <f t="shared" si="297"/>
        <v>#REF!</v>
      </c>
      <c r="CE237" s="40" t="e">
        <f t="shared" si="297"/>
        <v>#REF!</v>
      </c>
      <c r="CF237" s="40" t="e">
        <f t="shared" si="297"/>
        <v>#REF!</v>
      </c>
      <c r="CG237" s="40" t="e">
        <f t="shared" si="297"/>
        <v>#REF!</v>
      </c>
      <c r="CH237" s="40" t="e">
        <f t="shared" si="297"/>
        <v>#REF!</v>
      </c>
      <c r="CI237" s="40" t="e">
        <f t="shared" si="297"/>
        <v>#REF!</v>
      </c>
      <c r="CJ237" s="40" t="e">
        <f t="shared" si="297"/>
        <v>#REF!</v>
      </c>
      <c r="CK237" s="40" t="e">
        <f t="shared" si="297"/>
        <v>#REF!</v>
      </c>
      <c r="CL237" s="40" t="e">
        <f t="shared" si="297"/>
        <v>#REF!</v>
      </c>
      <c r="CM237" s="40" t="e">
        <f t="shared" si="297"/>
        <v>#REF!</v>
      </c>
      <c r="CN237" s="40" t="e">
        <f t="shared" si="297"/>
        <v>#REF!</v>
      </c>
      <c r="CO237" s="40" t="e">
        <f t="shared" si="297"/>
        <v>#REF!</v>
      </c>
      <c r="CP237" s="40" t="e">
        <f t="shared" si="297"/>
        <v>#REF!</v>
      </c>
      <c r="CQ237" s="40" t="e">
        <f t="shared" si="297"/>
        <v>#REF!</v>
      </c>
      <c r="CR237" s="40" t="e">
        <f t="shared" si="297"/>
        <v>#REF!</v>
      </c>
      <c r="CS237" s="40" t="e">
        <f t="shared" si="297"/>
        <v>#REF!</v>
      </c>
      <c r="CT237" s="40" t="e">
        <f t="shared" si="297"/>
        <v>#REF!</v>
      </c>
      <c r="CU237" s="40" t="e">
        <f t="shared" si="297"/>
        <v>#REF!</v>
      </c>
      <c r="CV237" s="40" t="e">
        <f t="shared" si="297"/>
        <v>#REF!</v>
      </c>
      <c r="CW237" s="40" t="e">
        <f t="shared" si="297"/>
        <v>#REF!</v>
      </c>
      <c r="CX237" s="40" t="e">
        <f t="shared" si="297"/>
        <v>#REF!</v>
      </c>
      <c r="CY237" s="40" t="e">
        <f t="shared" si="297"/>
        <v>#REF!</v>
      </c>
      <c r="CZ237" s="40" t="e">
        <f t="shared" si="297"/>
        <v>#REF!</v>
      </c>
      <c r="DA237" s="40" t="e">
        <f t="shared" si="297"/>
        <v>#REF!</v>
      </c>
      <c r="DB237" s="40" t="e">
        <f t="shared" si="297"/>
        <v>#REF!</v>
      </c>
      <c r="DC237" s="40" t="e">
        <f t="shared" si="297"/>
        <v>#REF!</v>
      </c>
      <c r="DD237" s="40" t="e">
        <f t="shared" si="297"/>
        <v>#REF!</v>
      </c>
      <c r="DE237" s="40" t="e">
        <f t="shared" si="297"/>
        <v>#REF!</v>
      </c>
      <c r="DF237" s="40" t="e">
        <f t="shared" si="297"/>
        <v>#REF!</v>
      </c>
      <c r="DG237" s="40" t="e">
        <f t="shared" si="297"/>
        <v>#REF!</v>
      </c>
      <c r="DH237" s="40" t="e">
        <f t="shared" si="297"/>
        <v>#REF!</v>
      </c>
      <c r="DI237" s="40" t="e">
        <f t="shared" si="297"/>
        <v>#REF!</v>
      </c>
      <c r="DJ237" s="40" t="e">
        <f t="shared" si="297"/>
        <v>#REF!</v>
      </c>
      <c r="DK237" s="40" t="e">
        <f t="shared" si="297"/>
        <v>#REF!</v>
      </c>
      <c r="DL237" s="40" t="e">
        <f t="shared" si="297"/>
        <v>#REF!</v>
      </c>
      <c r="DM237" s="40" t="e">
        <f t="shared" si="297"/>
        <v>#REF!</v>
      </c>
      <c r="DN237" s="40" t="e">
        <f t="shared" si="297"/>
        <v>#REF!</v>
      </c>
      <c r="DO237" s="40" t="e">
        <f t="shared" si="297"/>
        <v>#REF!</v>
      </c>
      <c r="DP237" s="40" t="e">
        <f t="shared" si="297"/>
        <v>#REF!</v>
      </c>
      <c r="DQ237" s="40" t="e">
        <f t="shared" si="297"/>
        <v>#REF!</v>
      </c>
      <c r="DR237" s="40" t="e">
        <f t="shared" si="297"/>
        <v>#REF!</v>
      </c>
      <c r="DS237" s="40" t="e">
        <f t="shared" si="297"/>
        <v>#REF!</v>
      </c>
      <c r="DT237" s="40" t="e">
        <f t="shared" si="297"/>
        <v>#REF!</v>
      </c>
      <c r="DU237" s="40" t="e">
        <f t="shared" si="297"/>
        <v>#REF!</v>
      </c>
      <c r="DV237" s="40" t="e">
        <f t="shared" si="297"/>
        <v>#REF!</v>
      </c>
      <c r="DW237" s="40" t="e">
        <f t="shared" si="297"/>
        <v>#REF!</v>
      </c>
      <c r="DX237" s="40" t="e">
        <f t="shared" si="269"/>
        <v>#REF!</v>
      </c>
      <c r="DY237" s="39">
        <f t="shared" si="276"/>
        <v>78</v>
      </c>
      <c r="DZ237" s="39">
        <f t="shared" si="272"/>
        <v>49</v>
      </c>
      <c r="EA237" s="104" t="e">
        <f t="shared" si="273"/>
        <v>#REF!</v>
      </c>
      <c r="EB237" s="39">
        <f>PRODUCT($DZ$161:DZ237)/FACT(DY237-1)</f>
        <v>1.044602421363466E+35</v>
      </c>
    </row>
    <row r="238" spans="2:132" s="39" customFormat="1">
      <c r="B238" s="21"/>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40"/>
      <c r="BH238" s="40"/>
      <c r="BI238" s="40"/>
      <c r="BJ238" s="40"/>
      <c r="BK238" s="40"/>
      <c r="BL238" s="40"/>
      <c r="BM238" s="40"/>
      <c r="BN238" s="40"/>
      <c r="BO238" s="40"/>
      <c r="BP238" s="40"/>
      <c r="BQ238" s="40"/>
      <c r="BR238" s="40"/>
      <c r="BS238" s="40"/>
      <c r="BT238" s="40"/>
      <c r="BU238" s="40"/>
      <c r="BV238" s="40"/>
      <c r="BW238" s="40"/>
      <c r="BX238" s="40"/>
      <c r="BY238" s="40"/>
      <c r="BZ238" s="40"/>
      <c r="CA238" s="40"/>
      <c r="CB238" s="41"/>
      <c r="CC238" s="40" t="e">
        <f t="shared" ref="CC238:DW238" si="298">MAX(($C$24*CD238+(1-$C$24)*CD239)*$C$25,CC109-StrikePrice)</f>
        <v>#REF!</v>
      </c>
      <c r="CD238" s="40" t="e">
        <f t="shared" si="298"/>
        <v>#REF!</v>
      </c>
      <c r="CE238" s="40" t="e">
        <f t="shared" si="298"/>
        <v>#REF!</v>
      </c>
      <c r="CF238" s="40" t="e">
        <f t="shared" si="298"/>
        <v>#REF!</v>
      </c>
      <c r="CG238" s="40" t="e">
        <f t="shared" si="298"/>
        <v>#REF!</v>
      </c>
      <c r="CH238" s="40" t="e">
        <f t="shared" si="298"/>
        <v>#REF!</v>
      </c>
      <c r="CI238" s="40" t="e">
        <f t="shared" si="298"/>
        <v>#REF!</v>
      </c>
      <c r="CJ238" s="40" t="e">
        <f t="shared" si="298"/>
        <v>#REF!</v>
      </c>
      <c r="CK238" s="40" t="e">
        <f t="shared" si="298"/>
        <v>#REF!</v>
      </c>
      <c r="CL238" s="40" t="e">
        <f t="shared" si="298"/>
        <v>#REF!</v>
      </c>
      <c r="CM238" s="40" t="e">
        <f t="shared" si="298"/>
        <v>#REF!</v>
      </c>
      <c r="CN238" s="40" t="e">
        <f t="shared" si="298"/>
        <v>#REF!</v>
      </c>
      <c r="CO238" s="40" t="e">
        <f t="shared" si="298"/>
        <v>#REF!</v>
      </c>
      <c r="CP238" s="40" t="e">
        <f t="shared" si="298"/>
        <v>#REF!</v>
      </c>
      <c r="CQ238" s="40" t="e">
        <f t="shared" si="298"/>
        <v>#REF!</v>
      </c>
      <c r="CR238" s="40" t="e">
        <f t="shared" si="298"/>
        <v>#REF!</v>
      </c>
      <c r="CS238" s="40" t="e">
        <f t="shared" si="298"/>
        <v>#REF!</v>
      </c>
      <c r="CT238" s="40" t="e">
        <f t="shared" si="298"/>
        <v>#REF!</v>
      </c>
      <c r="CU238" s="40" t="e">
        <f t="shared" si="298"/>
        <v>#REF!</v>
      </c>
      <c r="CV238" s="40" t="e">
        <f t="shared" si="298"/>
        <v>#REF!</v>
      </c>
      <c r="CW238" s="40" t="e">
        <f t="shared" si="298"/>
        <v>#REF!</v>
      </c>
      <c r="CX238" s="40" t="e">
        <f t="shared" si="298"/>
        <v>#REF!</v>
      </c>
      <c r="CY238" s="40" t="e">
        <f t="shared" si="298"/>
        <v>#REF!</v>
      </c>
      <c r="CZ238" s="40" t="e">
        <f t="shared" si="298"/>
        <v>#REF!</v>
      </c>
      <c r="DA238" s="40" t="e">
        <f t="shared" si="298"/>
        <v>#REF!</v>
      </c>
      <c r="DB238" s="40" t="e">
        <f t="shared" si="298"/>
        <v>#REF!</v>
      </c>
      <c r="DC238" s="40" t="e">
        <f t="shared" si="298"/>
        <v>#REF!</v>
      </c>
      <c r="DD238" s="40" t="e">
        <f t="shared" si="298"/>
        <v>#REF!</v>
      </c>
      <c r="DE238" s="40" t="e">
        <f t="shared" si="298"/>
        <v>#REF!</v>
      </c>
      <c r="DF238" s="40" t="e">
        <f t="shared" si="298"/>
        <v>#REF!</v>
      </c>
      <c r="DG238" s="40" t="e">
        <f t="shared" si="298"/>
        <v>#REF!</v>
      </c>
      <c r="DH238" s="40" t="e">
        <f t="shared" si="298"/>
        <v>#REF!</v>
      </c>
      <c r="DI238" s="40" t="e">
        <f t="shared" si="298"/>
        <v>#REF!</v>
      </c>
      <c r="DJ238" s="40" t="e">
        <f t="shared" si="298"/>
        <v>#REF!</v>
      </c>
      <c r="DK238" s="40" t="e">
        <f t="shared" si="298"/>
        <v>#REF!</v>
      </c>
      <c r="DL238" s="40" t="e">
        <f t="shared" si="298"/>
        <v>#REF!</v>
      </c>
      <c r="DM238" s="40" t="e">
        <f t="shared" si="298"/>
        <v>#REF!</v>
      </c>
      <c r="DN238" s="40" t="e">
        <f t="shared" si="298"/>
        <v>#REF!</v>
      </c>
      <c r="DO238" s="40" t="e">
        <f t="shared" si="298"/>
        <v>#REF!</v>
      </c>
      <c r="DP238" s="40" t="e">
        <f t="shared" si="298"/>
        <v>#REF!</v>
      </c>
      <c r="DQ238" s="40" t="e">
        <f t="shared" si="298"/>
        <v>#REF!</v>
      </c>
      <c r="DR238" s="40" t="e">
        <f t="shared" si="298"/>
        <v>#REF!</v>
      </c>
      <c r="DS238" s="40" t="e">
        <f t="shared" si="298"/>
        <v>#REF!</v>
      </c>
      <c r="DT238" s="40" t="e">
        <f t="shared" si="298"/>
        <v>#REF!</v>
      </c>
      <c r="DU238" s="40" t="e">
        <f t="shared" si="298"/>
        <v>#REF!</v>
      </c>
      <c r="DV238" s="40" t="e">
        <f t="shared" si="298"/>
        <v>#REF!</v>
      </c>
      <c r="DW238" s="40" t="e">
        <f t="shared" si="298"/>
        <v>#REF!</v>
      </c>
      <c r="DX238" s="40" t="e">
        <f t="shared" si="269"/>
        <v>#REF!</v>
      </c>
      <c r="DY238" s="39">
        <f t="shared" si="276"/>
        <v>79</v>
      </c>
      <c r="DZ238" s="39">
        <f t="shared" si="272"/>
        <v>48</v>
      </c>
      <c r="EA238" s="104" t="e">
        <f t="shared" si="273"/>
        <v>#REF!</v>
      </c>
      <c r="EB238" s="39">
        <f>PRODUCT($DZ$161:DZ238)/FACT(DY238-1)</f>
        <v>6.428322593005948E+34</v>
      </c>
    </row>
    <row r="239" spans="2:132" s="39" customFormat="1">
      <c r="B239" s="21"/>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40"/>
      <c r="BH239" s="40"/>
      <c r="BI239" s="40"/>
      <c r="BJ239" s="40"/>
      <c r="BK239" s="40"/>
      <c r="BL239" s="40"/>
      <c r="BM239" s="40"/>
      <c r="BN239" s="40"/>
      <c r="BO239" s="40"/>
      <c r="BP239" s="40"/>
      <c r="BQ239" s="40"/>
      <c r="BR239" s="40"/>
      <c r="BS239" s="40"/>
      <c r="BT239" s="40"/>
      <c r="BU239" s="40"/>
      <c r="BV239" s="40"/>
      <c r="BW239" s="40"/>
      <c r="BX239" s="40"/>
      <c r="BY239" s="40"/>
      <c r="BZ239" s="40"/>
      <c r="CA239" s="40"/>
      <c r="CB239" s="40"/>
      <c r="CC239" s="41"/>
      <c r="CD239" s="40" t="e">
        <f t="shared" ref="CD239:DW239" si="299">MAX(($C$24*CE239+(1-$C$24)*CE240)*$C$25,CD110-StrikePrice)</f>
        <v>#REF!</v>
      </c>
      <c r="CE239" s="40" t="e">
        <f t="shared" si="299"/>
        <v>#REF!</v>
      </c>
      <c r="CF239" s="40" t="e">
        <f t="shared" si="299"/>
        <v>#REF!</v>
      </c>
      <c r="CG239" s="40" t="e">
        <f t="shared" si="299"/>
        <v>#REF!</v>
      </c>
      <c r="CH239" s="40" t="e">
        <f t="shared" si="299"/>
        <v>#REF!</v>
      </c>
      <c r="CI239" s="40" t="e">
        <f t="shared" si="299"/>
        <v>#REF!</v>
      </c>
      <c r="CJ239" s="40" t="e">
        <f t="shared" si="299"/>
        <v>#REF!</v>
      </c>
      <c r="CK239" s="40" t="e">
        <f t="shared" si="299"/>
        <v>#REF!</v>
      </c>
      <c r="CL239" s="40" t="e">
        <f t="shared" si="299"/>
        <v>#REF!</v>
      </c>
      <c r="CM239" s="40" t="e">
        <f t="shared" si="299"/>
        <v>#REF!</v>
      </c>
      <c r="CN239" s="40" t="e">
        <f t="shared" si="299"/>
        <v>#REF!</v>
      </c>
      <c r="CO239" s="40" t="e">
        <f t="shared" si="299"/>
        <v>#REF!</v>
      </c>
      <c r="CP239" s="40" t="e">
        <f t="shared" si="299"/>
        <v>#REF!</v>
      </c>
      <c r="CQ239" s="40" t="e">
        <f t="shared" si="299"/>
        <v>#REF!</v>
      </c>
      <c r="CR239" s="40" t="e">
        <f t="shared" si="299"/>
        <v>#REF!</v>
      </c>
      <c r="CS239" s="40" t="e">
        <f t="shared" si="299"/>
        <v>#REF!</v>
      </c>
      <c r="CT239" s="40" t="e">
        <f t="shared" si="299"/>
        <v>#REF!</v>
      </c>
      <c r="CU239" s="40" t="e">
        <f t="shared" si="299"/>
        <v>#REF!</v>
      </c>
      <c r="CV239" s="40" t="e">
        <f t="shared" si="299"/>
        <v>#REF!</v>
      </c>
      <c r="CW239" s="40" t="e">
        <f t="shared" si="299"/>
        <v>#REF!</v>
      </c>
      <c r="CX239" s="40" t="e">
        <f t="shared" si="299"/>
        <v>#REF!</v>
      </c>
      <c r="CY239" s="40" t="e">
        <f t="shared" si="299"/>
        <v>#REF!</v>
      </c>
      <c r="CZ239" s="40" t="e">
        <f t="shared" si="299"/>
        <v>#REF!</v>
      </c>
      <c r="DA239" s="40" t="e">
        <f t="shared" si="299"/>
        <v>#REF!</v>
      </c>
      <c r="DB239" s="40" t="e">
        <f t="shared" si="299"/>
        <v>#REF!</v>
      </c>
      <c r="DC239" s="40" t="e">
        <f t="shared" si="299"/>
        <v>#REF!</v>
      </c>
      <c r="DD239" s="40" t="e">
        <f t="shared" si="299"/>
        <v>#REF!</v>
      </c>
      <c r="DE239" s="40" t="e">
        <f t="shared" si="299"/>
        <v>#REF!</v>
      </c>
      <c r="DF239" s="40" t="e">
        <f t="shared" si="299"/>
        <v>#REF!</v>
      </c>
      <c r="DG239" s="40" t="e">
        <f t="shared" si="299"/>
        <v>#REF!</v>
      </c>
      <c r="DH239" s="40" t="e">
        <f t="shared" si="299"/>
        <v>#REF!</v>
      </c>
      <c r="DI239" s="40" t="e">
        <f t="shared" si="299"/>
        <v>#REF!</v>
      </c>
      <c r="DJ239" s="40" t="e">
        <f t="shared" si="299"/>
        <v>#REF!</v>
      </c>
      <c r="DK239" s="40" t="e">
        <f t="shared" si="299"/>
        <v>#REF!</v>
      </c>
      <c r="DL239" s="40" t="e">
        <f t="shared" si="299"/>
        <v>#REF!</v>
      </c>
      <c r="DM239" s="40" t="e">
        <f t="shared" si="299"/>
        <v>#REF!</v>
      </c>
      <c r="DN239" s="40" t="e">
        <f t="shared" si="299"/>
        <v>#REF!</v>
      </c>
      <c r="DO239" s="40" t="e">
        <f t="shared" si="299"/>
        <v>#REF!</v>
      </c>
      <c r="DP239" s="40" t="e">
        <f t="shared" si="299"/>
        <v>#REF!</v>
      </c>
      <c r="DQ239" s="40" t="e">
        <f t="shared" si="299"/>
        <v>#REF!</v>
      </c>
      <c r="DR239" s="40" t="e">
        <f t="shared" si="299"/>
        <v>#REF!</v>
      </c>
      <c r="DS239" s="40" t="e">
        <f t="shared" si="299"/>
        <v>#REF!</v>
      </c>
      <c r="DT239" s="40" t="e">
        <f t="shared" si="299"/>
        <v>#REF!</v>
      </c>
      <c r="DU239" s="40" t="e">
        <f t="shared" si="299"/>
        <v>#REF!</v>
      </c>
      <c r="DV239" s="40" t="e">
        <f t="shared" si="299"/>
        <v>#REF!</v>
      </c>
      <c r="DW239" s="40" t="e">
        <f t="shared" si="299"/>
        <v>#REF!</v>
      </c>
      <c r="DX239" s="40" t="e">
        <f t="shared" si="269"/>
        <v>#REF!</v>
      </c>
      <c r="DY239" s="39">
        <f t="shared" si="276"/>
        <v>80</v>
      </c>
      <c r="DZ239" s="39">
        <f t="shared" si="272"/>
        <v>47</v>
      </c>
      <c r="EA239" s="104" t="e">
        <f t="shared" si="273"/>
        <v>#REF!</v>
      </c>
      <c r="EB239" s="39">
        <f>PRODUCT($DZ$161:DZ239)/FACT(DY239-1)</f>
        <v>3.824445086978219E+34</v>
      </c>
    </row>
    <row r="240" spans="2:132" s="39" customFormat="1">
      <c r="B240" s="21"/>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40"/>
      <c r="BH240" s="40"/>
      <c r="BI240" s="40"/>
      <c r="BJ240" s="40"/>
      <c r="BK240" s="40"/>
      <c r="BL240" s="40"/>
      <c r="BM240" s="40"/>
      <c r="BN240" s="40"/>
      <c r="BO240" s="40"/>
      <c r="BP240" s="40"/>
      <c r="BQ240" s="40"/>
      <c r="BR240" s="40"/>
      <c r="BS240" s="40"/>
      <c r="BT240" s="40"/>
      <c r="BU240" s="40"/>
      <c r="BV240" s="40"/>
      <c r="BW240" s="40"/>
      <c r="BX240" s="40"/>
      <c r="BY240" s="40"/>
      <c r="BZ240" s="40"/>
      <c r="CA240" s="40"/>
      <c r="CB240" s="40"/>
      <c r="CC240" s="40"/>
      <c r="CD240" s="41"/>
      <c r="CE240" s="40" t="e">
        <f t="shared" ref="CE240:DW240" si="300">MAX(($C$24*CF240+(1-$C$24)*CF241)*$C$25,CE111-StrikePrice)</f>
        <v>#REF!</v>
      </c>
      <c r="CF240" s="40" t="e">
        <f t="shared" si="300"/>
        <v>#REF!</v>
      </c>
      <c r="CG240" s="40" t="e">
        <f t="shared" si="300"/>
        <v>#REF!</v>
      </c>
      <c r="CH240" s="40" t="e">
        <f t="shared" si="300"/>
        <v>#REF!</v>
      </c>
      <c r="CI240" s="40" t="e">
        <f t="shared" si="300"/>
        <v>#REF!</v>
      </c>
      <c r="CJ240" s="40" t="e">
        <f t="shared" si="300"/>
        <v>#REF!</v>
      </c>
      <c r="CK240" s="40" t="e">
        <f t="shared" si="300"/>
        <v>#REF!</v>
      </c>
      <c r="CL240" s="40" t="e">
        <f t="shared" si="300"/>
        <v>#REF!</v>
      </c>
      <c r="CM240" s="40" t="e">
        <f t="shared" si="300"/>
        <v>#REF!</v>
      </c>
      <c r="CN240" s="40" t="e">
        <f t="shared" si="300"/>
        <v>#REF!</v>
      </c>
      <c r="CO240" s="40" t="e">
        <f t="shared" si="300"/>
        <v>#REF!</v>
      </c>
      <c r="CP240" s="40" t="e">
        <f t="shared" si="300"/>
        <v>#REF!</v>
      </c>
      <c r="CQ240" s="40" t="e">
        <f t="shared" si="300"/>
        <v>#REF!</v>
      </c>
      <c r="CR240" s="40" t="e">
        <f t="shared" si="300"/>
        <v>#REF!</v>
      </c>
      <c r="CS240" s="40" t="e">
        <f t="shared" si="300"/>
        <v>#REF!</v>
      </c>
      <c r="CT240" s="40" t="e">
        <f t="shared" si="300"/>
        <v>#REF!</v>
      </c>
      <c r="CU240" s="40" t="e">
        <f t="shared" si="300"/>
        <v>#REF!</v>
      </c>
      <c r="CV240" s="40" t="e">
        <f t="shared" si="300"/>
        <v>#REF!</v>
      </c>
      <c r="CW240" s="40" t="e">
        <f t="shared" si="300"/>
        <v>#REF!</v>
      </c>
      <c r="CX240" s="40" t="e">
        <f t="shared" si="300"/>
        <v>#REF!</v>
      </c>
      <c r="CY240" s="40" t="e">
        <f t="shared" si="300"/>
        <v>#REF!</v>
      </c>
      <c r="CZ240" s="40" t="e">
        <f t="shared" si="300"/>
        <v>#REF!</v>
      </c>
      <c r="DA240" s="40" t="e">
        <f t="shared" si="300"/>
        <v>#REF!</v>
      </c>
      <c r="DB240" s="40" t="e">
        <f t="shared" si="300"/>
        <v>#REF!</v>
      </c>
      <c r="DC240" s="40" t="e">
        <f t="shared" si="300"/>
        <v>#REF!</v>
      </c>
      <c r="DD240" s="40" t="e">
        <f t="shared" si="300"/>
        <v>#REF!</v>
      </c>
      <c r="DE240" s="40" t="e">
        <f t="shared" si="300"/>
        <v>#REF!</v>
      </c>
      <c r="DF240" s="40" t="e">
        <f t="shared" si="300"/>
        <v>#REF!</v>
      </c>
      <c r="DG240" s="40" t="e">
        <f t="shared" si="300"/>
        <v>#REF!</v>
      </c>
      <c r="DH240" s="40" t="e">
        <f t="shared" si="300"/>
        <v>#REF!</v>
      </c>
      <c r="DI240" s="40" t="e">
        <f t="shared" si="300"/>
        <v>#REF!</v>
      </c>
      <c r="DJ240" s="40" t="e">
        <f t="shared" si="300"/>
        <v>#REF!</v>
      </c>
      <c r="DK240" s="40" t="e">
        <f t="shared" si="300"/>
        <v>#REF!</v>
      </c>
      <c r="DL240" s="40" t="e">
        <f t="shared" si="300"/>
        <v>#REF!</v>
      </c>
      <c r="DM240" s="40" t="e">
        <f t="shared" si="300"/>
        <v>#REF!</v>
      </c>
      <c r="DN240" s="40" t="e">
        <f t="shared" si="300"/>
        <v>#REF!</v>
      </c>
      <c r="DO240" s="40" t="e">
        <f t="shared" si="300"/>
        <v>#REF!</v>
      </c>
      <c r="DP240" s="40" t="e">
        <f t="shared" si="300"/>
        <v>#REF!</v>
      </c>
      <c r="DQ240" s="40" t="e">
        <f t="shared" si="300"/>
        <v>#REF!</v>
      </c>
      <c r="DR240" s="40" t="e">
        <f t="shared" si="300"/>
        <v>#REF!</v>
      </c>
      <c r="DS240" s="40" t="e">
        <f t="shared" si="300"/>
        <v>#REF!</v>
      </c>
      <c r="DT240" s="40" t="e">
        <f t="shared" si="300"/>
        <v>#REF!</v>
      </c>
      <c r="DU240" s="40" t="e">
        <f t="shared" si="300"/>
        <v>#REF!</v>
      </c>
      <c r="DV240" s="40" t="e">
        <f t="shared" si="300"/>
        <v>#REF!</v>
      </c>
      <c r="DW240" s="40" t="e">
        <f t="shared" si="300"/>
        <v>#REF!</v>
      </c>
      <c r="DX240" s="40" t="e">
        <f t="shared" si="269"/>
        <v>#REF!</v>
      </c>
      <c r="DY240" s="39">
        <f t="shared" si="276"/>
        <v>81</v>
      </c>
      <c r="DZ240" s="39">
        <f t="shared" si="272"/>
        <v>46</v>
      </c>
      <c r="EA240" s="104" t="e">
        <f t="shared" si="273"/>
        <v>#REF!</v>
      </c>
      <c r="EB240" s="39">
        <f>PRODUCT($DZ$161:DZ240)/FACT(DY240-1)</f>
        <v>2.1990559250124774E+34</v>
      </c>
    </row>
    <row r="241" spans="2:132" s="39" customFormat="1">
      <c r="B241" s="21"/>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
      <c r="BE241" s="40"/>
      <c r="BF241" s="40"/>
      <c r="BG241" s="40"/>
      <c r="BH241" s="40"/>
      <c r="BI241" s="40"/>
      <c r="BJ241" s="40"/>
      <c r="BK241" s="40"/>
      <c r="BL241" s="40"/>
      <c r="BM241" s="40"/>
      <c r="BN241" s="40"/>
      <c r="BO241" s="40"/>
      <c r="BP241" s="40"/>
      <c r="BQ241" s="40"/>
      <c r="BR241" s="40"/>
      <c r="BS241" s="40"/>
      <c r="BT241" s="40"/>
      <c r="BU241" s="40"/>
      <c r="BV241" s="40"/>
      <c r="BW241" s="40"/>
      <c r="BX241" s="40"/>
      <c r="BY241" s="40"/>
      <c r="BZ241" s="40"/>
      <c r="CA241" s="40"/>
      <c r="CB241" s="40"/>
      <c r="CC241" s="40"/>
      <c r="CD241" s="40"/>
      <c r="CE241" s="41"/>
      <c r="CF241" s="40" t="e">
        <f t="shared" ref="CF241:DW241" si="301">MAX(($C$24*CG241+(1-$C$24)*CG242)*$C$25,CF112-StrikePrice)</f>
        <v>#REF!</v>
      </c>
      <c r="CG241" s="40" t="e">
        <f t="shared" si="301"/>
        <v>#REF!</v>
      </c>
      <c r="CH241" s="40" t="e">
        <f t="shared" si="301"/>
        <v>#REF!</v>
      </c>
      <c r="CI241" s="40" t="e">
        <f t="shared" si="301"/>
        <v>#REF!</v>
      </c>
      <c r="CJ241" s="40" t="e">
        <f t="shared" si="301"/>
        <v>#REF!</v>
      </c>
      <c r="CK241" s="40" t="e">
        <f t="shared" si="301"/>
        <v>#REF!</v>
      </c>
      <c r="CL241" s="40" t="e">
        <f t="shared" si="301"/>
        <v>#REF!</v>
      </c>
      <c r="CM241" s="40" t="e">
        <f t="shared" si="301"/>
        <v>#REF!</v>
      </c>
      <c r="CN241" s="40" t="e">
        <f t="shared" si="301"/>
        <v>#REF!</v>
      </c>
      <c r="CO241" s="40" t="e">
        <f t="shared" si="301"/>
        <v>#REF!</v>
      </c>
      <c r="CP241" s="40" t="e">
        <f t="shared" si="301"/>
        <v>#REF!</v>
      </c>
      <c r="CQ241" s="40" t="e">
        <f t="shared" si="301"/>
        <v>#REF!</v>
      </c>
      <c r="CR241" s="40" t="e">
        <f t="shared" si="301"/>
        <v>#REF!</v>
      </c>
      <c r="CS241" s="40" t="e">
        <f t="shared" si="301"/>
        <v>#REF!</v>
      </c>
      <c r="CT241" s="40" t="e">
        <f t="shared" si="301"/>
        <v>#REF!</v>
      </c>
      <c r="CU241" s="40" t="e">
        <f t="shared" si="301"/>
        <v>#REF!</v>
      </c>
      <c r="CV241" s="40" t="e">
        <f t="shared" si="301"/>
        <v>#REF!</v>
      </c>
      <c r="CW241" s="40" t="e">
        <f t="shared" si="301"/>
        <v>#REF!</v>
      </c>
      <c r="CX241" s="40" t="e">
        <f t="shared" si="301"/>
        <v>#REF!</v>
      </c>
      <c r="CY241" s="40" t="e">
        <f t="shared" si="301"/>
        <v>#REF!</v>
      </c>
      <c r="CZ241" s="40" t="e">
        <f t="shared" si="301"/>
        <v>#REF!</v>
      </c>
      <c r="DA241" s="40" t="e">
        <f t="shared" si="301"/>
        <v>#REF!</v>
      </c>
      <c r="DB241" s="40" t="e">
        <f t="shared" si="301"/>
        <v>#REF!</v>
      </c>
      <c r="DC241" s="40" t="e">
        <f t="shared" si="301"/>
        <v>#REF!</v>
      </c>
      <c r="DD241" s="40" t="e">
        <f t="shared" si="301"/>
        <v>#REF!</v>
      </c>
      <c r="DE241" s="40" t="e">
        <f t="shared" si="301"/>
        <v>#REF!</v>
      </c>
      <c r="DF241" s="40" t="e">
        <f t="shared" si="301"/>
        <v>#REF!</v>
      </c>
      <c r="DG241" s="40" t="e">
        <f t="shared" si="301"/>
        <v>#REF!</v>
      </c>
      <c r="DH241" s="40" t="e">
        <f t="shared" si="301"/>
        <v>#REF!</v>
      </c>
      <c r="DI241" s="40" t="e">
        <f t="shared" si="301"/>
        <v>#REF!</v>
      </c>
      <c r="DJ241" s="40" t="e">
        <f t="shared" si="301"/>
        <v>#REF!</v>
      </c>
      <c r="DK241" s="40" t="e">
        <f t="shared" si="301"/>
        <v>#REF!</v>
      </c>
      <c r="DL241" s="40" t="e">
        <f t="shared" si="301"/>
        <v>#REF!</v>
      </c>
      <c r="DM241" s="40" t="e">
        <f t="shared" si="301"/>
        <v>#REF!</v>
      </c>
      <c r="DN241" s="40" t="e">
        <f t="shared" si="301"/>
        <v>#REF!</v>
      </c>
      <c r="DO241" s="40" t="e">
        <f t="shared" si="301"/>
        <v>#REF!</v>
      </c>
      <c r="DP241" s="40" t="e">
        <f t="shared" si="301"/>
        <v>#REF!</v>
      </c>
      <c r="DQ241" s="40" t="e">
        <f t="shared" si="301"/>
        <v>#REF!</v>
      </c>
      <c r="DR241" s="40" t="e">
        <f t="shared" si="301"/>
        <v>#REF!</v>
      </c>
      <c r="DS241" s="40" t="e">
        <f t="shared" si="301"/>
        <v>#REF!</v>
      </c>
      <c r="DT241" s="40" t="e">
        <f t="shared" si="301"/>
        <v>#REF!</v>
      </c>
      <c r="DU241" s="40" t="e">
        <f t="shared" si="301"/>
        <v>#REF!</v>
      </c>
      <c r="DV241" s="40" t="e">
        <f t="shared" si="301"/>
        <v>#REF!</v>
      </c>
      <c r="DW241" s="40" t="e">
        <f t="shared" si="301"/>
        <v>#REF!</v>
      </c>
      <c r="DX241" s="40" t="e">
        <f t="shared" si="269"/>
        <v>#REF!</v>
      </c>
      <c r="DY241" s="39">
        <f t="shared" si="276"/>
        <v>82</v>
      </c>
      <c r="DZ241" s="39">
        <f t="shared" si="272"/>
        <v>45</v>
      </c>
      <c r="EA241" s="104" t="e">
        <f t="shared" si="273"/>
        <v>#REF!</v>
      </c>
      <c r="EB241" s="39">
        <f>PRODUCT($DZ$161:DZ241)/FACT(DY241-1)</f>
        <v>1.2216977361180426E+34</v>
      </c>
    </row>
    <row r="242" spans="2:132" s="39" customFormat="1">
      <c r="B242" s="21"/>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
      <c r="BE242" s="40"/>
      <c r="BF242" s="40"/>
      <c r="BG242" s="40"/>
      <c r="BH242" s="40"/>
      <c r="BI242" s="40"/>
      <c r="BJ242" s="40"/>
      <c r="BK242" s="40"/>
      <c r="BL242" s="40"/>
      <c r="BM242" s="40"/>
      <c r="BN242" s="40"/>
      <c r="BO242" s="40"/>
      <c r="BP242" s="40"/>
      <c r="BQ242" s="40"/>
      <c r="BR242" s="40"/>
      <c r="BS242" s="40"/>
      <c r="BT242" s="40"/>
      <c r="BU242" s="40"/>
      <c r="BV242" s="40"/>
      <c r="BW242" s="40"/>
      <c r="BX242" s="40"/>
      <c r="BY242" s="40"/>
      <c r="BZ242" s="40"/>
      <c r="CA242" s="40"/>
      <c r="CB242" s="40"/>
      <c r="CC242" s="40"/>
      <c r="CD242" s="40"/>
      <c r="CE242" s="40"/>
      <c r="CF242" s="41"/>
      <c r="CG242" s="40" t="e">
        <f t="shared" ref="CG242:DW242" si="302">MAX(($C$24*CH242+(1-$C$24)*CH243)*$C$25,CG113-StrikePrice)</f>
        <v>#REF!</v>
      </c>
      <c r="CH242" s="40" t="e">
        <f t="shared" si="302"/>
        <v>#REF!</v>
      </c>
      <c r="CI242" s="40" t="e">
        <f t="shared" si="302"/>
        <v>#REF!</v>
      </c>
      <c r="CJ242" s="40" t="e">
        <f t="shared" si="302"/>
        <v>#REF!</v>
      </c>
      <c r="CK242" s="40" t="e">
        <f t="shared" si="302"/>
        <v>#REF!</v>
      </c>
      <c r="CL242" s="40" t="e">
        <f t="shared" si="302"/>
        <v>#REF!</v>
      </c>
      <c r="CM242" s="40" t="e">
        <f t="shared" si="302"/>
        <v>#REF!</v>
      </c>
      <c r="CN242" s="40" t="e">
        <f t="shared" si="302"/>
        <v>#REF!</v>
      </c>
      <c r="CO242" s="40" t="e">
        <f t="shared" si="302"/>
        <v>#REF!</v>
      </c>
      <c r="CP242" s="40" t="e">
        <f t="shared" si="302"/>
        <v>#REF!</v>
      </c>
      <c r="CQ242" s="40" t="e">
        <f t="shared" si="302"/>
        <v>#REF!</v>
      </c>
      <c r="CR242" s="40" t="e">
        <f t="shared" si="302"/>
        <v>#REF!</v>
      </c>
      <c r="CS242" s="40" t="e">
        <f t="shared" si="302"/>
        <v>#REF!</v>
      </c>
      <c r="CT242" s="40" t="e">
        <f t="shared" si="302"/>
        <v>#REF!</v>
      </c>
      <c r="CU242" s="40" t="e">
        <f t="shared" si="302"/>
        <v>#REF!</v>
      </c>
      <c r="CV242" s="40" t="e">
        <f t="shared" si="302"/>
        <v>#REF!</v>
      </c>
      <c r="CW242" s="40" t="e">
        <f t="shared" si="302"/>
        <v>#REF!</v>
      </c>
      <c r="CX242" s="40" t="e">
        <f t="shared" si="302"/>
        <v>#REF!</v>
      </c>
      <c r="CY242" s="40" t="e">
        <f t="shared" si="302"/>
        <v>#REF!</v>
      </c>
      <c r="CZ242" s="40" t="e">
        <f t="shared" si="302"/>
        <v>#REF!</v>
      </c>
      <c r="DA242" s="40" t="e">
        <f t="shared" si="302"/>
        <v>#REF!</v>
      </c>
      <c r="DB242" s="40" t="e">
        <f t="shared" si="302"/>
        <v>#REF!</v>
      </c>
      <c r="DC242" s="40" t="e">
        <f t="shared" si="302"/>
        <v>#REF!</v>
      </c>
      <c r="DD242" s="40" t="e">
        <f t="shared" si="302"/>
        <v>#REF!</v>
      </c>
      <c r="DE242" s="40" t="e">
        <f t="shared" si="302"/>
        <v>#REF!</v>
      </c>
      <c r="DF242" s="40" t="e">
        <f t="shared" si="302"/>
        <v>#REF!</v>
      </c>
      <c r="DG242" s="40" t="e">
        <f t="shared" si="302"/>
        <v>#REF!</v>
      </c>
      <c r="DH242" s="40" t="e">
        <f t="shared" si="302"/>
        <v>#REF!</v>
      </c>
      <c r="DI242" s="40" t="e">
        <f t="shared" si="302"/>
        <v>#REF!</v>
      </c>
      <c r="DJ242" s="40" t="e">
        <f t="shared" si="302"/>
        <v>#REF!</v>
      </c>
      <c r="DK242" s="40" t="e">
        <f t="shared" si="302"/>
        <v>#REF!</v>
      </c>
      <c r="DL242" s="40" t="e">
        <f t="shared" si="302"/>
        <v>#REF!</v>
      </c>
      <c r="DM242" s="40" t="e">
        <f t="shared" si="302"/>
        <v>#REF!</v>
      </c>
      <c r="DN242" s="40" t="e">
        <f t="shared" si="302"/>
        <v>#REF!</v>
      </c>
      <c r="DO242" s="40" t="e">
        <f t="shared" si="302"/>
        <v>#REF!</v>
      </c>
      <c r="DP242" s="40" t="e">
        <f t="shared" si="302"/>
        <v>#REF!</v>
      </c>
      <c r="DQ242" s="40" t="e">
        <f t="shared" si="302"/>
        <v>#REF!</v>
      </c>
      <c r="DR242" s="40" t="e">
        <f t="shared" si="302"/>
        <v>#REF!</v>
      </c>
      <c r="DS242" s="40" t="e">
        <f t="shared" si="302"/>
        <v>#REF!</v>
      </c>
      <c r="DT242" s="40" t="e">
        <f t="shared" si="302"/>
        <v>#REF!</v>
      </c>
      <c r="DU242" s="40" t="e">
        <f t="shared" si="302"/>
        <v>#REF!</v>
      </c>
      <c r="DV242" s="40" t="e">
        <f t="shared" si="302"/>
        <v>#REF!</v>
      </c>
      <c r="DW242" s="40" t="e">
        <f t="shared" si="302"/>
        <v>#REF!</v>
      </c>
      <c r="DX242" s="40" t="e">
        <f t="shared" si="269"/>
        <v>#REF!</v>
      </c>
      <c r="DY242" s="39">
        <f t="shared" si="276"/>
        <v>83</v>
      </c>
      <c r="DZ242" s="39">
        <f t="shared" si="272"/>
        <v>44</v>
      </c>
      <c r="EA242" s="104" t="e">
        <f t="shared" si="273"/>
        <v>#REF!</v>
      </c>
      <c r="EB242" s="39">
        <f>PRODUCT($DZ$161:DZ242)/FACT(DY242-1)</f>
        <v>6.5554512669748605E+33</v>
      </c>
    </row>
    <row r="243" spans="2:132" s="39" customFormat="1">
      <c r="B243" s="21"/>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40"/>
      <c r="BH243" s="40"/>
      <c r="BI243" s="40"/>
      <c r="BJ243" s="40"/>
      <c r="BK243" s="40"/>
      <c r="BL243" s="40"/>
      <c r="BM243" s="40"/>
      <c r="BN243" s="40"/>
      <c r="BO243" s="40"/>
      <c r="BP243" s="40"/>
      <c r="BQ243" s="40"/>
      <c r="BR243" s="40"/>
      <c r="BS243" s="40"/>
      <c r="BT243" s="40"/>
      <c r="BU243" s="40"/>
      <c r="BV243" s="40"/>
      <c r="BW243" s="40"/>
      <c r="BX243" s="40"/>
      <c r="BY243" s="40"/>
      <c r="BZ243" s="40"/>
      <c r="CA243" s="40"/>
      <c r="CB243" s="40"/>
      <c r="CC243" s="40"/>
      <c r="CD243" s="40"/>
      <c r="CE243" s="40"/>
      <c r="CF243" s="40"/>
      <c r="CG243" s="41"/>
      <c r="CH243" s="40" t="e">
        <f t="shared" ref="CH243:DW243" si="303">MAX(($C$24*CI243+(1-$C$24)*CI244)*$C$25,CH114-StrikePrice)</f>
        <v>#REF!</v>
      </c>
      <c r="CI243" s="40" t="e">
        <f t="shared" si="303"/>
        <v>#REF!</v>
      </c>
      <c r="CJ243" s="40" t="e">
        <f t="shared" si="303"/>
        <v>#REF!</v>
      </c>
      <c r="CK243" s="40" t="e">
        <f t="shared" si="303"/>
        <v>#REF!</v>
      </c>
      <c r="CL243" s="40" t="e">
        <f t="shared" si="303"/>
        <v>#REF!</v>
      </c>
      <c r="CM243" s="40" t="e">
        <f t="shared" si="303"/>
        <v>#REF!</v>
      </c>
      <c r="CN243" s="40" t="e">
        <f t="shared" si="303"/>
        <v>#REF!</v>
      </c>
      <c r="CO243" s="40" t="e">
        <f t="shared" si="303"/>
        <v>#REF!</v>
      </c>
      <c r="CP243" s="40" t="e">
        <f t="shared" si="303"/>
        <v>#REF!</v>
      </c>
      <c r="CQ243" s="40" t="e">
        <f t="shared" si="303"/>
        <v>#REF!</v>
      </c>
      <c r="CR243" s="40" t="e">
        <f t="shared" si="303"/>
        <v>#REF!</v>
      </c>
      <c r="CS243" s="40" t="e">
        <f t="shared" si="303"/>
        <v>#REF!</v>
      </c>
      <c r="CT243" s="40" t="e">
        <f t="shared" si="303"/>
        <v>#REF!</v>
      </c>
      <c r="CU243" s="40" t="e">
        <f t="shared" si="303"/>
        <v>#REF!</v>
      </c>
      <c r="CV243" s="40" t="e">
        <f t="shared" si="303"/>
        <v>#REF!</v>
      </c>
      <c r="CW243" s="40" t="e">
        <f t="shared" si="303"/>
        <v>#REF!</v>
      </c>
      <c r="CX243" s="40" t="e">
        <f t="shared" si="303"/>
        <v>#REF!</v>
      </c>
      <c r="CY243" s="40" t="e">
        <f t="shared" si="303"/>
        <v>#REF!</v>
      </c>
      <c r="CZ243" s="40" t="e">
        <f t="shared" si="303"/>
        <v>#REF!</v>
      </c>
      <c r="DA243" s="40" t="e">
        <f t="shared" si="303"/>
        <v>#REF!</v>
      </c>
      <c r="DB243" s="40" t="e">
        <f t="shared" si="303"/>
        <v>#REF!</v>
      </c>
      <c r="DC243" s="40" t="e">
        <f t="shared" si="303"/>
        <v>#REF!</v>
      </c>
      <c r="DD243" s="40" t="e">
        <f t="shared" si="303"/>
        <v>#REF!</v>
      </c>
      <c r="DE243" s="40" t="e">
        <f t="shared" si="303"/>
        <v>#REF!</v>
      </c>
      <c r="DF243" s="40" t="e">
        <f t="shared" si="303"/>
        <v>#REF!</v>
      </c>
      <c r="DG243" s="40" t="e">
        <f t="shared" si="303"/>
        <v>#REF!</v>
      </c>
      <c r="DH243" s="40" t="e">
        <f t="shared" si="303"/>
        <v>#REF!</v>
      </c>
      <c r="DI243" s="40" t="e">
        <f t="shared" si="303"/>
        <v>#REF!</v>
      </c>
      <c r="DJ243" s="40" t="e">
        <f t="shared" si="303"/>
        <v>#REF!</v>
      </c>
      <c r="DK243" s="40" t="e">
        <f t="shared" si="303"/>
        <v>#REF!</v>
      </c>
      <c r="DL243" s="40" t="e">
        <f t="shared" si="303"/>
        <v>#REF!</v>
      </c>
      <c r="DM243" s="40" t="e">
        <f t="shared" si="303"/>
        <v>#REF!</v>
      </c>
      <c r="DN243" s="40" t="e">
        <f t="shared" si="303"/>
        <v>#REF!</v>
      </c>
      <c r="DO243" s="40" t="e">
        <f t="shared" si="303"/>
        <v>#REF!</v>
      </c>
      <c r="DP243" s="40" t="e">
        <f t="shared" si="303"/>
        <v>#REF!</v>
      </c>
      <c r="DQ243" s="40" t="e">
        <f t="shared" si="303"/>
        <v>#REF!</v>
      </c>
      <c r="DR243" s="40" t="e">
        <f t="shared" si="303"/>
        <v>#REF!</v>
      </c>
      <c r="DS243" s="40" t="e">
        <f t="shared" si="303"/>
        <v>#REF!</v>
      </c>
      <c r="DT243" s="40" t="e">
        <f t="shared" si="303"/>
        <v>#REF!</v>
      </c>
      <c r="DU243" s="40" t="e">
        <f t="shared" si="303"/>
        <v>#REF!</v>
      </c>
      <c r="DV243" s="40" t="e">
        <f t="shared" si="303"/>
        <v>#REF!</v>
      </c>
      <c r="DW243" s="40" t="e">
        <f t="shared" si="303"/>
        <v>#REF!</v>
      </c>
      <c r="DX243" s="40" t="e">
        <f t="shared" si="269"/>
        <v>#REF!</v>
      </c>
      <c r="DY243" s="39">
        <f t="shared" si="276"/>
        <v>84</v>
      </c>
      <c r="DZ243" s="39">
        <f t="shared" si="272"/>
        <v>43</v>
      </c>
      <c r="EA243" s="104" t="e">
        <f t="shared" si="273"/>
        <v>#REF!</v>
      </c>
      <c r="EB243" s="39">
        <f>PRODUCT($DZ$161:DZ243)/FACT(DY243-1)</f>
        <v>3.3961976443363736E+33</v>
      </c>
    </row>
    <row r="244" spans="2:132" s="39" customFormat="1">
      <c r="B244" s="21"/>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40"/>
      <c r="BH244" s="40"/>
      <c r="BI244" s="40"/>
      <c r="BJ244" s="40"/>
      <c r="BK244" s="40"/>
      <c r="BL244" s="40"/>
      <c r="BM244" s="40"/>
      <c r="BN244" s="40"/>
      <c r="BO244" s="40"/>
      <c r="BP244" s="40"/>
      <c r="BQ244" s="40"/>
      <c r="BR244" s="40"/>
      <c r="BS244" s="40"/>
      <c r="BT244" s="40"/>
      <c r="BU244" s="40"/>
      <c r="BV244" s="40"/>
      <c r="BW244" s="40"/>
      <c r="BX244" s="40"/>
      <c r="BY244" s="40"/>
      <c r="BZ244" s="40"/>
      <c r="CA244" s="40"/>
      <c r="CB244" s="40"/>
      <c r="CC244" s="40"/>
      <c r="CD244" s="40"/>
      <c r="CE244" s="40"/>
      <c r="CF244" s="40"/>
      <c r="CG244" s="40"/>
      <c r="CH244" s="41"/>
      <c r="CI244" s="40" t="e">
        <f t="shared" ref="CI244:DW244" si="304">MAX(($C$24*CJ244+(1-$C$24)*CJ245)*$C$25,CI115-StrikePrice)</f>
        <v>#REF!</v>
      </c>
      <c r="CJ244" s="40" t="e">
        <f t="shared" si="304"/>
        <v>#REF!</v>
      </c>
      <c r="CK244" s="40" t="e">
        <f t="shared" si="304"/>
        <v>#REF!</v>
      </c>
      <c r="CL244" s="40" t="e">
        <f t="shared" si="304"/>
        <v>#REF!</v>
      </c>
      <c r="CM244" s="40" t="e">
        <f t="shared" si="304"/>
        <v>#REF!</v>
      </c>
      <c r="CN244" s="40" t="e">
        <f t="shared" si="304"/>
        <v>#REF!</v>
      </c>
      <c r="CO244" s="40" t="e">
        <f t="shared" si="304"/>
        <v>#REF!</v>
      </c>
      <c r="CP244" s="40" t="e">
        <f t="shared" si="304"/>
        <v>#REF!</v>
      </c>
      <c r="CQ244" s="40" t="e">
        <f t="shared" si="304"/>
        <v>#REF!</v>
      </c>
      <c r="CR244" s="40" t="e">
        <f t="shared" si="304"/>
        <v>#REF!</v>
      </c>
      <c r="CS244" s="40" t="e">
        <f t="shared" si="304"/>
        <v>#REF!</v>
      </c>
      <c r="CT244" s="40" t="e">
        <f t="shared" si="304"/>
        <v>#REF!</v>
      </c>
      <c r="CU244" s="40" t="e">
        <f t="shared" si="304"/>
        <v>#REF!</v>
      </c>
      <c r="CV244" s="40" t="e">
        <f t="shared" si="304"/>
        <v>#REF!</v>
      </c>
      <c r="CW244" s="40" t="e">
        <f t="shared" si="304"/>
        <v>#REF!</v>
      </c>
      <c r="CX244" s="40" t="e">
        <f t="shared" si="304"/>
        <v>#REF!</v>
      </c>
      <c r="CY244" s="40" t="e">
        <f t="shared" si="304"/>
        <v>#REF!</v>
      </c>
      <c r="CZ244" s="40" t="e">
        <f t="shared" si="304"/>
        <v>#REF!</v>
      </c>
      <c r="DA244" s="40" t="e">
        <f t="shared" si="304"/>
        <v>#REF!</v>
      </c>
      <c r="DB244" s="40" t="e">
        <f t="shared" si="304"/>
        <v>#REF!</v>
      </c>
      <c r="DC244" s="40" t="e">
        <f t="shared" si="304"/>
        <v>#REF!</v>
      </c>
      <c r="DD244" s="40" t="e">
        <f t="shared" si="304"/>
        <v>#REF!</v>
      </c>
      <c r="DE244" s="40" t="e">
        <f t="shared" si="304"/>
        <v>#REF!</v>
      </c>
      <c r="DF244" s="40" t="e">
        <f t="shared" si="304"/>
        <v>#REF!</v>
      </c>
      <c r="DG244" s="40" t="e">
        <f t="shared" si="304"/>
        <v>#REF!</v>
      </c>
      <c r="DH244" s="40" t="e">
        <f t="shared" si="304"/>
        <v>#REF!</v>
      </c>
      <c r="DI244" s="40" t="e">
        <f t="shared" si="304"/>
        <v>#REF!</v>
      </c>
      <c r="DJ244" s="40" t="e">
        <f t="shared" si="304"/>
        <v>#REF!</v>
      </c>
      <c r="DK244" s="40" t="e">
        <f t="shared" si="304"/>
        <v>#REF!</v>
      </c>
      <c r="DL244" s="40" t="e">
        <f t="shared" si="304"/>
        <v>#REF!</v>
      </c>
      <c r="DM244" s="40" t="e">
        <f t="shared" si="304"/>
        <v>#REF!</v>
      </c>
      <c r="DN244" s="40" t="e">
        <f t="shared" si="304"/>
        <v>#REF!</v>
      </c>
      <c r="DO244" s="40" t="e">
        <f t="shared" si="304"/>
        <v>#REF!</v>
      </c>
      <c r="DP244" s="40" t="e">
        <f t="shared" si="304"/>
        <v>#REF!</v>
      </c>
      <c r="DQ244" s="40" t="e">
        <f t="shared" si="304"/>
        <v>#REF!</v>
      </c>
      <c r="DR244" s="40" t="e">
        <f t="shared" si="304"/>
        <v>#REF!</v>
      </c>
      <c r="DS244" s="40" t="e">
        <f t="shared" si="304"/>
        <v>#REF!</v>
      </c>
      <c r="DT244" s="40" t="e">
        <f t="shared" si="304"/>
        <v>#REF!</v>
      </c>
      <c r="DU244" s="40" t="e">
        <f t="shared" si="304"/>
        <v>#REF!</v>
      </c>
      <c r="DV244" s="40" t="e">
        <f t="shared" si="304"/>
        <v>#REF!</v>
      </c>
      <c r="DW244" s="40" t="e">
        <f t="shared" si="304"/>
        <v>#REF!</v>
      </c>
      <c r="DX244" s="40" t="e">
        <f t="shared" si="269"/>
        <v>#REF!</v>
      </c>
      <c r="DY244" s="39">
        <f t="shared" si="276"/>
        <v>85</v>
      </c>
      <c r="DZ244" s="39">
        <f t="shared" si="272"/>
        <v>42</v>
      </c>
      <c r="EA244" s="104" t="e">
        <f t="shared" si="273"/>
        <v>#REF!</v>
      </c>
      <c r="EB244" s="39">
        <f>PRODUCT($DZ$161:DZ244)/FACT(DY244-1)</f>
        <v>1.6980988221681874E+33</v>
      </c>
    </row>
    <row r="245" spans="2:132" s="39" customFormat="1">
      <c r="B245" s="21"/>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
      <c r="BE245" s="40"/>
      <c r="BF245" s="40"/>
      <c r="BG245" s="40"/>
      <c r="BH245" s="40"/>
      <c r="BI245" s="40"/>
      <c r="BJ245" s="40"/>
      <c r="BK245" s="40"/>
      <c r="BL245" s="40"/>
      <c r="BM245" s="40"/>
      <c r="BN245" s="40"/>
      <c r="BO245" s="40"/>
      <c r="BP245" s="40"/>
      <c r="BQ245" s="40"/>
      <c r="BR245" s="40"/>
      <c r="BS245" s="40"/>
      <c r="BT245" s="40"/>
      <c r="BU245" s="40"/>
      <c r="BV245" s="40"/>
      <c r="BW245" s="40"/>
      <c r="BX245" s="40"/>
      <c r="BY245" s="40"/>
      <c r="BZ245" s="40"/>
      <c r="CA245" s="40"/>
      <c r="CB245" s="40"/>
      <c r="CC245" s="40"/>
      <c r="CD245" s="40"/>
      <c r="CE245" s="40"/>
      <c r="CF245" s="40"/>
      <c r="CG245" s="40"/>
      <c r="CH245" s="40"/>
      <c r="CI245" s="41"/>
      <c r="CJ245" s="40" t="e">
        <f t="shared" ref="CJ245:DW245" si="305">MAX(($C$24*CK245+(1-$C$24)*CK246)*$C$25,CJ116-StrikePrice)</f>
        <v>#REF!</v>
      </c>
      <c r="CK245" s="40" t="e">
        <f t="shared" si="305"/>
        <v>#REF!</v>
      </c>
      <c r="CL245" s="40" t="e">
        <f t="shared" si="305"/>
        <v>#REF!</v>
      </c>
      <c r="CM245" s="40" t="e">
        <f t="shared" si="305"/>
        <v>#REF!</v>
      </c>
      <c r="CN245" s="40" t="e">
        <f t="shared" si="305"/>
        <v>#REF!</v>
      </c>
      <c r="CO245" s="40" t="e">
        <f t="shared" si="305"/>
        <v>#REF!</v>
      </c>
      <c r="CP245" s="40" t="e">
        <f t="shared" si="305"/>
        <v>#REF!</v>
      </c>
      <c r="CQ245" s="40" t="e">
        <f t="shared" si="305"/>
        <v>#REF!</v>
      </c>
      <c r="CR245" s="40" t="e">
        <f t="shared" si="305"/>
        <v>#REF!</v>
      </c>
      <c r="CS245" s="40" t="e">
        <f t="shared" si="305"/>
        <v>#REF!</v>
      </c>
      <c r="CT245" s="40" t="e">
        <f t="shared" si="305"/>
        <v>#REF!</v>
      </c>
      <c r="CU245" s="40" t="e">
        <f t="shared" si="305"/>
        <v>#REF!</v>
      </c>
      <c r="CV245" s="40" t="e">
        <f t="shared" si="305"/>
        <v>#REF!</v>
      </c>
      <c r="CW245" s="40" t="e">
        <f t="shared" si="305"/>
        <v>#REF!</v>
      </c>
      <c r="CX245" s="40" t="e">
        <f t="shared" si="305"/>
        <v>#REF!</v>
      </c>
      <c r="CY245" s="40" t="e">
        <f t="shared" si="305"/>
        <v>#REF!</v>
      </c>
      <c r="CZ245" s="40" t="e">
        <f t="shared" si="305"/>
        <v>#REF!</v>
      </c>
      <c r="DA245" s="40" t="e">
        <f t="shared" si="305"/>
        <v>#REF!</v>
      </c>
      <c r="DB245" s="40" t="e">
        <f t="shared" si="305"/>
        <v>#REF!</v>
      </c>
      <c r="DC245" s="40" t="e">
        <f t="shared" si="305"/>
        <v>#REF!</v>
      </c>
      <c r="DD245" s="40" t="e">
        <f t="shared" si="305"/>
        <v>#REF!</v>
      </c>
      <c r="DE245" s="40" t="e">
        <f t="shared" si="305"/>
        <v>#REF!</v>
      </c>
      <c r="DF245" s="40" t="e">
        <f t="shared" si="305"/>
        <v>#REF!</v>
      </c>
      <c r="DG245" s="40" t="e">
        <f t="shared" si="305"/>
        <v>#REF!</v>
      </c>
      <c r="DH245" s="40" t="e">
        <f t="shared" si="305"/>
        <v>#REF!</v>
      </c>
      <c r="DI245" s="40" t="e">
        <f t="shared" si="305"/>
        <v>#REF!</v>
      </c>
      <c r="DJ245" s="40" t="e">
        <f t="shared" si="305"/>
        <v>#REF!</v>
      </c>
      <c r="DK245" s="40" t="e">
        <f t="shared" si="305"/>
        <v>#REF!</v>
      </c>
      <c r="DL245" s="40" t="e">
        <f t="shared" si="305"/>
        <v>#REF!</v>
      </c>
      <c r="DM245" s="40" t="e">
        <f t="shared" si="305"/>
        <v>#REF!</v>
      </c>
      <c r="DN245" s="40" t="e">
        <f t="shared" si="305"/>
        <v>#REF!</v>
      </c>
      <c r="DO245" s="40" t="e">
        <f t="shared" si="305"/>
        <v>#REF!</v>
      </c>
      <c r="DP245" s="40" t="e">
        <f t="shared" si="305"/>
        <v>#REF!</v>
      </c>
      <c r="DQ245" s="40" t="e">
        <f t="shared" si="305"/>
        <v>#REF!</v>
      </c>
      <c r="DR245" s="40" t="e">
        <f t="shared" si="305"/>
        <v>#REF!</v>
      </c>
      <c r="DS245" s="40" t="e">
        <f t="shared" si="305"/>
        <v>#REF!</v>
      </c>
      <c r="DT245" s="40" t="e">
        <f t="shared" si="305"/>
        <v>#REF!</v>
      </c>
      <c r="DU245" s="40" t="e">
        <f t="shared" si="305"/>
        <v>#REF!</v>
      </c>
      <c r="DV245" s="40" t="e">
        <f t="shared" si="305"/>
        <v>#REF!</v>
      </c>
      <c r="DW245" s="40" t="e">
        <f t="shared" si="305"/>
        <v>#REF!</v>
      </c>
      <c r="DX245" s="40" t="e">
        <f t="shared" si="269"/>
        <v>#REF!</v>
      </c>
      <c r="DY245" s="39">
        <f t="shared" si="276"/>
        <v>86</v>
      </c>
      <c r="DZ245" s="39">
        <f t="shared" si="272"/>
        <v>41</v>
      </c>
      <c r="EA245" s="104" t="e">
        <f t="shared" si="273"/>
        <v>#REF!</v>
      </c>
      <c r="EB245" s="39">
        <f>PRODUCT($DZ$161:DZ245)/FACT(DY245-1)</f>
        <v>8.1908296128112606E+32</v>
      </c>
    </row>
    <row r="246" spans="2:132" s="39" customFormat="1">
      <c r="B246" s="21"/>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40"/>
      <c r="BH246" s="40"/>
      <c r="BI246" s="40"/>
      <c r="BJ246" s="40"/>
      <c r="BK246" s="40"/>
      <c r="BL246" s="40"/>
      <c r="BM246" s="40"/>
      <c r="BN246" s="40"/>
      <c r="BO246" s="40"/>
      <c r="BP246" s="40"/>
      <c r="BQ246" s="40"/>
      <c r="BR246" s="40"/>
      <c r="BS246" s="40"/>
      <c r="BT246" s="40"/>
      <c r="BU246" s="40"/>
      <c r="BV246" s="40"/>
      <c r="BW246" s="40"/>
      <c r="BX246" s="40"/>
      <c r="BY246" s="40"/>
      <c r="BZ246" s="40"/>
      <c r="CA246" s="40"/>
      <c r="CB246" s="40"/>
      <c r="CC246" s="40"/>
      <c r="CD246" s="40"/>
      <c r="CE246" s="40"/>
      <c r="CF246" s="40"/>
      <c r="CG246" s="40"/>
      <c r="CH246" s="40"/>
      <c r="CI246" s="40"/>
      <c r="CJ246" s="41"/>
      <c r="CK246" s="40" t="e">
        <f t="shared" ref="CK246:DW246" si="306">MAX(($C$24*CL246+(1-$C$24)*CL247)*$C$25,CK117-StrikePrice)</f>
        <v>#REF!</v>
      </c>
      <c r="CL246" s="40" t="e">
        <f t="shared" si="306"/>
        <v>#REF!</v>
      </c>
      <c r="CM246" s="40" t="e">
        <f t="shared" si="306"/>
        <v>#REF!</v>
      </c>
      <c r="CN246" s="40" t="e">
        <f t="shared" si="306"/>
        <v>#REF!</v>
      </c>
      <c r="CO246" s="40" t="e">
        <f t="shared" si="306"/>
        <v>#REF!</v>
      </c>
      <c r="CP246" s="40" t="e">
        <f t="shared" si="306"/>
        <v>#REF!</v>
      </c>
      <c r="CQ246" s="40" t="e">
        <f t="shared" si="306"/>
        <v>#REF!</v>
      </c>
      <c r="CR246" s="40" t="e">
        <f t="shared" si="306"/>
        <v>#REF!</v>
      </c>
      <c r="CS246" s="40" t="e">
        <f t="shared" si="306"/>
        <v>#REF!</v>
      </c>
      <c r="CT246" s="40" t="e">
        <f t="shared" si="306"/>
        <v>#REF!</v>
      </c>
      <c r="CU246" s="40" t="e">
        <f t="shared" si="306"/>
        <v>#REF!</v>
      </c>
      <c r="CV246" s="40" t="e">
        <f t="shared" si="306"/>
        <v>#REF!</v>
      </c>
      <c r="CW246" s="40" t="e">
        <f t="shared" si="306"/>
        <v>#REF!</v>
      </c>
      <c r="CX246" s="40" t="e">
        <f t="shared" si="306"/>
        <v>#REF!</v>
      </c>
      <c r="CY246" s="40" t="e">
        <f t="shared" si="306"/>
        <v>#REF!</v>
      </c>
      <c r="CZ246" s="40" t="e">
        <f t="shared" si="306"/>
        <v>#REF!</v>
      </c>
      <c r="DA246" s="40" t="e">
        <f t="shared" si="306"/>
        <v>#REF!</v>
      </c>
      <c r="DB246" s="40" t="e">
        <f t="shared" si="306"/>
        <v>#REF!</v>
      </c>
      <c r="DC246" s="40" t="e">
        <f t="shared" si="306"/>
        <v>#REF!</v>
      </c>
      <c r="DD246" s="40" t="e">
        <f t="shared" si="306"/>
        <v>#REF!</v>
      </c>
      <c r="DE246" s="40" t="e">
        <f t="shared" si="306"/>
        <v>#REF!</v>
      </c>
      <c r="DF246" s="40" t="e">
        <f t="shared" si="306"/>
        <v>#REF!</v>
      </c>
      <c r="DG246" s="40" t="e">
        <f t="shared" si="306"/>
        <v>#REF!</v>
      </c>
      <c r="DH246" s="40" t="e">
        <f t="shared" si="306"/>
        <v>#REF!</v>
      </c>
      <c r="DI246" s="40" t="e">
        <f t="shared" si="306"/>
        <v>#REF!</v>
      </c>
      <c r="DJ246" s="40" t="e">
        <f t="shared" si="306"/>
        <v>#REF!</v>
      </c>
      <c r="DK246" s="40" t="e">
        <f t="shared" si="306"/>
        <v>#REF!</v>
      </c>
      <c r="DL246" s="40" t="e">
        <f t="shared" si="306"/>
        <v>#REF!</v>
      </c>
      <c r="DM246" s="40" t="e">
        <f t="shared" si="306"/>
        <v>#REF!</v>
      </c>
      <c r="DN246" s="40" t="e">
        <f t="shared" si="306"/>
        <v>#REF!</v>
      </c>
      <c r="DO246" s="40" t="e">
        <f t="shared" si="306"/>
        <v>#REF!</v>
      </c>
      <c r="DP246" s="40" t="e">
        <f t="shared" si="306"/>
        <v>#REF!</v>
      </c>
      <c r="DQ246" s="40" t="e">
        <f t="shared" si="306"/>
        <v>#REF!</v>
      </c>
      <c r="DR246" s="40" t="e">
        <f t="shared" si="306"/>
        <v>#REF!</v>
      </c>
      <c r="DS246" s="40" t="e">
        <f t="shared" si="306"/>
        <v>#REF!</v>
      </c>
      <c r="DT246" s="40" t="e">
        <f t="shared" si="306"/>
        <v>#REF!</v>
      </c>
      <c r="DU246" s="40" t="e">
        <f t="shared" si="306"/>
        <v>#REF!</v>
      </c>
      <c r="DV246" s="40" t="e">
        <f t="shared" si="306"/>
        <v>#REF!</v>
      </c>
      <c r="DW246" s="40" t="e">
        <f t="shared" si="306"/>
        <v>#REF!</v>
      </c>
      <c r="DX246" s="40" t="e">
        <f t="shared" si="269"/>
        <v>#REF!</v>
      </c>
      <c r="DY246" s="39">
        <f t="shared" si="276"/>
        <v>87</v>
      </c>
      <c r="DZ246" s="39">
        <f t="shared" si="272"/>
        <v>40</v>
      </c>
      <c r="EA246" s="104" t="e">
        <f t="shared" si="273"/>
        <v>#REF!</v>
      </c>
      <c r="EB246" s="39">
        <f>PRODUCT($DZ$161:DZ246)/FACT(DY246-1)</f>
        <v>3.8096881920052342E+32</v>
      </c>
    </row>
    <row r="247" spans="2:132" s="39" customFormat="1">
      <c r="B247" s="21"/>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c r="BA247" s="40"/>
      <c r="BB247" s="40"/>
      <c r="BC247" s="40"/>
      <c r="BD247" s="40"/>
      <c r="BE247" s="40"/>
      <c r="BF247" s="40"/>
      <c r="BG247" s="40"/>
      <c r="BH247" s="40"/>
      <c r="BI247" s="40"/>
      <c r="BJ247" s="40"/>
      <c r="BK247" s="40"/>
      <c r="BL247" s="40"/>
      <c r="BM247" s="40"/>
      <c r="BN247" s="40"/>
      <c r="BO247" s="40"/>
      <c r="BP247" s="40"/>
      <c r="BQ247" s="40"/>
      <c r="BR247" s="40"/>
      <c r="BS247" s="40"/>
      <c r="BT247" s="40"/>
      <c r="BU247" s="40"/>
      <c r="BV247" s="40"/>
      <c r="BW247" s="40"/>
      <c r="BX247" s="40"/>
      <c r="BY247" s="40"/>
      <c r="BZ247" s="40"/>
      <c r="CA247" s="40"/>
      <c r="CB247" s="40"/>
      <c r="CC247" s="40"/>
      <c r="CD247" s="40"/>
      <c r="CE247" s="40"/>
      <c r="CF247" s="40"/>
      <c r="CG247" s="40"/>
      <c r="CH247" s="40"/>
      <c r="CI247" s="40"/>
      <c r="CJ247" s="40"/>
      <c r="CK247" s="41"/>
      <c r="CL247" s="40" t="e">
        <f t="shared" ref="CL247:DW247" si="307">MAX(($C$24*CM247+(1-$C$24)*CM248)*$C$25,CL118-StrikePrice)</f>
        <v>#REF!</v>
      </c>
      <c r="CM247" s="40" t="e">
        <f t="shared" si="307"/>
        <v>#REF!</v>
      </c>
      <c r="CN247" s="40" t="e">
        <f t="shared" si="307"/>
        <v>#REF!</v>
      </c>
      <c r="CO247" s="40" t="e">
        <f t="shared" si="307"/>
        <v>#REF!</v>
      </c>
      <c r="CP247" s="40" t="e">
        <f t="shared" si="307"/>
        <v>#REF!</v>
      </c>
      <c r="CQ247" s="40" t="e">
        <f t="shared" si="307"/>
        <v>#REF!</v>
      </c>
      <c r="CR247" s="40" t="e">
        <f t="shared" si="307"/>
        <v>#REF!</v>
      </c>
      <c r="CS247" s="40" t="e">
        <f t="shared" si="307"/>
        <v>#REF!</v>
      </c>
      <c r="CT247" s="40" t="e">
        <f t="shared" si="307"/>
        <v>#REF!</v>
      </c>
      <c r="CU247" s="40" t="e">
        <f t="shared" si="307"/>
        <v>#REF!</v>
      </c>
      <c r="CV247" s="40" t="e">
        <f t="shared" si="307"/>
        <v>#REF!</v>
      </c>
      <c r="CW247" s="40" t="e">
        <f t="shared" si="307"/>
        <v>#REF!</v>
      </c>
      <c r="CX247" s="40" t="e">
        <f t="shared" si="307"/>
        <v>#REF!</v>
      </c>
      <c r="CY247" s="40" t="e">
        <f t="shared" si="307"/>
        <v>#REF!</v>
      </c>
      <c r="CZ247" s="40" t="e">
        <f t="shared" si="307"/>
        <v>#REF!</v>
      </c>
      <c r="DA247" s="40" t="e">
        <f t="shared" si="307"/>
        <v>#REF!</v>
      </c>
      <c r="DB247" s="40" t="e">
        <f t="shared" si="307"/>
        <v>#REF!</v>
      </c>
      <c r="DC247" s="40" t="e">
        <f t="shared" si="307"/>
        <v>#REF!</v>
      </c>
      <c r="DD247" s="40" t="e">
        <f t="shared" si="307"/>
        <v>#REF!</v>
      </c>
      <c r="DE247" s="40" t="e">
        <f t="shared" si="307"/>
        <v>#REF!</v>
      </c>
      <c r="DF247" s="40" t="e">
        <f t="shared" si="307"/>
        <v>#REF!</v>
      </c>
      <c r="DG247" s="40" t="e">
        <f t="shared" si="307"/>
        <v>#REF!</v>
      </c>
      <c r="DH247" s="40" t="e">
        <f t="shared" si="307"/>
        <v>#REF!</v>
      </c>
      <c r="DI247" s="40" t="e">
        <f t="shared" si="307"/>
        <v>#REF!</v>
      </c>
      <c r="DJ247" s="40" t="e">
        <f t="shared" si="307"/>
        <v>#REF!</v>
      </c>
      <c r="DK247" s="40" t="e">
        <f t="shared" si="307"/>
        <v>#REF!</v>
      </c>
      <c r="DL247" s="40" t="e">
        <f t="shared" si="307"/>
        <v>#REF!</v>
      </c>
      <c r="DM247" s="40" t="e">
        <f t="shared" si="307"/>
        <v>#REF!</v>
      </c>
      <c r="DN247" s="40" t="e">
        <f t="shared" si="307"/>
        <v>#REF!</v>
      </c>
      <c r="DO247" s="40" t="e">
        <f t="shared" si="307"/>
        <v>#REF!</v>
      </c>
      <c r="DP247" s="40" t="e">
        <f t="shared" si="307"/>
        <v>#REF!</v>
      </c>
      <c r="DQ247" s="40" t="e">
        <f t="shared" si="307"/>
        <v>#REF!</v>
      </c>
      <c r="DR247" s="40" t="e">
        <f t="shared" si="307"/>
        <v>#REF!</v>
      </c>
      <c r="DS247" s="40" t="e">
        <f t="shared" si="307"/>
        <v>#REF!</v>
      </c>
      <c r="DT247" s="40" t="e">
        <f t="shared" si="307"/>
        <v>#REF!</v>
      </c>
      <c r="DU247" s="40" t="e">
        <f t="shared" si="307"/>
        <v>#REF!</v>
      </c>
      <c r="DV247" s="40" t="e">
        <f t="shared" si="307"/>
        <v>#REF!</v>
      </c>
      <c r="DW247" s="40" t="e">
        <f t="shared" si="307"/>
        <v>#REF!</v>
      </c>
      <c r="DX247" s="40" t="e">
        <f t="shared" si="269"/>
        <v>#REF!</v>
      </c>
      <c r="DY247" s="39">
        <f t="shared" si="276"/>
        <v>88</v>
      </c>
      <c r="DZ247" s="39">
        <f t="shared" si="272"/>
        <v>39</v>
      </c>
      <c r="EA247" s="104" t="e">
        <f t="shared" si="273"/>
        <v>#REF!</v>
      </c>
      <c r="EB247" s="39">
        <f>PRODUCT($DZ$161:DZ247)/FACT(DY247-1)</f>
        <v>1.7077912584851066E+32</v>
      </c>
    </row>
    <row r="248" spans="2:132" s="39" customFormat="1">
      <c r="B248" s="21"/>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c r="BA248" s="40"/>
      <c r="BB248" s="40"/>
      <c r="BC248" s="40"/>
      <c r="BD248" s="40"/>
      <c r="BE248" s="40"/>
      <c r="BF248" s="40"/>
      <c r="BG248" s="40"/>
      <c r="BH248" s="40"/>
      <c r="BI248" s="40"/>
      <c r="BJ248" s="40"/>
      <c r="BK248" s="40"/>
      <c r="BL248" s="40"/>
      <c r="BM248" s="40"/>
      <c r="BN248" s="40"/>
      <c r="BO248" s="40"/>
      <c r="BP248" s="40"/>
      <c r="BQ248" s="40"/>
      <c r="BR248" s="40"/>
      <c r="BS248" s="40"/>
      <c r="BT248" s="40"/>
      <c r="BU248" s="40"/>
      <c r="BV248" s="40"/>
      <c r="BW248" s="40"/>
      <c r="BX248" s="40"/>
      <c r="BY248" s="40"/>
      <c r="BZ248" s="40"/>
      <c r="CA248" s="40"/>
      <c r="CB248" s="40"/>
      <c r="CC248" s="40"/>
      <c r="CD248" s="40"/>
      <c r="CE248" s="40"/>
      <c r="CF248" s="40"/>
      <c r="CG248" s="40"/>
      <c r="CH248" s="40"/>
      <c r="CI248" s="40"/>
      <c r="CJ248" s="40"/>
      <c r="CK248" s="40"/>
      <c r="CL248" s="41"/>
      <c r="CM248" s="40" t="e">
        <f t="shared" ref="CM248:DW248" si="308">MAX(($C$24*CN248+(1-$C$24)*CN249)*$C$25,CM119-StrikePrice)</f>
        <v>#REF!</v>
      </c>
      <c r="CN248" s="40" t="e">
        <f t="shared" si="308"/>
        <v>#REF!</v>
      </c>
      <c r="CO248" s="40" t="e">
        <f t="shared" si="308"/>
        <v>#REF!</v>
      </c>
      <c r="CP248" s="40" t="e">
        <f t="shared" si="308"/>
        <v>#REF!</v>
      </c>
      <c r="CQ248" s="40" t="e">
        <f t="shared" si="308"/>
        <v>#REF!</v>
      </c>
      <c r="CR248" s="40" t="e">
        <f t="shared" si="308"/>
        <v>#REF!</v>
      </c>
      <c r="CS248" s="40" t="e">
        <f t="shared" si="308"/>
        <v>#REF!</v>
      </c>
      <c r="CT248" s="40" t="e">
        <f t="shared" si="308"/>
        <v>#REF!</v>
      </c>
      <c r="CU248" s="40" t="e">
        <f t="shared" si="308"/>
        <v>#REF!</v>
      </c>
      <c r="CV248" s="40" t="e">
        <f t="shared" si="308"/>
        <v>#REF!</v>
      </c>
      <c r="CW248" s="40" t="e">
        <f t="shared" si="308"/>
        <v>#REF!</v>
      </c>
      <c r="CX248" s="40" t="e">
        <f t="shared" si="308"/>
        <v>#REF!</v>
      </c>
      <c r="CY248" s="40" t="e">
        <f t="shared" si="308"/>
        <v>#REF!</v>
      </c>
      <c r="CZ248" s="40" t="e">
        <f t="shared" si="308"/>
        <v>#REF!</v>
      </c>
      <c r="DA248" s="40" t="e">
        <f t="shared" si="308"/>
        <v>#REF!</v>
      </c>
      <c r="DB248" s="40" t="e">
        <f t="shared" si="308"/>
        <v>#REF!</v>
      </c>
      <c r="DC248" s="40" t="e">
        <f t="shared" si="308"/>
        <v>#REF!</v>
      </c>
      <c r="DD248" s="40" t="e">
        <f t="shared" si="308"/>
        <v>#REF!</v>
      </c>
      <c r="DE248" s="40" t="e">
        <f t="shared" si="308"/>
        <v>#REF!</v>
      </c>
      <c r="DF248" s="40" t="e">
        <f t="shared" si="308"/>
        <v>#REF!</v>
      </c>
      <c r="DG248" s="40" t="e">
        <f t="shared" si="308"/>
        <v>#REF!</v>
      </c>
      <c r="DH248" s="40" t="e">
        <f t="shared" si="308"/>
        <v>#REF!</v>
      </c>
      <c r="DI248" s="40" t="e">
        <f t="shared" si="308"/>
        <v>#REF!</v>
      </c>
      <c r="DJ248" s="40" t="e">
        <f t="shared" si="308"/>
        <v>#REF!</v>
      </c>
      <c r="DK248" s="40" t="e">
        <f t="shared" si="308"/>
        <v>#REF!</v>
      </c>
      <c r="DL248" s="40" t="e">
        <f t="shared" si="308"/>
        <v>#REF!</v>
      </c>
      <c r="DM248" s="40" t="e">
        <f t="shared" si="308"/>
        <v>#REF!</v>
      </c>
      <c r="DN248" s="40" t="e">
        <f t="shared" si="308"/>
        <v>#REF!</v>
      </c>
      <c r="DO248" s="40" t="e">
        <f t="shared" si="308"/>
        <v>#REF!</v>
      </c>
      <c r="DP248" s="40" t="e">
        <f t="shared" si="308"/>
        <v>#REF!</v>
      </c>
      <c r="DQ248" s="40" t="e">
        <f t="shared" si="308"/>
        <v>#REF!</v>
      </c>
      <c r="DR248" s="40" t="e">
        <f t="shared" si="308"/>
        <v>#REF!</v>
      </c>
      <c r="DS248" s="40" t="e">
        <f t="shared" si="308"/>
        <v>#REF!</v>
      </c>
      <c r="DT248" s="40" t="e">
        <f t="shared" si="308"/>
        <v>#REF!</v>
      </c>
      <c r="DU248" s="40" t="e">
        <f t="shared" si="308"/>
        <v>#REF!</v>
      </c>
      <c r="DV248" s="40" t="e">
        <f t="shared" si="308"/>
        <v>#REF!</v>
      </c>
      <c r="DW248" s="40" t="e">
        <f t="shared" si="308"/>
        <v>#REF!</v>
      </c>
      <c r="DX248" s="40" t="e">
        <f t="shared" si="269"/>
        <v>#REF!</v>
      </c>
      <c r="DY248" s="39">
        <f t="shared" si="276"/>
        <v>89</v>
      </c>
      <c r="DZ248" s="39">
        <f t="shared" si="272"/>
        <v>38</v>
      </c>
      <c r="EA248" s="104" t="e">
        <f t="shared" si="273"/>
        <v>#REF!</v>
      </c>
      <c r="EB248" s="39">
        <f>PRODUCT($DZ$161:DZ248)/FACT(DY248-1)</f>
        <v>7.3745531616402317E+31</v>
      </c>
    </row>
    <row r="249" spans="2:132" s="39" customFormat="1">
      <c r="B249" s="21"/>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40"/>
      <c r="BH249" s="40"/>
      <c r="BI249" s="40"/>
      <c r="BJ249" s="40"/>
      <c r="BK249" s="40"/>
      <c r="BL249" s="40"/>
      <c r="BM249" s="40"/>
      <c r="BN249" s="40"/>
      <c r="BO249" s="40"/>
      <c r="BP249" s="40"/>
      <c r="BQ249" s="40"/>
      <c r="BR249" s="40"/>
      <c r="BS249" s="40"/>
      <c r="BT249" s="40"/>
      <c r="BU249" s="40"/>
      <c r="BV249" s="40"/>
      <c r="BW249" s="40"/>
      <c r="BX249" s="40"/>
      <c r="BY249" s="40"/>
      <c r="BZ249" s="40"/>
      <c r="CA249" s="40"/>
      <c r="CB249" s="40"/>
      <c r="CC249" s="40"/>
      <c r="CD249" s="40"/>
      <c r="CE249" s="40"/>
      <c r="CF249" s="40"/>
      <c r="CG249" s="40"/>
      <c r="CH249" s="40"/>
      <c r="CI249" s="40"/>
      <c r="CJ249" s="40"/>
      <c r="CK249" s="40"/>
      <c r="CL249" s="40"/>
      <c r="CM249" s="41"/>
      <c r="CN249" s="40" t="e">
        <f t="shared" ref="CN249:DW249" si="309">MAX(($C$24*CO249+(1-$C$24)*CO250)*$C$25,CN120-StrikePrice)</f>
        <v>#REF!</v>
      </c>
      <c r="CO249" s="40" t="e">
        <f t="shared" si="309"/>
        <v>#REF!</v>
      </c>
      <c r="CP249" s="40" t="e">
        <f t="shared" si="309"/>
        <v>#REF!</v>
      </c>
      <c r="CQ249" s="40" t="e">
        <f t="shared" si="309"/>
        <v>#REF!</v>
      </c>
      <c r="CR249" s="40" t="e">
        <f t="shared" si="309"/>
        <v>#REF!</v>
      </c>
      <c r="CS249" s="40" t="e">
        <f t="shared" si="309"/>
        <v>#REF!</v>
      </c>
      <c r="CT249" s="40" t="e">
        <f t="shared" si="309"/>
        <v>#REF!</v>
      </c>
      <c r="CU249" s="40" t="e">
        <f t="shared" si="309"/>
        <v>#REF!</v>
      </c>
      <c r="CV249" s="40" t="e">
        <f t="shared" si="309"/>
        <v>#REF!</v>
      </c>
      <c r="CW249" s="40" t="e">
        <f t="shared" si="309"/>
        <v>#REF!</v>
      </c>
      <c r="CX249" s="40" t="e">
        <f t="shared" si="309"/>
        <v>#REF!</v>
      </c>
      <c r="CY249" s="40" t="e">
        <f t="shared" si="309"/>
        <v>#REF!</v>
      </c>
      <c r="CZ249" s="40" t="e">
        <f t="shared" si="309"/>
        <v>#REF!</v>
      </c>
      <c r="DA249" s="40" t="e">
        <f t="shared" si="309"/>
        <v>#REF!</v>
      </c>
      <c r="DB249" s="40" t="e">
        <f t="shared" si="309"/>
        <v>#REF!</v>
      </c>
      <c r="DC249" s="40" t="e">
        <f t="shared" si="309"/>
        <v>#REF!</v>
      </c>
      <c r="DD249" s="40" t="e">
        <f t="shared" si="309"/>
        <v>#REF!</v>
      </c>
      <c r="DE249" s="40" t="e">
        <f t="shared" si="309"/>
        <v>#REF!</v>
      </c>
      <c r="DF249" s="40" t="e">
        <f t="shared" si="309"/>
        <v>#REF!</v>
      </c>
      <c r="DG249" s="40" t="e">
        <f t="shared" si="309"/>
        <v>#REF!</v>
      </c>
      <c r="DH249" s="40" t="e">
        <f t="shared" si="309"/>
        <v>#REF!</v>
      </c>
      <c r="DI249" s="40" t="e">
        <f t="shared" si="309"/>
        <v>#REF!</v>
      </c>
      <c r="DJ249" s="40" t="e">
        <f t="shared" si="309"/>
        <v>#REF!</v>
      </c>
      <c r="DK249" s="40" t="e">
        <f t="shared" si="309"/>
        <v>#REF!</v>
      </c>
      <c r="DL249" s="40" t="e">
        <f t="shared" si="309"/>
        <v>#REF!</v>
      </c>
      <c r="DM249" s="40" t="e">
        <f t="shared" si="309"/>
        <v>#REF!</v>
      </c>
      <c r="DN249" s="40" t="e">
        <f t="shared" si="309"/>
        <v>#REF!</v>
      </c>
      <c r="DO249" s="40" t="e">
        <f t="shared" si="309"/>
        <v>#REF!</v>
      </c>
      <c r="DP249" s="40" t="e">
        <f t="shared" si="309"/>
        <v>#REF!</v>
      </c>
      <c r="DQ249" s="40" t="e">
        <f t="shared" si="309"/>
        <v>#REF!</v>
      </c>
      <c r="DR249" s="40" t="e">
        <f t="shared" si="309"/>
        <v>#REF!</v>
      </c>
      <c r="DS249" s="40" t="e">
        <f t="shared" si="309"/>
        <v>#REF!</v>
      </c>
      <c r="DT249" s="40" t="e">
        <f t="shared" si="309"/>
        <v>#REF!</v>
      </c>
      <c r="DU249" s="40" t="e">
        <f t="shared" si="309"/>
        <v>#REF!</v>
      </c>
      <c r="DV249" s="40" t="e">
        <f t="shared" si="309"/>
        <v>#REF!</v>
      </c>
      <c r="DW249" s="40" t="e">
        <f t="shared" si="309"/>
        <v>#REF!</v>
      </c>
      <c r="DX249" s="40" t="e">
        <f t="shared" si="269"/>
        <v>#REF!</v>
      </c>
      <c r="DY249" s="39">
        <f t="shared" si="276"/>
        <v>90</v>
      </c>
      <c r="DZ249" s="39">
        <f t="shared" si="272"/>
        <v>37</v>
      </c>
      <c r="EA249" s="104" t="e">
        <f t="shared" si="273"/>
        <v>#REF!</v>
      </c>
      <c r="EB249" s="39">
        <f>PRODUCT($DZ$161:DZ249)/FACT(DY249-1)</f>
        <v>3.0658254716931291E+31</v>
      </c>
    </row>
    <row r="250" spans="2:132" s="39" customFormat="1">
      <c r="B250" s="21"/>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40"/>
      <c r="BH250" s="40"/>
      <c r="BI250" s="40"/>
      <c r="BJ250" s="40"/>
      <c r="BK250" s="40"/>
      <c r="BL250" s="40"/>
      <c r="BM250" s="40"/>
      <c r="BN250" s="40"/>
      <c r="BO250" s="40"/>
      <c r="BP250" s="40"/>
      <c r="BQ250" s="40"/>
      <c r="BR250" s="40"/>
      <c r="BS250" s="40"/>
      <c r="BT250" s="40"/>
      <c r="BU250" s="40"/>
      <c r="BV250" s="40"/>
      <c r="BW250" s="40"/>
      <c r="BX250" s="40"/>
      <c r="BY250" s="40"/>
      <c r="BZ250" s="40"/>
      <c r="CA250" s="40"/>
      <c r="CB250" s="40"/>
      <c r="CC250" s="40"/>
      <c r="CD250" s="40"/>
      <c r="CE250" s="40"/>
      <c r="CF250" s="40"/>
      <c r="CG250" s="40"/>
      <c r="CH250" s="40"/>
      <c r="CI250" s="40"/>
      <c r="CJ250" s="40"/>
      <c r="CK250" s="40"/>
      <c r="CL250" s="40"/>
      <c r="CM250" s="40"/>
      <c r="CN250" s="41"/>
      <c r="CO250" s="40" t="e">
        <f t="shared" ref="CO250:DW250" si="310">MAX(($C$24*CP250+(1-$C$24)*CP251)*$C$25,CO121-StrikePrice)</f>
        <v>#REF!</v>
      </c>
      <c r="CP250" s="40" t="e">
        <f t="shared" si="310"/>
        <v>#REF!</v>
      </c>
      <c r="CQ250" s="40" t="e">
        <f t="shared" si="310"/>
        <v>#REF!</v>
      </c>
      <c r="CR250" s="40" t="e">
        <f t="shared" si="310"/>
        <v>#REF!</v>
      </c>
      <c r="CS250" s="40" t="e">
        <f t="shared" si="310"/>
        <v>#REF!</v>
      </c>
      <c r="CT250" s="40" t="e">
        <f t="shared" si="310"/>
        <v>#REF!</v>
      </c>
      <c r="CU250" s="40" t="e">
        <f t="shared" si="310"/>
        <v>#REF!</v>
      </c>
      <c r="CV250" s="40" t="e">
        <f t="shared" si="310"/>
        <v>#REF!</v>
      </c>
      <c r="CW250" s="40" t="e">
        <f t="shared" si="310"/>
        <v>#REF!</v>
      </c>
      <c r="CX250" s="40" t="e">
        <f t="shared" si="310"/>
        <v>#REF!</v>
      </c>
      <c r="CY250" s="40" t="e">
        <f t="shared" si="310"/>
        <v>#REF!</v>
      </c>
      <c r="CZ250" s="40" t="e">
        <f t="shared" si="310"/>
        <v>#REF!</v>
      </c>
      <c r="DA250" s="40" t="e">
        <f t="shared" si="310"/>
        <v>#REF!</v>
      </c>
      <c r="DB250" s="40" t="e">
        <f t="shared" si="310"/>
        <v>#REF!</v>
      </c>
      <c r="DC250" s="40" t="e">
        <f t="shared" si="310"/>
        <v>#REF!</v>
      </c>
      <c r="DD250" s="40" t="e">
        <f t="shared" si="310"/>
        <v>#REF!</v>
      </c>
      <c r="DE250" s="40" t="e">
        <f t="shared" si="310"/>
        <v>#REF!</v>
      </c>
      <c r="DF250" s="40" t="e">
        <f t="shared" si="310"/>
        <v>#REF!</v>
      </c>
      <c r="DG250" s="40" t="e">
        <f t="shared" si="310"/>
        <v>#REF!</v>
      </c>
      <c r="DH250" s="40" t="e">
        <f t="shared" si="310"/>
        <v>#REF!</v>
      </c>
      <c r="DI250" s="40" t="e">
        <f t="shared" si="310"/>
        <v>#REF!</v>
      </c>
      <c r="DJ250" s="40" t="e">
        <f t="shared" si="310"/>
        <v>#REF!</v>
      </c>
      <c r="DK250" s="40" t="e">
        <f t="shared" si="310"/>
        <v>#REF!</v>
      </c>
      <c r="DL250" s="40" t="e">
        <f t="shared" si="310"/>
        <v>#REF!</v>
      </c>
      <c r="DM250" s="40" t="e">
        <f t="shared" si="310"/>
        <v>#REF!</v>
      </c>
      <c r="DN250" s="40" t="e">
        <f t="shared" si="310"/>
        <v>#REF!</v>
      </c>
      <c r="DO250" s="40" t="e">
        <f t="shared" si="310"/>
        <v>#REF!</v>
      </c>
      <c r="DP250" s="40" t="e">
        <f t="shared" si="310"/>
        <v>#REF!</v>
      </c>
      <c r="DQ250" s="40" t="e">
        <f t="shared" si="310"/>
        <v>#REF!</v>
      </c>
      <c r="DR250" s="40" t="e">
        <f t="shared" si="310"/>
        <v>#REF!</v>
      </c>
      <c r="DS250" s="40" t="e">
        <f t="shared" si="310"/>
        <v>#REF!</v>
      </c>
      <c r="DT250" s="40" t="e">
        <f t="shared" si="310"/>
        <v>#REF!</v>
      </c>
      <c r="DU250" s="40" t="e">
        <f t="shared" si="310"/>
        <v>#REF!</v>
      </c>
      <c r="DV250" s="40" t="e">
        <f t="shared" si="310"/>
        <v>#REF!</v>
      </c>
      <c r="DW250" s="40" t="e">
        <f t="shared" si="310"/>
        <v>#REF!</v>
      </c>
      <c r="DX250" s="40" t="e">
        <f t="shared" si="269"/>
        <v>#REF!</v>
      </c>
      <c r="DY250" s="39">
        <f t="shared" si="276"/>
        <v>91</v>
      </c>
      <c r="DZ250" s="39">
        <f t="shared" si="272"/>
        <v>36</v>
      </c>
      <c r="EA250" s="104" t="e">
        <f t="shared" si="273"/>
        <v>#REF!</v>
      </c>
      <c r="EB250" s="39">
        <f>PRODUCT($DZ$161:DZ250)/FACT(DY250-1)</f>
        <v>1.2263301886772526E+31</v>
      </c>
    </row>
    <row r="251" spans="2:132" s="39" customFormat="1">
      <c r="B251" s="21"/>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40"/>
      <c r="BH251" s="40"/>
      <c r="BI251" s="40"/>
      <c r="BJ251" s="40"/>
      <c r="BK251" s="40"/>
      <c r="BL251" s="40"/>
      <c r="BM251" s="40"/>
      <c r="BN251" s="40"/>
      <c r="BO251" s="40"/>
      <c r="BP251" s="40"/>
      <c r="BQ251" s="40"/>
      <c r="BR251" s="40"/>
      <c r="BS251" s="40"/>
      <c r="BT251" s="40"/>
      <c r="BU251" s="40"/>
      <c r="BV251" s="40"/>
      <c r="BW251" s="40"/>
      <c r="BX251" s="40"/>
      <c r="BY251" s="40"/>
      <c r="BZ251" s="40"/>
      <c r="CA251" s="40"/>
      <c r="CB251" s="40"/>
      <c r="CC251" s="40"/>
      <c r="CD251" s="40"/>
      <c r="CE251" s="40"/>
      <c r="CF251" s="40"/>
      <c r="CG251" s="40"/>
      <c r="CH251" s="40"/>
      <c r="CI251" s="40"/>
      <c r="CJ251" s="40"/>
      <c r="CK251" s="40"/>
      <c r="CL251" s="40"/>
      <c r="CM251" s="40"/>
      <c r="CN251" s="40"/>
      <c r="CO251" s="41"/>
      <c r="CP251" s="40" t="e">
        <f t="shared" ref="CP251:DW251" si="311">MAX(($C$24*CQ251+(1-$C$24)*CQ252)*$C$25,CP122-StrikePrice)</f>
        <v>#REF!</v>
      </c>
      <c r="CQ251" s="40" t="e">
        <f t="shared" si="311"/>
        <v>#REF!</v>
      </c>
      <c r="CR251" s="40" t="e">
        <f t="shared" si="311"/>
        <v>#REF!</v>
      </c>
      <c r="CS251" s="40" t="e">
        <f t="shared" si="311"/>
        <v>#REF!</v>
      </c>
      <c r="CT251" s="40" t="e">
        <f t="shared" si="311"/>
        <v>#REF!</v>
      </c>
      <c r="CU251" s="40" t="e">
        <f t="shared" si="311"/>
        <v>#REF!</v>
      </c>
      <c r="CV251" s="40" t="e">
        <f t="shared" si="311"/>
        <v>#REF!</v>
      </c>
      <c r="CW251" s="40" t="e">
        <f t="shared" si="311"/>
        <v>#REF!</v>
      </c>
      <c r="CX251" s="40" t="e">
        <f t="shared" si="311"/>
        <v>#REF!</v>
      </c>
      <c r="CY251" s="40" t="e">
        <f t="shared" si="311"/>
        <v>#REF!</v>
      </c>
      <c r="CZ251" s="40" t="e">
        <f t="shared" si="311"/>
        <v>#REF!</v>
      </c>
      <c r="DA251" s="40" t="e">
        <f t="shared" si="311"/>
        <v>#REF!</v>
      </c>
      <c r="DB251" s="40" t="e">
        <f t="shared" si="311"/>
        <v>#REF!</v>
      </c>
      <c r="DC251" s="40" t="e">
        <f t="shared" si="311"/>
        <v>#REF!</v>
      </c>
      <c r="DD251" s="40" t="e">
        <f t="shared" si="311"/>
        <v>#REF!</v>
      </c>
      <c r="DE251" s="40" t="e">
        <f t="shared" si="311"/>
        <v>#REF!</v>
      </c>
      <c r="DF251" s="40" t="e">
        <f t="shared" si="311"/>
        <v>#REF!</v>
      </c>
      <c r="DG251" s="40" t="e">
        <f t="shared" si="311"/>
        <v>#REF!</v>
      </c>
      <c r="DH251" s="40" t="e">
        <f t="shared" si="311"/>
        <v>#REF!</v>
      </c>
      <c r="DI251" s="40" t="e">
        <f t="shared" si="311"/>
        <v>#REF!</v>
      </c>
      <c r="DJ251" s="40" t="e">
        <f t="shared" si="311"/>
        <v>#REF!</v>
      </c>
      <c r="DK251" s="40" t="e">
        <f t="shared" si="311"/>
        <v>#REF!</v>
      </c>
      <c r="DL251" s="40" t="e">
        <f t="shared" si="311"/>
        <v>#REF!</v>
      </c>
      <c r="DM251" s="40" t="e">
        <f t="shared" si="311"/>
        <v>#REF!</v>
      </c>
      <c r="DN251" s="40" t="e">
        <f t="shared" si="311"/>
        <v>#REF!</v>
      </c>
      <c r="DO251" s="40" t="e">
        <f t="shared" si="311"/>
        <v>#REF!</v>
      </c>
      <c r="DP251" s="40" t="e">
        <f t="shared" si="311"/>
        <v>#REF!</v>
      </c>
      <c r="DQ251" s="40" t="e">
        <f t="shared" si="311"/>
        <v>#REF!</v>
      </c>
      <c r="DR251" s="40" t="e">
        <f t="shared" si="311"/>
        <v>#REF!</v>
      </c>
      <c r="DS251" s="40" t="e">
        <f t="shared" si="311"/>
        <v>#REF!</v>
      </c>
      <c r="DT251" s="40" t="e">
        <f t="shared" si="311"/>
        <v>#REF!</v>
      </c>
      <c r="DU251" s="40" t="e">
        <f t="shared" si="311"/>
        <v>#REF!</v>
      </c>
      <c r="DV251" s="40" t="e">
        <f t="shared" si="311"/>
        <v>#REF!</v>
      </c>
      <c r="DW251" s="40" t="e">
        <f t="shared" si="311"/>
        <v>#REF!</v>
      </c>
      <c r="DX251" s="40" t="e">
        <f t="shared" si="269"/>
        <v>#REF!</v>
      </c>
      <c r="DY251" s="39">
        <f t="shared" si="276"/>
        <v>92</v>
      </c>
      <c r="DZ251" s="39">
        <f t="shared" si="272"/>
        <v>35</v>
      </c>
      <c r="EA251" s="104" t="e">
        <f t="shared" si="273"/>
        <v>#REF!</v>
      </c>
      <c r="EB251" s="39">
        <f>PRODUCT($DZ$161:DZ251)/FACT(DY251-1)</f>
        <v>4.7166545718355825E+30</v>
      </c>
    </row>
    <row r="252" spans="2:132" s="39" customFormat="1">
      <c r="B252" s="21"/>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c r="BA252" s="40"/>
      <c r="BB252" s="40"/>
      <c r="BC252" s="40"/>
      <c r="BD252" s="40"/>
      <c r="BE252" s="40"/>
      <c r="BF252" s="40"/>
      <c r="BG252" s="40"/>
      <c r="BH252" s="40"/>
      <c r="BI252" s="40"/>
      <c r="BJ252" s="40"/>
      <c r="BK252" s="40"/>
      <c r="BL252" s="40"/>
      <c r="BM252" s="40"/>
      <c r="BN252" s="40"/>
      <c r="BO252" s="40"/>
      <c r="BP252" s="40"/>
      <c r="BQ252" s="40"/>
      <c r="BR252" s="40"/>
      <c r="BS252" s="40"/>
      <c r="BT252" s="40"/>
      <c r="BU252" s="40"/>
      <c r="BV252" s="40"/>
      <c r="BW252" s="40"/>
      <c r="BX252" s="40"/>
      <c r="BY252" s="40"/>
      <c r="BZ252" s="40"/>
      <c r="CA252" s="40"/>
      <c r="CB252" s="40"/>
      <c r="CC252" s="40"/>
      <c r="CD252" s="40"/>
      <c r="CE252" s="40"/>
      <c r="CF252" s="40"/>
      <c r="CG252" s="40"/>
      <c r="CH252" s="40"/>
      <c r="CI252" s="40"/>
      <c r="CJ252" s="40"/>
      <c r="CK252" s="40"/>
      <c r="CL252" s="40"/>
      <c r="CM252" s="40"/>
      <c r="CN252" s="40"/>
      <c r="CO252" s="40"/>
      <c r="CP252" s="41"/>
      <c r="CQ252" s="40" t="e">
        <f t="shared" ref="CQ252:DW252" si="312">MAX(($C$24*CR252+(1-$C$24)*CR253)*$C$25,CQ123-StrikePrice)</f>
        <v>#REF!</v>
      </c>
      <c r="CR252" s="40" t="e">
        <f t="shared" si="312"/>
        <v>#REF!</v>
      </c>
      <c r="CS252" s="40" t="e">
        <f t="shared" si="312"/>
        <v>#REF!</v>
      </c>
      <c r="CT252" s="40" t="e">
        <f t="shared" si="312"/>
        <v>#REF!</v>
      </c>
      <c r="CU252" s="40" t="e">
        <f t="shared" si="312"/>
        <v>#REF!</v>
      </c>
      <c r="CV252" s="40" t="e">
        <f t="shared" si="312"/>
        <v>#REF!</v>
      </c>
      <c r="CW252" s="40" t="e">
        <f t="shared" si="312"/>
        <v>#REF!</v>
      </c>
      <c r="CX252" s="40" t="e">
        <f t="shared" si="312"/>
        <v>#REF!</v>
      </c>
      <c r="CY252" s="40" t="e">
        <f t="shared" si="312"/>
        <v>#REF!</v>
      </c>
      <c r="CZ252" s="40" t="e">
        <f t="shared" si="312"/>
        <v>#REF!</v>
      </c>
      <c r="DA252" s="40" t="e">
        <f t="shared" si="312"/>
        <v>#REF!</v>
      </c>
      <c r="DB252" s="40" t="e">
        <f t="shared" si="312"/>
        <v>#REF!</v>
      </c>
      <c r="DC252" s="40" t="e">
        <f t="shared" si="312"/>
        <v>#REF!</v>
      </c>
      <c r="DD252" s="40" t="e">
        <f t="shared" si="312"/>
        <v>#REF!</v>
      </c>
      <c r="DE252" s="40" t="e">
        <f t="shared" si="312"/>
        <v>#REF!</v>
      </c>
      <c r="DF252" s="40" t="e">
        <f t="shared" si="312"/>
        <v>#REF!</v>
      </c>
      <c r="DG252" s="40" t="e">
        <f t="shared" si="312"/>
        <v>#REF!</v>
      </c>
      <c r="DH252" s="40" t="e">
        <f t="shared" si="312"/>
        <v>#REF!</v>
      </c>
      <c r="DI252" s="40" t="e">
        <f t="shared" si="312"/>
        <v>#REF!</v>
      </c>
      <c r="DJ252" s="40" t="e">
        <f t="shared" si="312"/>
        <v>#REF!</v>
      </c>
      <c r="DK252" s="40" t="e">
        <f t="shared" si="312"/>
        <v>#REF!</v>
      </c>
      <c r="DL252" s="40" t="e">
        <f t="shared" si="312"/>
        <v>#REF!</v>
      </c>
      <c r="DM252" s="40" t="e">
        <f t="shared" si="312"/>
        <v>#REF!</v>
      </c>
      <c r="DN252" s="40" t="e">
        <f t="shared" si="312"/>
        <v>#REF!</v>
      </c>
      <c r="DO252" s="40" t="e">
        <f t="shared" si="312"/>
        <v>#REF!</v>
      </c>
      <c r="DP252" s="40" t="e">
        <f t="shared" si="312"/>
        <v>#REF!</v>
      </c>
      <c r="DQ252" s="40" t="e">
        <f t="shared" si="312"/>
        <v>#REF!</v>
      </c>
      <c r="DR252" s="40" t="e">
        <f t="shared" si="312"/>
        <v>#REF!</v>
      </c>
      <c r="DS252" s="40" t="e">
        <f t="shared" si="312"/>
        <v>#REF!</v>
      </c>
      <c r="DT252" s="40" t="e">
        <f t="shared" si="312"/>
        <v>#REF!</v>
      </c>
      <c r="DU252" s="40" t="e">
        <f t="shared" si="312"/>
        <v>#REF!</v>
      </c>
      <c r="DV252" s="40" t="e">
        <f t="shared" si="312"/>
        <v>#REF!</v>
      </c>
      <c r="DW252" s="40" t="e">
        <f t="shared" si="312"/>
        <v>#REF!</v>
      </c>
      <c r="DX252" s="40" t="e">
        <f t="shared" si="269"/>
        <v>#REF!</v>
      </c>
      <c r="DY252" s="39">
        <f t="shared" si="276"/>
        <v>93</v>
      </c>
      <c r="DZ252" s="39">
        <f t="shared" si="272"/>
        <v>34</v>
      </c>
      <c r="EA252" s="104" t="e">
        <f t="shared" si="273"/>
        <v>#REF!</v>
      </c>
      <c r="EB252" s="39">
        <f>PRODUCT($DZ$161:DZ252)/FACT(DY252-1)</f>
        <v>1.7431114722001072E+30</v>
      </c>
    </row>
    <row r="253" spans="2:132" s="39" customFormat="1">
      <c r="B253" s="21"/>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40"/>
      <c r="BH253" s="40"/>
      <c r="BI253" s="40"/>
      <c r="BJ253" s="40"/>
      <c r="BK253" s="40"/>
      <c r="BL253" s="40"/>
      <c r="BM253" s="40"/>
      <c r="BN253" s="40"/>
      <c r="BO253" s="40"/>
      <c r="BP253" s="40"/>
      <c r="BQ253" s="40"/>
      <c r="BR253" s="40"/>
      <c r="BS253" s="40"/>
      <c r="BT253" s="40"/>
      <c r="BU253" s="40"/>
      <c r="BV253" s="40"/>
      <c r="BW253" s="40"/>
      <c r="BX253" s="40"/>
      <c r="BY253" s="40"/>
      <c r="BZ253" s="40"/>
      <c r="CA253" s="40"/>
      <c r="CB253" s="40"/>
      <c r="CC253" s="40"/>
      <c r="CD253" s="40"/>
      <c r="CE253" s="40"/>
      <c r="CF253" s="40"/>
      <c r="CG253" s="40"/>
      <c r="CH253" s="40"/>
      <c r="CI253" s="40"/>
      <c r="CJ253" s="40"/>
      <c r="CK253" s="40"/>
      <c r="CL253" s="40"/>
      <c r="CM253" s="40"/>
      <c r="CN253" s="40"/>
      <c r="CO253" s="40"/>
      <c r="CP253" s="40"/>
      <c r="CQ253" s="41"/>
      <c r="CR253" s="40" t="e">
        <f t="shared" ref="CR253:DW253" si="313">MAX(($C$24*CS253+(1-$C$24)*CS254)*$C$25,CR124-StrikePrice)</f>
        <v>#REF!</v>
      </c>
      <c r="CS253" s="40" t="e">
        <f t="shared" si="313"/>
        <v>#REF!</v>
      </c>
      <c r="CT253" s="40" t="e">
        <f t="shared" si="313"/>
        <v>#REF!</v>
      </c>
      <c r="CU253" s="40" t="e">
        <f t="shared" si="313"/>
        <v>#REF!</v>
      </c>
      <c r="CV253" s="40" t="e">
        <f t="shared" si="313"/>
        <v>#REF!</v>
      </c>
      <c r="CW253" s="40" t="e">
        <f t="shared" si="313"/>
        <v>#REF!</v>
      </c>
      <c r="CX253" s="40" t="e">
        <f t="shared" si="313"/>
        <v>#REF!</v>
      </c>
      <c r="CY253" s="40" t="e">
        <f t="shared" si="313"/>
        <v>#REF!</v>
      </c>
      <c r="CZ253" s="40" t="e">
        <f t="shared" si="313"/>
        <v>#REF!</v>
      </c>
      <c r="DA253" s="40" t="e">
        <f t="shared" si="313"/>
        <v>#REF!</v>
      </c>
      <c r="DB253" s="40" t="e">
        <f t="shared" si="313"/>
        <v>#REF!</v>
      </c>
      <c r="DC253" s="40" t="e">
        <f t="shared" si="313"/>
        <v>#REF!</v>
      </c>
      <c r="DD253" s="40" t="e">
        <f t="shared" si="313"/>
        <v>#REF!</v>
      </c>
      <c r="DE253" s="40" t="e">
        <f t="shared" si="313"/>
        <v>#REF!</v>
      </c>
      <c r="DF253" s="40" t="e">
        <f t="shared" si="313"/>
        <v>#REF!</v>
      </c>
      <c r="DG253" s="40" t="e">
        <f t="shared" si="313"/>
        <v>#REF!</v>
      </c>
      <c r="DH253" s="40" t="e">
        <f t="shared" si="313"/>
        <v>#REF!</v>
      </c>
      <c r="DI253" s="40" t="e">
        <f t="shared" si="313"/>
        <v>#REF!</v>
      </c>
      <c r="DJ253" s="40" t="e">
        <f t="shared" si="313"/>
        <v>#REF!</v>
      </c>
      <c r="DK253" s="40" t="e">
        <f t="shared" si="313"/>
        <v>#REF!</v>
      </c>
      <c r="DL253" s="40" t="e">
        <f t="shared" si="313"/>
        <v>#REF!</v>
      </c>
      <c r="DM253" s="40" t="e">
        <f t="shared" si="313"/>
        <v>#REF!</v>
      </c>
      <c r="DN253" s="40" t="e">
        <f t="shared" si="313"/>
        <v>#REF!</v>
      </c>
      <c r="DO253" s="40" t="e">
        <f t="shared" si="313"/>
        <v>#REF!</v>
      </c>
      <c r="DP253" s="40" t="e">
        <f t="shared" si="313"/>
        <v>#REF!</v>
      </c>
      <c r="DQ253" s="40" t="e">
        <f t="shared" si="313"/>
        <v>#REF!</v>
      </c>
      <c r="DR253" s="40" t="e">
        <f t="shared" si="313"/>
        <v>#REF!</v>
      </c>
      <c r="DS253" s="40" t="e">
        <f t="shared" si="313"/>
        <v>#REF!</v>
      </c>
      <c r="DT253" s="40" t="e">
        <f t="shared" si="313"/>
        <v>#REF!</v>
      </c>
      <c r="DU253" s="40" t="e">
        <f t="shared" si="313"/>
        <v>#REF!</v>
      </c>
      <c r="DV253" s="40" t="e">
        <f t="shared" si="313"/>
        <v>#REF!</v>
      </c>
      <c r="DW253" s="40" t="e">
        <f t="shared" si="313"/>
        <v>#REF!</v>
      </c>
      <c r="DX253" s="40" t="e">
        <f t="shared" si="269"/>
        <v>#REF!</v>
      </c>
      <c r="DY253" s="39">
        <f t="shared" si="276"/>
        <v>94</v>
      </c>
      <c r="DZ253" s="39">
        <f t="shared" si="272"/>
        <v>33</v>
      </c>
      <c r="EA253" s="104" t="e">
        <f t="shared" si="273"/>
        <v>#REF!</v>
      </c>
      <c r="EB253" s="39">
        <f>PRODUCT($DZ$161:DZ253)/FACT(DY253-1)</f>
        <v>6.1852342561939308E+29</v>
      </c>
    </row>
    <row r="254" spans="2:132" s="39" customFormat="1">
      <c r="B254" s="21"/>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c r="BA254" s="40"/>
      <c r="BB254" s="40"/>
      <c r="BC254" s="40"/>
      <c r="BD254" s="40"/>
      <c r="BE254" s="40"/>
      <c r="BF254" s="40"/>
      <c r="BG254" s="40"/>
      <c r="BH254" s="40"/>
      <c r="BI254" s="40"/>
      <c r="BJ254" s="40"/>
      <c r="BK254" s="40"/>
      <c r="BL254" s="40"/>
      <c r="BM254" s="40"/>
      <c r="BN254" s="40"/>
      <c r="BO254" s="40"/>
      <c r="BP254" s="40"/>
      <c r="BQ254" s="40"/>
      <c r="BR254" s="40"/>
      <c r="BS254" s="40"/>
      <c r="BT254" s="40"/>
      <c r="BU254" s="40"/>
      <c r="BV254" s="40"/>
      <c r="BW254" s="40"/>
      <c r="BX254" s="40"/>
      <c r="BY254" s="40"/>
      <c r="BZ254" s="40"/>
      <c r="CA254" s="40"/>
      <c r="CB254" s="40"/>
      <c r="CC254" s="40"/>
      <c r="CD254" s="40"/>
      <c r="CE254" s="40"/>
      <c r="CF254" s="40"/>
      <c r="CG254" s="40"/>
      <c r="CH254" s="40"/>
      <c r="CI254" s="40"/>
      <c r="CJ254" s="40"/>
      <c r="CK254" s="40"/>
      <c r="CL254" s="40"/>
      <c r="CM254" s="40"/>
      <c r="CN254" s="40"/>
      <c r="CO254" s="40"/>
      <c r="CP254" s="40"/>
      <c r="CQ254" s="40"/>
      <c r="CR254" s="41"/>
      <c r="CS254" s="40" t="e">
        <f t="shared" ref="CS254:DW254" si="314">MAX(($C$24*CT254+(1-$C$24)*CT255)*$C$25,CS125-StrikePrice)</f>
        <v>#REF!</v>
      </c>
      <c r="CT254" s="40" t="e">
        <f t="shared" si="314"/>
        <v>#REF!</v>
      </c>
      <c r="CU254" s="40" t="e">
        <f t="shared" si="314"/>
        <v>#REF!</v>
      </c>
      <c r="CV254" s="40" t="e">
        <f t="shared" si="314"/>
        <v>#REF!</v>
      </c>
      <c r="CW254" s="40" t="e">
        <f t="shared" si="314"/>
        <v>#REF!</v>
      </c>
      <c r="CX254" s="40" t="e">
        <f t="shared" si="314"/>
        <v>#REF!</v>
      </c>
      <c r="CY254" s="40" t="e">
        <f t="shared" si="314"/>
        <v>#REF!</v>
      </c>
      <c r="CZ254" s="40" t="e">
        <f t="shared" si="314"/>
        <v>#REF!</v>
      </c>
      <c r="DA254" s="40" t="e">
        <f t="shared" si="314"/>
        <v>#REF!</v>
      </c>
      <c r="DB254" s="40" t="e">
        <f t="shared" si="314"/>
        <v>#REF!</v>
      </c>
      <c r="DC254" s="40" t="e">
        <f t="shared" si="314"/>
        <v>#REF!</v>
      </c>
      <c r="DD254" s="40" t="e">
        <f t="shared" si="314"/>
        <v>#REF!</v>
      </c>
      <c r="DE254" s="40" t="e">
        <f t="shared" si="314"/>
        <v>#REF!</v>
      </c>
      <c r="DF254" s="40" t="e">
        <f t="shared" si="314"/>
        <v>#REF!</v>
      </c>
      <c r="DG254" s="40" t="e">
        <f t="shared" si="314"/>
        <v>#REF!</v>
      </c>
      <c r="DH254" s="40" t="e">
        <f t="shared" si="314"/>
        <v>#REF!</v>
      </c>
      <c r="DI254" s="40" t="e">
        <f t="shared" si="314"/>
        <v>#REF!</v>
      </c>
      <c r="DJ254" s="40" t="e">
        <f t="shared" si="314"/>
        <v>#REF!</v>
      </c>
      <c r="DK254" s="40" t="e">
        <f t="shared" si="314"/>
        <v>#REF!</v>
      </c>
      <c r="DL254" s="40" t="e">
        <f t="shared" si="314"/>
        <v>#REF!</v>
      </c>
      <c r="DM254" s="40" t="e">
        <f t="shared" si="314"/>
        <v>#REF!</v>
      </c>
      <c r="DN254" s="40" t="e">
        <f t="shared" si="314"/>
        <v>#REF!</v>
      </c>
      <c r="DO254" s="40" t="e">
        <f t="shared" si="314"/>
        <v>#REF!</v>
      </c>
      <c r="DP254" s="40" t="e">
        <f t="shared" si="314"/>
        <v>#REF!</v>
      </c>
      <c r="DQ254" s="40" t="e">
        <f t="shared" si="314"/>
        <v>#REF!</v>
      </c>
      <c r="DR254" s="40" t="e">
        <f t="shared" si="314"/>
        <v>#REF!</v>
      </c>
      <c r="DS254" s="40" t="e">
        <f t="shared" si="314"/>
        <v>#REF!</v>
      </c>
      <c r="DT254" s="40" t="e">
        <f t="shared" si="314"/>
        <v>#REF!</v>
      </c>
      <c r="DU254" s="40" t="e">
        <f t="shared" si="314"/>
        <v>#REF!</v>
      </c>
      <c r="DV254" s="40" t="e">
        <f t="shared" si="314"/>
        <v>#REF!</v>
      </c>
      <c r="DW254" s="40" t="e">
        <f t="shared" si="314"/>
        <v>#REF!</v>
      </c>
      <c r="DX254" s="40" t="e">
        <f t="shared" si="269"/>
        <v>#REF!</v>
      </c>
      <c r="DY254" s="39">
        <f t="shared" si="276"/>
        <v>95</v>
      </c>
      <c r="DZ254" s="39">
        <f t="shared" si="272"/>
        <v>32</v>
      </c>
      <c r="EA254" s="104" t="e">
        <f t="shared" si="273"/>
        <v>#REF!</v>
      </c>
      <c r="EB254" s="39">
        <f>PRODUCT($DZ$161:DZ254)/FACT(DY254-1)</f>
        <v>2.10561166168304E+29</v>
      </c>
    </row>
    <row r="255" spans="2:132" s="39" customFormat="1">
      <c r="B255" s="21"/>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c r="BA255" s="40"/>
      <c r="BB255" s="40"/>
      <c r="BC255" s="40"/>
      <c r="BD255" s="40"/>
      <c r="BE255" s="40"/>
      <c r="BF255" s="40"/>
      <c r="BG255" s="40"/>
      <c r="BH255" s="40"/>
      <c r="BI255" s="40"/>
      <c r="BJ255" s="40"/>
      <c r="BK255" s="40"/>
      <c r="BL255" s="40"/>
      <c r="BM255" s="40"/>
      <c r="BN255" s="40"/>
      <c r="BO255" s="40"/>
      <c r="BP255" s="40"/>
      <c r="BQ255" s="40"/>
      <c r="BR255" s="40"/>
      <c r="BS255" s="40"/>
      <c r="BT255" s="40"/>
      <c r="BU255" s="40"/>
      <c r="BV255" s="40"/>
      <c r="BW255" s="40"/>
      <c r="BX255" s="40"/>
      <c r="BY255" s="40"/>
      <c r="BZ255" s="40"/>
      <c r="CA255" s="40"/>
      <c r="CB255" s="40"/>
      <c r="CC255" s="40"/>
      <c r="CD255" s="40"/>
      <c r="CE255" s="40"/>
      <c r="CF255" s="40"/>
      <c r="CG255" s="40"/>
      <c r="CH255" s="40"/>
      <c r="CI255" s="40"/>
      <c r="CJ255" s="40"/>
      <c r="CK255" s="40"/>
      <c r="CL255" s="40"/>
      <c r="CM255" s="40"/>
      <c r="CN255" s="40"/>
      <c r="CO255" s="40"/>
      <c r="CP255" s="40"/>
      <c r="CQ255" s="40"/>
      <c r="CR255" s="40"/>
      <c r="CS255" s="41"/>
      <c r="CT255" s="40" t="e">
        <f t="shared" ref="CT255:DW255" si="315">MAX(($C$24*CU255+(1-$C$24)*CU256)*$C$25,CT126-StrikePrice)</f>
        <v>#REF!</v>
      </c>
      <c r="CU255" s="40" t="e">
        <f t="shared" si="315"/>
        <v>#REF!</v>
      </c>
      <c r="CV255" s="40" t="e">
        <f t="shared" si="315"/>
        <v>#REF!</v>
      </c>
      <c r="CW255" s="40" t="e">
        <f t="shared" si="315"/>
        <v>#REF!</v>
      </c>
      <c r="CX255" s="40" t="e">
        <f t="shared" si="315"/>
        <v>#REF!</v>
      </c>
      <c r="CY255" s="40" t="e">
        <f t="shared" si="315"/>
        <v>#REF!</v>
      </c>
      <c r="CZ255" s="40" t="e">
        <f t="shared" si="315"/>
        <v>#REF!</v>
      </c>
      <c r="DA255" s="40" t="e">
        <f t="shared" si="315"/>
        <v>#REF!</v>
      </c>
      <c r="DB255" s="40" t="e">
        <f t="shared" si="315"/>
        <v>#REF!</v>
      </c>
      <c r="DC255" s="40" t="e">
        <f t="shared" si="315"/>
        <v>#REF!</v>
      </c>
      <c r="DD255" s="40" t="e">
        <f t="shared" si="315"/>
        <v>#REF!</v>
      </c>
      <c r="DE255" s="40" t="e">
        <f t="shared" si="315"/>
        <v>#REF!</v>
      </c>
      <c r="DF255" s="40" t="e">
        <f t="shared" si="315"/>
        <v>#REF!</v>
      </c>
      <c r="DG255" s="40" t="e">
        <f t="shared" si="315"/>
        <v>#REF!</v>
      </c>
      <c r="DH255" s="40" t="e">
        <f t="shared" si="315"/>
        <v>#REF!</v>
      </c>
      <c r="DI255" s="40" t="e">
        <f t="shared" si="315"/>
        <v>#REF!</v>
      </c>
      <c r="DJ255" s="40" t="e">
        <f t="shared" si="315"/>
        <v>#REF!</v>
      </c>
      <c r="DK255" s="40" t="e">
        <f t="shared" si="315"/>
        <v>#REF!</v>
      </c>
      <c r="DL255" s="40" t="e">
        <f t="shared" si="315"/>
        <v>#REF!</v>
      </c>
      <c r="DM255" s="40" t="e">
        <f t="shared" si="315"/>
        <v>#REF!</v>
      </c>
      <c r="DN255" s="40" t="e">
        <f t="shared" si="315"/>
        <v>#REF!</v>
      </c>
      <c r="DO255" s="40" t="e">
        <f t="shared" si="315"/>
        <v>#REF!</v>
      </c>
      <c r="DP255" s="40" t="e">
        <f t="shared" si="315"/>
        <v>#REF!</v>
      </c>
      <c r="DQ255" s="40" t="e">
        <f t="shared" si="315"/>
        <v>#REF!</v>
      </c>
      <c r="DR255" s="40" t="e">
        <f t="shared" si="315"/>
        <v>#REF!</v>
      </c>
      <c r="DS255" s="40" t="e">
        <f t="shared" si="315"/>
        <v>#REF!</v>
      </c>
      <c r="DT255" s="40" t="e">
        <f t="shared" si="315"/>
        <v>#REF!</v>
      </c>
      <c r="DU255" s="40" t="e">
        <f t="shared" si="315"/>
        <v>#REF!</v>
      </c>
      <c r="DV255" s="40" t="e">
        <f t="shared" si="315"/>
        <v>#REF!</v>
      </c>
      <c r="DW255" s="40" t="e">
        <f t="shared" si="315"/>
        <v>#REF!</v>
      </c>
      <c r="DX255" s="40" t="e">
        <f t="shared" si="269"/>
        <v>#REF!</v>
      </c>
      <c r="DY255" s="39">
        <f t="shared" si="276"/>
        <v>96</v>
      </c>
      <c r="DZ255" s="39">
        <f t="shared" si="272"/>
        <v>31</v>
      </c>
      <c r="EA255" s="104" t="e">
        <f t="shared" si="273"/>
        <v>#REF!</v>
      </c>
      <c r="EB255" s="39">
        <f>PRODUCT($DZ$161:DZ255)/FACT(DY255-1)</f>
        <v>6.8709433170709689E+28</v>
      </c>
    </row>
    <row r="256" spans="2:132" s="39" customFormat="1">
      <c r="B256" s="21"/>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c r="BA256" s="40"/>
      <c r="BB256" s="40"/>
      <c r="BC256" s="40"/>
      <c r="BD256" s="40"/>
      <c r="BE256" s="40"/>
      <c r="BF256" s="40"/>
      <c r="BG256" s="40"/>
      <c r="BH256" s="40"/>
      <c r="BI256" s="40"/>
      <c r="BJ256" s="40"/>
      <c r="BK256" s="40"/>
      <c r="BL256" s="40"/>
      <c r="BM256" s="40"/>
      <c r="BN256" s="40"/>
      <c r="BO256" s="40"/>
      <c r="BP256" s="40"/>
      <c r="BQ256" s="40"/>
      <c r="BR256" s="40"/>
      <c r="BS256" s="40"/>
      <c r="BT256" s="40"/>
      <c r="BU256" s="40"/>
      <c r="BV256" s="40"/>
      <c r="BW256" s="40"/>
      <c r="BX256" s="40"/>
      <c r="BY256" s="40"/>
      <c r="BZ256" s="40"/>
      <c r="CA256" s="40"/>
      <c r="CB256" s="40"/>
      <c r="CC256" s="40"/>
      <c r="CD256" s="40"/>
      <c r="CE256" s="40"/>
      <c r="CF256" s="40"/>
      <c r="CG256" s="40"/>
      <c r="CH256" s="40"/>
      <c r="CI256" s="40"/>
      <c r="CJ256" s="40"/>
      <c r="CK256" s="40"/>
      <c r="CL256" s="40"/>
      <c r="CM256" s="40"/>
      <c r="CN256" s="40"/>
      <c r="CO256" s="40"/>
      <c r="CP256" s="40"/>
      <c r="CQ256" s="40"/>
      <c r="CR256" s="40"/>
      <c r="CS256" s="40"/>
      <c r="CT256" s="41"/>
      <c r="CU256" s="40" t="e">
        <f t="shared" ref="CU256:DW256" si="316">MAX(($C$24*CV256+(1-$C$24)*CV257)*$C$25,CU127-StrikePrice)</f>
        <v>#REF!</v>
      </c>
      <c r="CV256" s="40" t="e">
        <f t="shared" si="316"/>
        <v>#REF!</v>
      </c>
      <c r="CW256" s="40" t="e">
        <f t="shared" si="316"/>
        <v>#REF!</v>
      </c>
      <c r="CX256" s="40" t="e">
        <f t="shared" si="316"/>
        <v>#REF!</v>
      </c>
      <c r="CY256" s="40" t="e">
        <f t="shared" si="316"/>
        <v>#REF!</v>
      </c>
      <c r="CZ256" s="40" t="e">
        <f t="shared" si="316"/>
        <v>#REF!</v>
      </c>
      <c r="DA256" s="40" t="e">
        <f t="shared" si="316"/>
        <v>#REF!</v>
      </c>
      <c r="DB256" s="40" t="e">
        <f t="shared" si="316"/>
        <v>#REF!</v>
      </c>
      <c r="DC256" s="40" t="e">
        <f t="shared" si="316"/>
        <v>#REF!</v>
      </c>
      <c r="DD256" s="40" t="e">
        <f t="shared" si="316"/>
        <v>#REF!</v>
      </c>
      <c r="DE256" s="40" t="e">
        <f t="shared" si="316"/>
        <v>#REF!</v>
      </c>
      <c r="DF256" s="40" t="e">
        <f t="shared" si="316"/>
        <v>#REF!</v>
      </c>
      <c r="DG256" s="40" t="e">
        <f t="shared" si="316"/>
        <v>#REF!</v>
      </c>
      <c r="DH256" s="40" t="e">
        <f t="shared" si="316"/>
        <v>#REF!</v>
      </c>
      <c r="DI256" s="40" t="e">
        <f t="shared" si="316"/>
        <v>#REF!</v>
      </c>
      <c r="DJ256" s="40" t="e">
        <f t="shared" si="316"/>
        <v>#REF!</v>
      </c>
      <c r="DK256" s="40" t="e">
        <f t="shared" si="316"/>
        <v>#REF!</v>
      </c>
      <c r="DL256" s="40" t="e">
        <f t="shared" si="316"/>
        <v>#REF!</v>
      </c>
      <c r="DM256" s="40" t="e">
        <f t="shared" si="316"/>
        <v>#REF!</v>
      </c>
      <c r="DN256" s="40" t="e">
        <f t="shared" si="316"/>
        <v>#REF!</v>
      </c>
      <c r="DO256" s="40" t="e">
        <f t="shared" si="316"/>
        <v>#REF!</v>
      </c>
      <c r="DP256" s="40" t="e">
        <f t="shared" si="316"/>
        <v>#REF!</v>
      </c>
      <c r="DQ256" s="40" t="e">
        <f t="shared" si="316"/>
        <v>#REF!</v>
      </c>
      <c r="DR256" s="40" t="e">
        <f t="shared" si="316"/>
        <v>#REF!</v>
      </c>
      <c r="DS256" s="40" t="e">
        <f t="shared" si="316"/>
        <v>#REF!</v>
      </c>
      <c r="DT256" s="40" t="e">
        <f t="shared" si="316"/>
        <v>#REF!</v>
      </c>
      <c r="DU256" s="40" t="e">
        <f t="shared" si="316"/>
        <v>#REF!</v>
      </c>
      <c r="DV256" s="40" t="e">
        <f t="shared" si="316"/>
        <v>#REF!</v>
      </c>
      <c r="DW256" s="40" t="e">
        <f t="shared" si="316"/>
        <v>#REF!</v>
      </c>
      <c r="DX256" s="40" t="e">
        <f t="shared" ref="DX256:DX285" si="317">MAX(0,DX127-StrikePrice)</f>
        <v>#REF!</v>
      </c>
      <c r="DY256" s="39">
        <f t="shared" si="276"/>
        <v>97</v>
      </c>
      <c r="DZ256" s="39">
        <f t="shared" si="272"/>
        <v>30</v>
      </c>
      <c r="EA256" s="104" t="e">
        <f t="shared" si="273"/>
        <v>#REF!</v>
      </c>
      <c r="EB256" s="39">
        <f>PRODUCT($DZ$161:DZ256)/FACT(DY256-1)</f>
        <v>2.1471697865846797E+28</v>
      </c>
    </row>
    <row r="257" spans="2:132" s="39" customFormat="1">
      <c r="B257" s="21"/>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c r="BA257" s="40"/>
      <c r="BB257" s="40"/>
      <c r="BC257" s="40"/>
      <c r="BD257" s="40"/>
      <c r="BE257" s="40"/>
      <c r="BF257" s="40"/>
      <c r="BG257" s="40"/>
      <c r="BH257" s="40"/>
      <c r="BI257" s="40"/>
      <c r="BJ257" s="40"/>
      <c r="BK257" s="40"/>
      <c r="BL257" s="40"/>
      <c r="BM257" s="40"/>
      <c r="BN257" s="40"/>
      <c r="BO257" s="40"/>
      <c r="BP257" s="40"/>
      <c r="BQ257" s="40"/>
      <c r="BR257" s="40"/>
      <c r="BS257" s="40"/>
      <c r="BT257" s="40"/>
      <c r="BU257" s="40"/>
      <c r="BV257" s="40"/>
      <c r="BW257" s="40"/>
      <c r="BX257" s="40"/>
      <c r="BY257" s="40"/>
      <c r="BZ257" s="40"/>
      <c r="CA257" s="40"/>
      <c r="CB257" s="40"/>
      <c r="CC257" s="40"/>
      <c r="CD257" s="40"/>
      <c r="CE257" s="40"/>
      <c r="CF257" s="40"/>
      <c r="CG257" s="40"/>
      <c r="CH257" s="40"/>
      <c r="CI257" s="40"/>
      <c r="CJ257" s="40"/>
      <c r="CK257" s="40"/>
      <c r="CL257" s="40"/>
      <c r="CM257" s="40"/>
      <c r="CN257" s="40"/>
      <c r="CO257" s="40"/>
      <c r="CP257" s="40"/>
      <c r="CQ257" s="40"/>
      <c r="CR257" s="40"/>
      <c r="CS257" s="40"/>
      <c r="CT257" s="40"/>
      <c r="CU257" s="41"/>
      <c r="CV257" s="40" t="e">
        <f t="shared" ref="CV257:DW257" si="318">MAX(($C$24*CW257+(1-$C$24)*CW258)*$C$25,CV128-StrikePrice)</f>
        <v>#REF!</v>
      </c>
      <c r="CW257" s="40" t="e">
        <f t="shared" si="318"/>
        <v>#REF!</v>
      </c>
      <c r="CX257" s="40" t="e">
        <f t="shared" si="318"/>
        <v>#REF!</v>
      </c>
      <c r="CY257" s="40" t="e">
        <f t="shared" si="318"/>
        <v>#REF!</v>
      </c>
      <c r="CZ257" s="40" t="e">
        <f t="shared" si="318"/>
        <v>#REF!</v>
      </c>
      <c r="DA257" s="40" t="e">
        <f t="shared" si="318"/>
        <v>#REF!</v>
      </c>
      <c r="DB257" s="40" t="e">
        <f t="shared" si="318"/>
        <v>#REF!</v>
      </c>
      <c r="DC257" s="40" t="e">
        <f t="shared" si="318"/>
        <v>#REF!</v>
      </c>
      <c r="DD257" s="40" t="e">
        <f t="shared" si="318"/>
        <v>#REF!</v>
      </c>
      <c r="DE257" s="40" t="e">
        <f t="shared" si="318"/>
        <v>#REF!</v>
      </c>
      <c r="DF257" s="40" t="e">
        <f t="shared" si="318"/>
        <v>#REF!</v>
      </c>
      <c r="DG257" s="40" t="e">
        <f t="shared" si="318"/>
        <v>#REF!</v>
      </c>
      <c r="DH257" s="40" t="e">
        <f t="shared" si="318"/>
        <v>#REF!</v>
      </c>
      <c r="DI257" s="40" t="e">
        <f t="shared" si="318"/>
        <v>#REF!</v>
      </c>
      <c r="DJ257" s="40" t="e">
        <f t="shared" si="318"/>
        <v>#REF!</v>
      </c>
      <c r="DK257" s="40" t="e">
        <f t="shared" si="318"/>
        <v>#REF!</v>
      </c>
      <c r="DL257" s="40" t="e">
        <f t="shared" si="318"/>
        <v>#REF!</v>
      </c>
      <c r="DM257" s="40" t="e">
        <f t="shared" si="318"/>
        <v>#REF!</v>
      </c>
      <c r="DN257" s="40" t="e">
        <f t="shared" si="318"/>
        <v>#REF!</v>
      </c>
      <c r="DO257" s="40" t="e">
        <f t="shared" si="318"/>
        <v>#REF!</v>
      </c>
      <c r="DP257" s="40" t="e">
        <f t="shared" si="318"/>
        <v>#REF!</v>
      </c>
      <c r="DQ257" s="40" t="e">
        <f t="shared" si="318"/>
        <v>#REF!</v>
      </c>
      <c r="DR257" s="40" t="e">
        <f t="shared" si="318"/>
        <v>#REF!</v>
      </c>
      <c r="DS257" s="40" t="e">
        <f t="shared" si="318"/>
        <v>#REF!</v>
      </c>
      <c r="DT257" s="40" t="e">
        <f t="shared" si="318"/>
        <v>#REF!</v>
      </c>
      <c r="DU257" s="40" t="e">
        <f t="shared" si="318"/>
        <v>#REF!</v>
      </c>
      <c r="DV257" s="40" t="e">
        <f t="shared" si="318"/>
        <v>#REF!</v>
      </c>
      <c r="DW257" s="40" t="e">
        <f t="shared" si="318"/>
        <v>#REF!</v>
      </c>
      <c r="DX257" s="40" t="e">
        <f t="shared" si="317"/>
        <v>#REF!</v>
      </c>
      <c r="DY257" s="39">
        <f t="shared" si="276"/>
        <v>98</v>
      </c>
      <c r="DZ257" s="39">
        <f t="shared" si="272"/>
        <v>29</v>
      </c>
      <c r="EA257" s="104" t="e">
        <f t="shared" si="273"/>
        <v>#REF!</v>
      </c>
      <c r="EB257" s="39">
        <f>PRODUCT($DZ$161:DZ257)/FACT(DY257-1)</f>
        <v>6.4193735887583141E+27</v>
      </c>
    </row>
    <row r="258" spans="2:132" s="39" customFormat="1">
      <c r="B258" s="21"/>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c r="BA258" s="40"/>
      <c r="BB258" s="40"/>
      <c r="BC258" s="40"/>
      <c r="BD258" s="40"/>
      <c r="BE258" s="40"/>
      <c r="BF258" s="40"/>
      <c r="BG258" s="40"/>
      <c r="BH258" s="40"/>
      <c r="BI258" s="40"/>
      <c r="BJ258" s="40"/>
      <c r="BK258" s="40"/>
      <c r="BL258" s="40"/>
      <c r="BM258" s="40"/>
      <c r="BN258" s="40"/>
      <c r="BO258" s="40"/>
      <c r="BP258" s="40"/>
      <c r="BQ258" s="40"/>
      <c r="BR258" s="40"/>
      <c r="BS258" s="40"/>
      <c r="BT258" s="40"/>
      <c r="BU258" s="40"/>
      <c r="BV258" s="40"/>
      <c r="BW258" s="40"/>
      <c r="BX258" s="40"/>
      <c r="BY258" s="40"/>
      <c r="BZ258" s="40"/>
      <c r="CA258" s="40"/>
      <c r="CB258" s="40"/>
      <c r="CC258" s="40"/>
      <c r="CD258" s="40"/>
      <c r="CE258" s="40"/>
      <c r="CF258" s="40"/>
      <c r="CG258" s="40"/>
      <c r="CH258" s="40"/>
      <c r="CI258" s="40"/>
      <c r="CJ258" s="40"/>
      <c r="CK258" s="40"/>
      <c r="CL258" s="40"/>
      <c r="CM258" s="40"/>
      <c r="CN258" s="40"/>
      <c r="CO258" s="40"/>
      <c r="CP258" s="40"/>
      <c r="CQ258" s="40"/>
      <c r="CR258" s="40"/>
      <c r="CS258" s="40"/>
      <c r="CT258" s="40"/>
      <c r="CU258" s="40"/>
      <c r="CV258" s="41"/>
      <c r="CW258" s="40" t="e">
        <f t="shared" ref="CW258:DW258" si="319">MAX(($C$24*CX258+(1-$C$24)*CX259)*$C$25,CW129-StrikePrice)</f>
        <v>#REF!</v>
      </c>
      <c r="CX258" s="40" t="e">
        <f t="shared" si="319"/>
        <v>#REF!</v>
      </c>
      <c r="CY258" s="40" t="e">
        <f t="shared" si="319"/>
        <v>#REF!</v>
      </c>
      <c r="CZ258" s="40" t="e">
        <f t="shared" si="319"/>
        <v>#REF!</v>
      </c>
      <c r="DA258" s="40" t="e">
        <f t="shared" si="319"/>
        <v>#REF!</v>
      </c>
      <c r="DB258" s="40" t="e">
        <f t="shared" si="319"/>
        <v>#REF!</v>
      </c>
      <c r="DC258" s="40" t="e">
        <f t="shared" si="319"/>
        <v>#REF!</v>
      </c>
      <c r="DD258" s="40" t="e">
        <f t="shared" si="319"/>
        <v>#REF!</v>
      </c>
      <c r="DE258" s="40" t="e">
        <f t="shared" si="319"/>
        <v>#REF!</v>
      </c>
      <c r="DF258" s="40" t="e">
        <f t="shared" si="319"/>
        <v>#REF!</v>
      </c>
      <c r="DG258" s="40" t="e">
        <f t="shared" si="319"/>
        <v>#REF!</v>
      </c>
      <c r="DH258" s="40" t="e">
        <f t="shared" si="319"/>
        <v>#REF!</v>
      </c>
      <c r="DI258" s="40" t="e">
        <f t="shared" si="319"/>
        <v>#REF!</v>
      </c>
      <c r="DJ258" s="40" t="e">
        <f t="shared" si="319"/>
        <v>#REF!</v>
      </c>
      <c r="DK258" s="40" t="e">
        <f t="shared" si="319"/>
        <v>#REF!</v>
      </c>
      <c r="DL258" s="40" t="e">
        <f t="shared" si="319"/>
        <v>#REF!</v>
      </c>
      <c r="DM258" s="40" t="e">
        <f t="shared" si="319"/>
        <v>#REF!</v>
      </c>
      <c r="DN258" s="40" t="e">
        <f t="shared" si="319"/>
        <v>#REF!</v>
      </c>
      <c r="DO258" s="40" t="e">
        <f t="shared" si="319"/>
        <v>#REF!</v>
      </c>
      <c r="DP258" s="40" t="e">
        <f t="shared" si="319"/>
        <v>#REF!</v>
      </c>
      <c r="DQ258" s="40" t="e">
        <f t="shared" si="319"/>
        <v>#REF!</v>
      </c>
      <c r="DR258" s="40" t="e">
        <f t="shared" si="319"/>
        <v>#REF!</v>
      </c>
      <c r="DS258" s="40" t="e">
        <f t="shared" si="319"/>
        <v>#REF!</v>
      </c>
      <c r="DT258" s="40" t="e">
        <f t="shared" si="319"/>
        <v>#REF!</v>
      </c>
      <c r="DU258" s="40" t="e">
        <f t="shared" si="319"/>
        <v>#REF!</v>
      </c>
      <c r="DV258" s="40" t="e">
        <f t="shared" si="319"/>
        <v>#REF!</v>
      </c>
      <c r="DW258" s="40" t="e">
        <f t="shared" si="319"/>
        <v>#REF!</v>
      </c>
      <c r="DX258" s="40" t="e">
        <f t="shared" si="317"/>
        <v>#REF!</v>
      </c>
      <c r="DY258" s="39">
        <f t="shared" si="276"/>
        <v>99</v>
      </c>
      <c r="DZ258" s="39">
        <f t="shared" si="272"/>
        <v>28</v>
      </c>
      <c r="EA258" s="104" t="e">
        <f t="shared" si="273"/>
        <v>#REF!</v>
      </c>
      <c r="EB258" s="39">
        <f>PRODUCT($DZ$161:DZ258)/FACT(DY258-1)</f>
        <v>1.8341067396452331E+27</v>
      </c>
    </row>
    <row r="259" spans="2:132" s="39" customFormat="1">
      <c r="B259" s="21"/>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c r="BA259" s="40"/>
      <c r="BB259" s="40"/>
      <c r="BC259" s="40"/>
      <c r="BD259" s="40"/>
      <c r="BE259" s="40"/>
      <c r="BF259" s="40"/>
      <c r="BG259" s="40"/>
      <c r="BH259" s="40"/>
      <c r="BI259" s="40"/>
      <c r="BJ259" s="40"/>
      <c r="BK259" s="40"/>
      <c r="BL259" s="40"/>
      <c r="BM259" s="40"/>
      <c r="BN259" s="40"/>
      <c r="BO259" s="40"/>
      <c r="BP259" s="40"/>
      <c r="BQ259" s="40"/>
      <c r="BR259" s="40"/>
      <c r="BS259" s="40"/>
      <c r="BT259" s="40"/>
      <c r="BU259" s="40"/>
      <c r="BV259" s="40"/>
      <c r="BW259" s="40"/>
      <c r="BX259" s="40"/>
      <c r="BY259" s="40"/>
      <c r="BZ259" s="40"/>
      <c r="CA259" s="40"/>
      <c r="CB259" s="40"/>
      <c r="CC259" s="40"/>
      <c r="CD259" s="40"/>
      <c r="CE259" s="40"/>
      <c r="CF259" s="40"/>
      <c r="CG259" s="40"/>
      <c r="CH259" s="40"/>
      <c r="CI259" s="40"/>
      <c r="CJ259" s="40"/>
      <c r="CK259" s="40"/>
      <c r="CL259" s="40"/>
      <c r="CM259" s="40"/>
      <c r="CN259" s="40"/>
      <c r="CO259" s="40"/>
      <c r="CP259" s="40"/>
      <c r="CQ259" s="40"/>
      <c r="CR259" s="40"/>
      <c r="CS259" s="40"/>
      <c r="CT259" s="40"/>
      <c r="CU259" s="40"/>
      <c r="CV259" s="40"/>
      <c r="CW259" s="41"/>
      <c r="CX259" s="40" t="e">
        <f t="shared" ref="CX259:DW259" si="320">MAX(($C$24*CY259+(1-$C$24)*CY260)*$C$25,CX130-StrikePrice)</f>
        <v>#REF!</v>
      </c>
      <c r="CY259" s="40" t="e">
        <f t="shared" si="320"/>
        <v>#REF!</v>
      </c>
      <c r="CZ259" s="40" t="e">
        <f t="shared" si="320"/>
        <v>#REF!</v>
      </c>
      <c r="DA259" s="40" t="e">
        <f t="shared" si="320"/>
        <v>#REF!</v>
      </c>
      <c r="DB259" s="40" t="e">
        <f t="shared" si="320"/>
        <v>#REF!</v>
      </c>
      <c r="DC259" s="40" t="e">
        <f t="shared" si="320"/>
        <v>#REF!</v>
      </c>
      <c r="DD259" s="40" t="e">
        <f t="shared" si="320"/>
        <v>#REF!</v>
      </c>
      <c r="DE259" s="40" t="e">
        <f t="shared" si="320"/>
        <v>#REF!</v>
      </c>
      <c r="DF259" s="40" t="e">
        <f t="shared" si="320"/>
        <v>#REF!</v>
      </c>
      <c r="DG259" s="40" t="e">
        <f t="shared" si="320"/>
        <v>#REF!</v>
      </c>
      <c r="DH259" s="40" t="e">
        <f t="shared" si="320"/>
        <v>#REF!</v>
      </c>
      <c r="DI259" s="40" t="e">
        <f t="shared" si="320"/>
        <v>#REF!</v>
      </c>
      <c r="DJ259" s="40" t="e">
        <f t="shared" si="320"/>
        <v>#REF!</v>
      </c>
      <c r="DK259" s="40" t="e">
        <f t="shared" si="320"/>
        <v>#REF!</v>
      </c>
      <c r="DL259" s="40" t="e">
        <f t="shared" si="320"/>
        <v>#REF!</v>
      </c>
      <c r="DM259" s="40" t="e">
        <f t="shared" si="320"/>
        <v>#REF!</v>
      </c>
      <c r="DN259" s="40" t="e">
        <f t="shared" si="320"/>
        <v>#REF!</v>
      </c>
      <c r="DO259" s="40" t="e">
        <f t="shared" si="320"/>
        <v>#REF!</v>
      </c>
      <c r="DP259" s="40" t="e">
        <f t="shared" si="320"/>
        <v>#REF!</v>
      </c>
      <c r="DQ259" s="40" t="e">
        <f t="shared" si="320"/>
        <v>#REF!</v>
      </c>
      <c r="DR259" s="40" t="e">
        <f t="shared" si="320"/>
        <v>#REF!</v>
      </c>
      <c r="DS259" s="40" t="e">
        <f t="shared" si="320"/>
        <v>#REF!</v>
      </c>
      <c r="DT259" s="40" t="e">
        <f t="shared" si="320"/>
        <v>#REF!</v>
      </c>
      <c r="DU259" s="40" t="e">
        <f t="shared" si="320"/>
        <v>#REF!</v>
      </c>
      <c r="DV259" s="40" t="e">
        <f t="shared" si="320"/>
        <v>#REF!</v>
      </c>
      <c r="DW259" s="40" t="e">
        <f t="shared" si="320"/>
        <v>#REF!</v>
      </c>
      <c r="DX259" s="40" t="e">
        <f t="shared" si="317"/>
        <v>#REF!</v>
      </c>
      <c r="DY259" s="39">
        <f t="shared" si="276"/>
        <v>100</v>
      </c>
      <c r="DZ259" s="39">
        <f t="shared" si="272"/>
        <v>27</v>
      </c>
      <c r="EA259" s="104" t="e">
        <f t="shared" si="273"/>
        <v>#REF!</v>
      </c>
      <c r="EB259" s="39">
        <f>PRODUCT($DZ$161:DZ259)/FACT(DY259-1)</f>
        <v>5.0021092899415444E+26</v>
      </c>
    </row>
    <row r="260" spans="2:132" s="39" customFormat="1">
      <c r="B260" s="21"/>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c r="BA260" s="40"/>
      <c r="BB260" s="40"/>
      <c r="BC260" s="40"/>
      <c r="BD260" s="40"/>
      <c r="BE260" s="40"/>
      <c r="BF260" s="40"/>
      <c r="BG260" s="40"/>
      <c r="BH260" s="40"/>
      <c r="BI260" s="40"/>
      <c r="BJ260" s="40"/>
      <c r="BK260" s="40"/>
      <c r="BL260" s="40"/>
      <c r="BM260" s="40"/>
      <c r="BN260" s="40"/>
      <c r="BO260" s="40"/>
      <c r="BP260" s="40"/>
      <c r="BQ260" s="40"/>
      <c r="BR260" s="40"/>
      <c r="BS260" s="40"/>
      <c r="BT260" s="40"/>
      <c r="BU260" s="40"/>
      <c r="BV260" s="40"/>
      <c r="BW260" s="40"/>
      <c r="BX260" s="40"/>
      <c r="BY260" s="40"/>
      <c r="BZ260" s="40"/>
      <c r="CA260" s="40"/>
      <c r="CB260" s="40"/>
      <c r="CC260" s="40"/>
      <c r="CD260" s="40"/>
      <c r="CE260" s="40"/>
      <c r="CF260" s="40"/>
      <c r="CG260" s="40"/>
      <c r="CH260" s="40"/>
      <c r="CI260" s="40"/>
      <c r="CJ260" s="40"/>
      <c r="CK260" s="40"/>
      <c r="CL260" s="40"/>
      <c r="CM260" s="40"/>
      <c r="CN260" s="40"/>
      <c r="CO260" s="40"/>
      <c r="CP260" s="40"/>
      <c r="CQ260" s="40"/>
      <c r="CR260" s="40"/>
      <c r="CS260" s="40"/>
      <c r="CT260" s="40"/>
      <c r="CU260" s="40"/>
      <c r="CV260" s="40"/>
      <c r="CW260" s="40"/>
      <c r="CX260" s="41"/>
      <c r="CY260" s="40" t="e">
        <f t="shared" ref="CY260:DW260" si="321">MAX(($C$24*CZ260+(1-$C$24)*CZ261)*$C$25,CY131-StrikePrice)</f>
        <v>#REF!</v>
      </c>
      <c r="CZ260" s="40" t="e">
        <f t="shared" si="321"/>
        <v>#REF!</v>
      </c>
      <c r="DA260" s="40" t="e">
        <f t="shared" si="321"/>
        <v>#REF!</v>
      </c>
      <c r="DB260" s="40" t="e">
        <f t="shared" si="321"/>
        <v>#REF!</v>
      </c>
      <c r="DC260" s="40" t="e">
        <f t="shared" si="321"/>
        <v>#REF!</v>
      </c>
      <c r="DD260" s="40" t="e">
        <f t="shared" si="321"/>
        <v>#REF!</v>
      </c>
      <c r="DE260" s="40" t="e">
        <f t="shared" si="321"/>
        <v>#REF!</v>
      </c>
      <c r="DF260" s="40" t="e">
        <f t="shared" si="321"/>
        <v>#REF!</v>
      </c>
      <c r="DG260" s="40" t="e">
        <f t="shared" si="321"/>
        <v>#REF!</v>
      </c>
      <c r="DH260" s="40" t="e">
        <f t="shared" si="321"/>
        <v>#REF!</v>
      </c>
      <c r="DI260" s="40" t="e">
        <f t="shared" si="321"/>
        <v>#REF!</v>
      </c>
      <c r="DJ260" s="40" t="e">
        <f t="shared" si="321"/>
        <v>#REF!</v>
      </c>
      <c r="DK260" s="40" t="e">
        <f t="shared" si="321"/>
        <v>#REF!</v>
      </c>
      <c r="DL260" s="40" t="e">
        <f t="shared" si="321"/>
        <v>#REF!</v>
      </c>
      <c r="DM260" s="40" t="e">
        <f t="shared" si="321"/>
        <v>#REF!</v>
      </c>
      <c r="DN260" s="40" t="e">
        <f t="shared" si="321"/>
        <v>#REF!</v>
      </c>
      <c r="DO260" s="40" t="e">
        <f t="shared" si="321"/>
        <v>#REF!</v>
      </c>
      <c r="DP260" s="40" t="e">
        <f t="shared" si="321"/>
        <v>#REF!</v>
      </c>
      <c r="DQ260" s="40" t="e">
        <f t="shared" si="321"/>
        <v>#REF!</v>
      </c>
      <c r="DR260" s="40" t="e">
        <f t="shared" si="321"/>
        <v>#REF!</v>
      </c>
      <c r="DS260" s="40" t="e">
        <f t="shared" si="321"/>
        <v>#REF!</v>
      </c>
      <c r="DT260" s="40" t="e">
        <f t="shared" si="321"/>
        <v>#REF!</v>
      </c>
      <c r="DU260" s="40" t="e">
        <f t="shared" si="321"/>
        <v>#REF!</v>
      </c>
      <c r="DV260" s="40" t="e">
        <f t="shared" si="321"/>
        <v>#REF!</v>
      </c>
      <c r="DW260" s="40" t="e">
        <f t="shared" si="321"/>
        <v>#REF!</v>
      </c>
      <c r="DX260" s="40" t="e">
        <f t="shared" si="317"/>
        <v>#REF!</v>
      </c>
      <c r="DY260" s="39">
        <f t="shared" si="276"/>
        <v>101</v>
      </c>
      <c r="DZ260" s="39">
        <f t="shared" si="272"/>
        <v>26</v>
      </c>
      <c r="EA260" s="104" t="e">
        <f t="shared" si="273"/>
        <v>#REF!</v>
      </c>
      <c r="EB260" s="39">
        <f>PRODUCT($DZ$161:DZ260)/FACT(DY260-1)</f>
        <v>1.3005484153848013E+26</v>
      </c>
    </row>
    <row r="261" spans="2:132" s="39" customFormat="1">
      <c r="B261" s="21"/>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c r="BA261" s="40"/>
      <c r="BB261" s="40"/>
      <c r="BC261" s="40"/>
      <c r="BD261" s="40"/>
      <c r="BE261" s="40"/>
      <c r="BF261" s="40"/>
      <c r="BG261" s="40"/>
      <c r="BH261" s="40"/>
      <c r="BI261" s="40"/>
      <c r="BJ261" s="40"/>
      <c r="BK261" s="40"/>
      <c r="BL261" s="40"/>
      <c r="BM261" s="40"/>
      <c r="BN261" s="40"/>
      <c r="BO261" s="40"/>
      <c r="BP261" s="40"/>
      <c r="BQ261" s="40"/>
      <c r="BR261" s="40"/>
      <c r="BS261" s="40"/>
      <c r="BT261" s="40"/>
      <c r="BU261" s="40"/>
      <c r="BV261" s="40"/>
      <c r="BW261" s="40"/>
      <c r="BX261" s="40"/>
      <c r="BY261" s="40"/>
      <c r="BZ261" s="40"/>
      <c r="CA261" s="40"/>
      <c r="CB261" s="40"/>
      <c r="CC261" s="40"/>
      <c r="CD261" s="40"/>
      <c r="CE261" s="40"/>
      <c r="CF261" s="40"/>
      <c r="CG261" s="40"/>
      <c r="CH261" s="40"/>
      <c r="CI261" s="40"/>
      <c r="CJ261" s="40"/>
      <c r="CK261" s="40"/>
      <c r="CL261" s="40"/>
      <c r="CM261" s="40"/>
      <c r="CN261" s="40"/>
      <c r="CO261" s="40"/>
      <c r="CP261" s="40"/>
      <c r="CQ261" s="40"/>
      <c r="CR261" s="40"/>
      <c r="CS261" s="40"/>
      <c r="CT261" s="40"/>
      <c r="CU261" s="40"/>
      <c r="CV261" s="40"/>
      <c r="CW261" s="40"/>
      <c r="CX261" s="40"/>
      <c r="CY261" s="41"/>
      <c r="CZ261" s="40" t="e">
        <f t="shared" ref="CZ261:DW261" si="322">MAX(($C$24*DA261+(1-$C$24)*DA262)*$C$25,CZ132-StrikePrice)</f>
        <v>#REF!</v>
      </c>
      <c r="DA261" s="40" t="e">
        <f t="shared" si="322"/>
        <v>#REF!</v>
      </c>
      <c r="DB261" s="40" t="e">
        <f t="shared" si="322"/>
        <v>#REF!</v>
      </c>
      <c r="DC261" s="40" t="e">
        <f t="shared" si="322"/>
        <v>#REF!</v>
      </c>
      <c r="DD261" s="40" t="e">
        <f t="shared" si="322"/>
        <v>#REF!</v>
      </c>
      <c r="DE261" s="40" t="e">
        <f t="shared" si="322"/>
        <v>#REF!</v>
      </c>
      <c r="DF261" s="40" t="e">
        <f t="shared" si="322"/>
        <v>#REF!</v>
      </c>
      <c r="DG261" s="40" t="e">
        <f t="shared" si="322"/>
        <v>#REF!</v>
      </c>
      <c r="DH261" s="40" t="e">
        <f t="shared" si="322"/>
        <v>#REF!</v>
      </c>
      <c r="DI261" s="40" t="e">
        <f t="shared" si="322"/>
        <v>#REF!</v>
      </c>
      <c r="DJ261" s="40" t="e">
        <f t="shared" si="322"/>
        <v>#REF!</v>
      </c>
      <c r="DK261" s="40" t="e">
        <f t="shared" si="322"/>
        <v>#REF!</v>
      </c>
      <c r="DL261" s="40" t="e">
        <f t="shared" si="322"/>
        <v>#REF!</v>
      </c>
      <c r="DM261" s="40" t="e">
        <f t="shared" si="322"/>
        <v>#REF!</v>
      </c>
      <c r="DN261" s="40" t="e">
        <f t="shared" si="322"/>
        <v>#REF!</v>
      </c>
      <c r="DO261" s="40" t="e">
        <f t="shared" si="322"/>
        <v>#REF!</v>
      </c>
      <c r="DP261" s="40" t="e">
        <f t="shared" si="322"/>
        <v>#REF!</v>
      </c>
      <c r="DQ261" s="40" t="e">
        <f t="shared" si="322"/>
        <v>#REF!</v>
      </c>
      <c r="DR261" s="40" t="e">
        <f t="shared" si="322"/>
        <v>#REF!</v>
      </c>
      <c r="DS261" s="40" t="e">
        <f t="shared" si="322"/>
        <v>#REF!</v>
      </c>
      <c r="DT261" s="40" t="e">
        <f t="shared" si="322"/>
        <v>#REF!</v>
      </c>
      <c r="DU261" s="40" t="e">
        <f t="shared" si="322"/>
        <v>#REF!</v>
      </c>
      <c r="DV261" s="40" t="e">
        <f t="shared" si="322"/>
        <v>#REF!</v>
      </c>
      <c r="DW261" s="40" t="e">
        <f t="shared" si="322"/>
        <v>#REF!</v>
      </c>
      <c r="DX261" s="40" t="e">
        <f t="shared" si="317"/>
        <v>#REF!</v>
      </c>
      <c r="DY261" s="39">
        <f t="shared" si="276"/>
        <v>102</v>
      </c>
      <c r="DZ261" s="39">
        <f t="shared" si="272"/>
        <v>25</v>
      </c>
      <c r="EA261" s="104" t="e">
        <f t="shared" si="273"/>
        <v>#REF!</v>
      </c>
      <c r="EB261" s="39">
        <f>PRODUCT($DZ$161:DZ261)/FACT(DY261-1)</f>
        <v>3.2191792460019838E+25</v>
      </c>
    </row>
    <row r="262" spans="2:132" s="39" customFormat="1">
      <c r="B262" s="21"/>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c r="BA262" s="40"/>
      <c r="BB262" s="40"/>
      <c r="BC262" s="40"/>
      <c r="BD262" s="40"/>
      <c r="BE262" s="40"/>
      <c r="BF262" s="40"/>
      <c r="BG262" s="40"/>
      <c r="BH262" s="40"/>
      <c r="BI262" s="40"/>
      <c r="BJ262" s="40"/>
      <c r="BK262" s="40"/>
      <c r="BL262" s="40"/>
      <c r="BM262" s="40"/>
      <c r="BN262" s="40"/>
      <c r="BO262" s="40"/>
      <c r="BP262" s="40"/>
      <c r="BQ262" s="40"/>
      <c r="BR262" s="40"/>
      <c r="BS262" s="40"/>
      <c r="BT262" s="40"/>
      <c r="BU262" s="40"/>
      <c r="BV262" s="40"/>
      <c r="BW262" s="40"/>
      <c r="BX262" s="40"/>
      <c r="BY262" s="40"/>
      <c r="BZ262" s="40"/>
      <c r="CA262" s="40"/>
      <c r="CB262" s="40"/>
      <c r="CC262" s="40"/>
      <c r="CD262" s="40"/>
      <c r="CE262" s="40"/>
      <c r="CF262" s="40"/>
      <c r="CG262" s="40"/>
      <c r="CH262" s="40"/>
      <c r="CI262" s="40"/>
      <c r="CJ262" s="40"/>
      <c r="CK262" s="40"/>
      <c r="CL262" s="40"/>
      <c r="CM262" s="40"/>
      <c r="CN262" s="40"/>
      <c r="CO262" s="40"/>
      <c r="CP262" s="40"/>
      <c r="CQ262" s="40"/>
      <c r="CR262" s="40"/>
      <c r="CS262" s="40"/>
      <c r="CT262" s="40"/>
      <c r="CU262" s="40"/>
      <c r="CV262" s="40"/>
      <c r="CW262" s="40"/>
      <c r="CX262" s="40"/>
      <c r="CY262" s="40"/>
      <c r="CZ262" s="41"/>
      <c r="DA262" s="40" t="e">
        <f t="shared" ref="DA262:DW262" si="323">MAX(($C$24*DB262+(1-$C$24)*DB263)*$C$25,DA133-StrikePrice)</f>
        <v>#REF!</v>
      </c>
      <c r="DB262" s="40" t="e">
        <f t="shared" si="323"/>
        <v>#REF!</v>
      </c>
      <c r="DC262" s="40" t="e">
        <f t="shared" si="323"/>
        <v>#REF!</v>
      </c>
      <c r="DD262" s="40" t="e">
        <f t="shared" si="323"/>
        <v>#REF!</v>
      </c>
      <c r="DE262" s="40" t="e">
        <f t="shared" si="323"/>
        <v>#REF!</v>
      </c>
      <c r="DF262" s="40" t="e">
        <f t="shared" si="323"/>
        <v>#REF!</v>
      </c>
      <c r="DG262" s="40" t="e">
        <f t="shared" si="323"/>
        <v>#REF!</v>
      </c>
      <c r="DH262" s="40" t="e">
        <f t="shared" si="323"/>
        <v>#REF!</v>
      </c>
      <c r="DI262" s="40" t="e">
        <f t="shared" si="323"/>
        <v>#REF!</v>
      </c>
      <c r="DJ262" s="40" t="e">
        <f t="shared" si="323"/>
        <v>#REF!</v>
      </c>
      <c r="DK262" s="40" t="e">
        <f t="shared" si="323"/>
        <v>#REF!</v>
      </c>
      <c r="DL262" s="40" t="e">
        <f t="shared" si="323"/>
        <v>#REF!</v>
      </c>
      <c r="DM262" s="40" t="e">
        <f t="shared" si="323"/>
        <v>#REF!</v>
      </c>
      <c r="DN262" s="40" t="e">
        <f t="shared" si="323"/>
        <v>#REF!</v>
      </c>
      <c r="DO262" s="40" t="e">
        <f t="shared" si="323"/>
        <v>#REF!</v>
      </c>
      <c r="DP262" s="40" t="e">
        <f t="shared" si="323"/>
        <v>#REF!</v>
      </c>
      <c r="DQ262" s="40" t="e">
        <f t="shared" si="323"/>
        <v>#REF!</v>
      </c>
      <c r="DR262" s="40" t="e">
        <f t="shared" si="323"/>
        <v>#REF!</v>
      </c>
      <c r="DS262" s="40" t="e">
        <f t="shared" si="323"/>
        <v>#REF!</v>
      </c>
      <c r="DT262" s="40" t="e">
        <f t="shared" si="323"/>
        <v>#REF!</v>
      </c>
      <c r="DU262" s="40" t="e">
        <f t="shared" si="323"/>
        <v>#REF!</v>
      </c>
      <c r="DV262" s="40" t="e">
        <f t="shared" si="323"/>
        <v>#REF!</v>
      </c>
      <c r="DW262" s="40" t="e">
        <f t="shared" si="323"/>
        <v>#REF!</v>
      </c>
      <c r="DX262" s="40" t="e">
        <f t="shared" si="317"/>
        <v>#REF!</v>
      </c>
      <c r="DY262" s="39">
        <f t="shared" si="276"/>
        <v>103</v>
      </c>
      <c r="DZ262" s="39">
        <f t="shared" si="272"/>
        <v>24</v>
      </c>
      <c r="EA262" s="104" t="e">
        <f t="shared" si="273"/>
        <v>#REF!</v>
      </c>
      <c r="EB262" s="39">
        <f>PRODUCT($DZ$161:DZ262)/FACT(DY262-1)</f>
        <v>7.5745394023576108E+24</v>
      </c>
    </row>
    <row r="263" spans="2:132" s="39" customFormat="1">
      <c r="B263" s="21"/>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c r="BA263" s="40"/>
      <c r="BB263" s="40"/>
      <c r="BC263" s="40"/>
      <c r="BD263" s="40"/>
      <c r="BE263" s="40"/>
      <c r="BF263" s="40"/>
      <c r="BG263" s="40"/>
      <c r="BH263" s="40"/>
      <c r="BI263" s="40"/>
      <c r="BJ263" s="40"/>
      <c r="BK263" s="40"/>
      <c r="BL263" s="40"/>
      <c r="BM263" s="40"/>
      <c r="BN263" s="40"/>
      <c r="BO263" s="40"/>
      <c r="BP263" s="40"/>
      <c r="BQ263" s="40"/>
      <c r="BR263" s="40"/>
      <c r="BS263" s="40"/>
      <c r="BT263" s="40"/>
      <c r="BU263" s="40"/>
      <c r="BV263" s="40"/>
      <c r="BW263" s="40"/>
      <c r="BX263" s="40"/>
      <c r="BY263" s="40"/>
      <c r="BZ263" s="40"/>
      <c r="CA263" s="40"/>
      <c r="CB263" s="40"/>
      <c r="CC263" s="40"/>
      <c r="CD263" s="40"/>
      <c r="CE263" s="40"/>
      <c r="CF263" s="40"/>
      <c r="CG263" s="40"/>
      <c r="CH263" s="40"/>
      <c r="CI263" s="40"/>
      <c r="CJ263" s="40"/>
      <c r="CK263" s="40"/>
      <c r="CL263" s="40"/>
      <c r="CM263" s="40"/>
      <c r="CN263" s="40"/>
      <c r="CO263" s="40"/>
      <c r="CP263" s="40"/>
      <c r="CQ263" s="40"/>
      <c r="CR263" s="40"/>
      <c r="CS263" s="40"/>
      <c r="CT263" s="40"/>
      <c r="CU263" s="40"/>
      <c r="CV263" s="40"/>
      <c r="CW263" s="40"/>
      <c r="CX263" s="40"/>
      <c r="CY263" s="40"/>
      <c r="CZ263" s="40"/>
      <c r="DA263" s="41"/>
      <c r="DB263" s="40" t="e">
        <f t="shared" ref="DB263:DW263" si="324">MAX(($C$24*DC263+(1-$C$24)*DC264)*$C$25,DB134-StrikePrice)</f>
        <v>#REF!</v>
      </c>
      <c r="DC263" s="40" t="e">
        <f t="shared" si="324"/>
        <v>#REF!</v>
      </c>
      <c r="DD263" s="40" t="e">
        <f t="shared" si="324"/>
        <v>#REF!</v>
      </c>
      <c r="DE263" s="40" t="e">
        <f t="shared" si="324"/>
        <v>#REF!</v>
      </c>
      <c r="DF263" s="40" t="e">
        <f t="shared" si="324"/>
        <v>#REF!</v>
      </c>
      <c r="DG263" s="40" t="e">
        <f t="shared" si="324"/>
        <v>#REF!</v>
      </c>
      <c r="DH263" s="40" t="e">
        <f t="shared" si="324"/>
        <v>#REF!</v>
      </c>
      <c r="DI263" s="40" t="e">
        <f t="shared" si="324"/>
        <v>#REF!</v>
      </c>
      <c r="DJ263" s="40" t="e">
        <f t="shared" si="324"/>
        <v>#REF!</v>
      </c>
      <c r="DK263" s="40" t="e">
        <f t="shared" si="324"/>
        <v>#REF!</v>
      </c>
      <c r="DL263" s="40" t="e">
        <f t="shared" si="324"/>
        <v>#REF!</v>
      </c>
      <c r="DM263" s="40" t="e">
        <f t="shared" si="324"/>
        <v>#REF!</v>
      </c>
      <c r="DN263" s="40" t="e">
        <f t="shared" si="324"/>
        <v>#REF!</v>
      </c>
      <c r="DO263" s="40" t="e">
        <f t="shared" si="324"/>
        <v>#REF!</v>
      </c>
      <c r="DP263" s="40" t="e">
        <f t="shared" si="324"/>
        <v>#REF!</v>
      </c>
      <c r="DQ263" s="40" t="e">
        <f t="shared" si="324"/>
        <v>#REF!</v>
      </c>
      <c r="DR263" s="40" t="e">
        <f t="shared" si="324"/>
        <v>#REF!</v>
      </c>
      <c r="DS263" s="40" t="e">
        <f t="shared" si="324"/>
        <v>#REF!</v>
      </c>
      <c r="DT263" s="40" t="e">
        <f t="shared" si="324"/>
        <v>#REF!</v>
      </c>
      <c r="DU263" s="40" t="e">
        <f t="shared" si="324"/>
        <v>#REF!</v>
      </c>
      <c r="DV263" s="40" t="e">
        <f t="shared" si="324"/>
        <v>#REF!</v>
      </c>
      <c r="DW263" s="40" t="e">
        <f t="shared" si="324"/>
        <v>#REF!</v>
      </c>
      <c r="DX263" s="40" t="e">
        <f t="shared" si="317"/>
        <v>#REF!</v>
      </c>
      <c r="DY263" s="39">
        <f t="shared" si="276"/>
        <v>104</v>
      </c>
      <c r="DZ263" s="39">
        <f t="shared" si="272"/>
        <v>23</v>
      </c>
      <c r="EA263" s="104" t="e">
        <f t="shared" si="273"/>
        <v>#REF!</v>
      </c>
      <c r="EB263" s="39">
        <f>PRODUCT($DZ$161:DZ263)/FACT(DY263-1)</f>
        <v>1.6914020024682046E+24</v>
      </c>
    </row>
    <row r="264" spans="2:132" s="39" customFormat="1">
      <c r="B264" s="21"/>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40"/>
      <c r="BH264" s="40"/>
      <c r="BI264" s="40"/>
      <c r="BJ264" s="40"/>
      <c r="BK264" s="40"/>
      <c r="BL264" s="40"/>
      <c r="BM264" s="40"/>
      <c r="BN264" s="40"/>
      <c r="BO264" s="40"/>
      <c r="BP264" s="40"/>
      <c r="BQ264" s="40"/>
      <c r="BR264" s="40"/>
      <c r="BS264" s="40"/>
      <c r="BT264" s="40"/>
      <c r="BU264" s="40"/>
      <c r="BV264" s="40"/>
      <c r="BW264" s="40"/>
      <c r="BX264" s="40"/>
      <c r="BY264" s="40"/>
      <c r="BZ264" s="40"/>
      <c r="CA264" s="40"/>
      <c r="CB264" s="40"/>
      <c r="CC264" s="40"/>
      <c r="CD264" s="40"/>
      <c r="CE264" s="40"/>
      <c r="CF264" s="40"/>
      <c r="CG264" s="40"/>
      <c r="CH264" s="40"/>
      <c r="CI264" s="40"/>
      <c r="CJ264" s="40"/>
      <c r="CK264" s="40"/>
      <c r="CL264" s="40"/>
      <c r="CM264" s="40"/>
      <c r="CN264" s="40"/>
      <c r="CO264" s="40"/>
      <c r="CP264" s="40"/>
      <c r="CQ264" s="40"/>
      <c r="CR264" s="40"/>
      <c r="CS264" s="40"/>
      <c r="CT264" s="40"/>
      <c r="CU264" s="40"/>
      <c r="CV264" s="40"/>
      <c r="CW264" s="40"/>
      <c r="CX264" s="40"/>
      <c r="CY264" s="40"/>
      <c r="CZ264" s="40"/>
      <c r="DA264" s="40"/>
      <c r="DB264" s="41"/>
      <c r="DC264" s="40" t="e">
        <f t="shared" ref="DC264:DW264" si="325">MAX(($C$24*DD264+(1-$C$24)*DD265)*$C$25,DC135-StrikePrice)</f>
        <v>#REF!</v>
      </c>
      <c r="DD264" s="40" t="e">
        <f t="shared" si="325"/>
        <v>#REF!</v>
      </c>
      <c r="DE264" s="40" t="e">
        <f t="shared" si="325"/>
        <v>#REF!</v>
      </c>
      <c r="DF264" s="40" t="e">
        <f t="shared" si="325"/>
        <v>#REF!</v>
      </c>
      <c r="DG264" s="40" t="e">
        <f t="shared" si="325"/>
        <v>#REF!</v>
      </c>
      <c r="DH264" s="40" t="e">
        <f t="shared" si="325"/>
        <v>#REF!</v>
      </c>
      <c r="DI264" s="40" t="e">
        <f t="shared" si="325"/>
        <v>#REF!</v>
      </c>
      <c r="DJ264" s="40" t="e">
        <f t="shared" si="325"/>
        <v>#REF!</v>
      </c>
      <c r="DK264" s="40" t="e">
        <f t="shared" si="325"/>
        <v>#REF!</v>
      </c>
      <c r="DL264" s="40" t="e">
        <f t="shared" si="325"/>
        <v>#REF!</v>
      </c>
      <c r="DM264" s="40" t="e">
        <f t="shared" si="325"/>
        <v>#REF!</v>
      </c>
      <c r="DN264" s="40" t="e">
        <f t="shared" si="325"/>
        <v>#REF!</v>
      </c>
      <c r="DO264" s="40" t="e">
        <f t="shared" si="325"/>
        <v>#REF!</v>
      </c>
      <c r="DP264" s="40" t="e">
        <f t="shared" si="325"/>
        <v>#REF!</v>
      </c>
      <c r="DQ264" s="40" t="e">
        <f t="shared" si="325"/>
        <v>#REF!</v>
      </c>
      <c r="DR264" s="40" t="e">
        <f t="shared" si="325"/>
        <v>#REF!</v>
      </c>
      <c r="DS264" s="40" t="e">
        <f t="shared" si="325"/>
        <v>#REF!</v>
      </c>
      <c r="DT264" s="40" t="e">
        <f t="shared" si="325"/>
        <v>#REF!</v>
      </c>
      <c r="DU264" s="40" t="e">
        <f t="shared" si="325"/>
        <v>#REF!</v>
      </c>
      <c r="DV264" s="40" t="e">
        <f t="shared" si="325"/>
        <v>#REF!</v>
      </c>
      <c r="DW264" s="40" t="e">
        <f t="shared" si="325"/>
        <v>#REF!</v>
      </c>
      <c r="DX264" s="40" t="e">
        <f t="shared" si="317"/>
        <v>#REF!</v>
      </c>
      <c r="DY264" s="39">
        <f t="shared" si="276"/>
        <v>105</v>
      </c>
      <c r="DZ264" s="39">
        <f t="shared" si="272"/>
        <v>22</v>
      </c>
      <c r="EA264" s="104" t="e">
        <f t="shared" si="273"/>
        <v>#REF!</v>
      </c>
      <c r="EB264" s="39">
        <f>PRODUCT($DZ$161:DZ264)/FACT(DY264-1)</f>
        <v>3.5779657744519692E+23</v>
      </c>
    </row>
    <row r="265" spans="2:132" s="39" customFormat="1">
      <c r="B265" s="21"/>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c r="BD265" s="40"/>
      <c r="BE265" s="40"/>
      <c r="BF265" s="40"/>
      <c r="BG265" s="40"/>
      <c r="BH265" s="40"/>
      <c r="BI265" s="40"/>
      <c r="BJ265" s="40"/>
      <c r="BK265" s="40"/>
      <c r="BL265" s="40"/>
      <c r="BM265" s="40"/>
      <c r="BN265" s="40"/>
      <c r="BO265" s="40"/>
      <c r="BP265" s="40"/>
      <c r="BQ265" s="40"/>
      <c r="BR265" s="40"/>
      <c r="BS265" s="40"/>
      <c r="BT265" s="40"/>
      <c r="BU265" s="40"/>
      <c r="BV265" s="40"/>
      <c r="BW265" s="40"/>
      <c r="BX265" s="40"/>
      <c r="BY265" s="40"/>
      <c r="BZ265" s="40"/>
      <c r="CA265" s="40"/>
      <c r="CB265" s="40"/>
      <c r="CC265" s="40"/>
      <c r="CD265" s="40"/>
      <c r="CE265" s="40"/>
      <c r="CF265" s="40"/>
      <c r="CG265" s="40"/>
      <c r="CH265" s="40"/>
      <c r="CI265" s="40"/>
      <c r="CJ265" s="40"/>
      <c r="CK265" s="40"/>
      <c r="CL265" s="40"/>
      <c r="CM265" s="40"/>
      <c r="CN265" s="40"/>
      <c r="CO265" s="40"/>
      <c r="CP265" s="40"/>
      <c r="CQ265" s="40"/>
      <c r="CR265" s="40"/>
      <c r="CS265" s="40"/>
      <c r="CT265" s="40"/>
      <c r="CU265" s="40"/>
      <c r="CV265" s="40"/>
      <c r="CW265" s="40"/>
      <c r="CX265" s="40"/>
      <c r="CY265" s="40"/>
      <c r="CZ265" s="40"/>
      <c r="DA265" s="40"/>
      <c r="DB265" s="40"/>
      <c r="DC265" s="41"/>
      <c r="DD265" s="40" t="e">
        <f t="shared" ref="DD265:DW265" si="326">MAX(($C$24*DE265+(1-$C$24)*DE266)*$C$25,DD136-StrikePrice)</f>
        <v>#REF!</v>
      </c>
      <c r="DE265" s="40" t="e">
        <f t="shared" si="326"/>
        <v>#REF!</v>
      </c>
      <c r="DF265" s="40" t="e">
        <f t="shared" si="326"/>
        <v>#REF!</v>
      </c>
      <c r="DG265" s="40" t="e">
        <f t="shared" si="326"/>
        <v>#REF!</v>
      </c>
      <c r="DH265" s="40" t="e">
        <f t="shared" si="326"/>
        <v>#REF!</v>
      </c>
      <c r="DI265" s="40" t="e">
        <f t="shared" si="326"/>
        <v>#REF!</v>
      </c>
      <c r="DJ265" s="40" t="e">
        <f t="shared" si="326"/>
        <v>#REF!</v>
      </c>
      <c r="DK265" s="40" t="e">
        <f t="shared" si="326"/>
        <v>#REF!</v>
      </c>
      <c r="DL265" s="40" t="e">
        <f t="shared" si="326"/>
        <v>#REF!</v>
      </c>
      <c r="DM265" s="40" t="e">
        <f t="shared" si="326"/>
        <v>#REF!</v>
      </c>
      <c r="DN265" s="40" t="e">
        <f t="shared" si="326"/>
        <v>#REF!</v>
      </c>
      <c r="DO265" s="40" t="e">
        <f t="shared" si="326"/>
        <v>#REF!</v>
      </c>
      <c r="DP265" s="40" t="e">
        <f t="shared" si="326"/>
        <v>#REF!</v>
      </c>
      <c r="DQ265" s="40" t="e">
        <f t="shared" si="326"/>
        <v>#REF!</v>
      </c>
      <c r="DR265" s="40" t="e">
        <f t="shared" si="326"/>
        <v>#REF!</v>
      </c>
      <c r="DS265" s="40" t="e">
        <f t="shared" si="326"/>
        <v>#REF!</v>
      </c>
      <c r="DT265" s="40" t="e">
        <f t="shared" si="326"/>
        <v>#REF!</v>
      </c>
      <c r="DU265" s="40" t="e">
        <f t="shared" si="326"/>
        <v>#REF!</v>
      </c>
      <c r="DV265" s="40" t="e">
        <f t="shared" si="326"/>
        <v>#REF!</v>
      </c>
      <c r="DW265" s="40" t="e">
        <f t="shared" si="326"/>
        <v>#REF!</v>
      </c>
      <c r="DX265" s="40" t="e">
        <f t="shared" si="317"/>
        <v>#REF!</v>
      </c>
      <c r="DY265" s="39">
        <f t="shared" si="276"/>
        <v>106</v>
      </c>
      <c r="DZ265" s="39">
        <f t="shared" si="272"/>
        <v>21</v>
      </c>
      <c r="EA265" s="104" t="e">
        <f t="shared" si="273"/>
        <v>#REF!</v>
      </c>
      <c r="EB265" s="39">
        <f>PRODUCT($DZ$161:DZ265)/FACT(DY265-1)</f>
        <v>7.1559315489039388E+22</v>
      </c>
    </row>
    <row r="266" spans="2:132" s="39" customFormat="1">
      <c r="B266" s="21"/>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c r="BD266" s="40"/>
      <c r="BE266" s="40"/>
      <c r="BF266" s="40"/>
      <c r="BG266" s="40"/>
      <c r="BH266" s="40"/>
      <c r="BI266" s="40"/>
      <c r="BJ266" s="40"/>
      <c r="BK266" s="40"/>
      <c r="BL266" s="40"/>
      <c r="BM266" s="40"/>
      <c r="BN266" s="40"/>
      <c r="BO266" s="40"/>
      <c r="BP266" s="40"/>
      <c r="BQ266" s="40"/>
      <c r="BR266" s="40"/>
      <c r="BS266" s="40"/>
      <c r="BT266" s="40"/>
      <c r="BU266" s="40"/>
      <c r="BV266" s="40"/>
      <c r="BW266" s="40"/>
      <c r="BX266" s="40"/>
      <c r="BY266" s="40"/>
      <c r="BZ266" s="40"/>
      <c r="CA266" s="40"/>
      <c r="CB266" s="40"/>
      <c r="CC266" s="40"/>
      <c r="CD266" s="40"/>
      <c r="CE266" s="40"/>
      <c r="CF266" s="40"/>
      <c r="CG266" s="40"/>
      <c r="CH266" s="40"/>
      <c r="CI266" s="40"/>
      <c r="CJ266" s="40"/>
      <c r="CK266" s="40"/>
      <c r="CL266" s="40"/>
      <c r="CM266" s="40"/>
      <c r="CN266" s="40"/>
      <c r="CO266" s="40"/>
      <c r="CP266" s="40"/>
      <c r="CQ266" s="40"/>
      <c r="CR266" s="40"/>
      <c r="CS266" s="40"/>
      <c r="CT266" s="40"/>
      <c r="CU266" s="40"/>
      <c r="CV266" s="40"/>
      <c r="CW266" s="40"/>
      <c r="CX266" s="40"/>
      <c r="CY266" s="40"/>
      <c r="CZ266" s="40"/>
      <c r="DA266" s="40"/>
      <c r="DB266" s="40"/>
      <c r="DC266" s="40"/>
      <c r="DD266" s="41"/>
      <c r="DE266" s="40" t="e">
        <f t="shared" ref="DE266:DW266" si="327">MAX(($C$24*DF266+(1-$C$24)*DF267)*$C$25,DE137-StrikePrice)</f>
        <v>#REF!</v>
      </c>
      <c r="DF266" s="40" t="e">
        <f t="shared" si="327"/>
        <v>#REF!</v>
      </c>
      <c r="DG266" s="40" t="e">
        <f t="shared" si="327"/>
        <v>#REF!</v>
      </c>
      <c r="DH266" s="40" t="e">
        <f t="shared" si="327"/>
        <v>#REF!</v>
      </c>
      <c r="DI266" s="40" t="e">
        <f t="shared" si="327"/>
        <v>#REF!</v>
      </c>
      <c r="DJ266" s="40" t="e">
        <f t="shared" si="327"/>
        <v>#REF!</v>
      </c>
      <c r="DK266" s="40" t="e">
        <f t="shared" si="327"/>
        <v>#REF!</v>
      </c>
      <c r="DL266" s="40" t="e">
        <f t="shared" si="327"/>
        <v>#REF!</v>
      </c>
      <c r="DM266" s="40" t="e">
        <f t="shared" si="327"/>
        <v>#REF!</v>
      </c>
      <c r="DN266" s="40" t="e">
        <f t="shared" si="327"/>
        <v>#REF!</v>
      </c>
      <c r="DO266" s="40" t="e">
        <f t="shared" si="327"/>
        <v>#REF!</v>
      </c>
      <c r="DP266" s="40" t="e">
        <f t="shared" si="327"/>
        <v>#REF!</v>
      </c>
      <c r="DQ266" s="40" t="e">
        <f t="shared" si="327"/>
        <v>#REF!</v>
      </c>
      <c r="DR266" s="40" t="e">
        <f t="shared" si="327"/>
        <v>#REF!</v>
      </c>
      <c r="DS266" s="40" t="e">
        <f t="shared" si="327"/>
        <v>#REF!</v>
      </c>
      <c r="DT266" s="40" t="e">
        <f t="shared" si="327"/>
        <v>#REF!</v>
      </c>
      <c r="DU266" s="40" t="e">
        <f t="shared" si="327"/>
        <v>#REF!</v>
      </c>
      <c r="DV266" s="40" t="e">
        <f t="shared" si="327"/>
        <v>#REF!</v>
      </c>
      <c r="DW266" s="40" t="e">
        <f t="shared" si="327"/>
        <v>#REF!</v>
      </c>
      <c r="DX266" s="40" t="e">
        <f t="shared" si="317"/>
        <v>#REF!</v>
      </c>
      <c r="DY266" s="39">
        <f t="shared" si="276"/>
        <v>107</v>
      </c>
      <c r="DZ266" s="39">
        <f t="shared" si="272"/>
        <v>20</v>
      </c>
      <c r="EA266" s="104" t="e">
        <f t="shared" si="273"/>
        <v>#REF!</v>
      </c>
      <c r="EB266" s="39">
        <f>PRODUCT($DZ$161:DZ266)/FACT(DY266-1)</f>
        <v>1.3501757639441395E+22</v>
      </c>
    </row>
    <row r="267" spans="2:132" s="39" customFormat="1">
      <c r="B267" s="21"/>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40"/>
      <c r="BH267" s="40"/>
      <c r="BI267" s="40"/>
      <c r="BJ267" s="40"/>
      <c r="BK267" s="40"/>
      <c r="BL267" s="40"/>
      <c r="BM267" s="40"/>
      <c r="BN267" s="40"/>
      <c r="BO267" s="40"/>
      <c r="BP267" s="40"/>
      <c r="BQ267" s="40"/>
      <c r="BR267" s="40"/>
      <c r="BS267" s="40"/>
      <c r="BT267" s="40"/>
      <c r="BU267" s="40"/>
      <c r="BV267" s="40"/>
      <c r="BW267" s="40"/>
      <c r="BX267" s="40"/>
      <c r="BY267" s="40"/>
      <c r="BZ267" s="40"/>
      <c r="CA267" s="40"/>
      <c r="CB267" s="40"/>
      <c r="CC267" s="40"/>
      <c r="CD267" s="40"/>
      <c r="CE267" s="40"/>
      <c r="CF267" s="40"/>
      <c r="CG267" s="40"/>
      <c r="CH267" s="40"/>
      <c r="CI267" s="40"/>
      <c r="CJ267" s="40"/>
      <c r="CK267" s="40"/>
      <c r="CL267" s="40"/>
      <c r="CM267" s="40"/>
      <c r="CN267" s="40"/>
      <c r="CO267" s="40"/>
      <c r="CP267" s="40"/>
      <c r="CQ267" s="40"/>
      <c r="CR267" s="40"/>
      <c r="CS267" s="40"/>
      <c r="CT267" s="40"/>
      <c r="CU267" s="40"/>
      <c r="CV267" s="40"/>
      <c r="CW267" s="40"/>
      <c r="CX267" s="40"/>
      <c r="CY267" s="40"/>
      <c r="CZ267" s="40"/>
      <c r="DA267" s="40"/>
      <c r="DB267" s="40"/>
      <c r="DC267" s="40"/>
      <c r="DD267" s="40"/>
      <c r="DE267" s="41"/>
      <c r="DF267" s="40" t="e">
        <f t="shared" ref="DF267:DW267" si="328">MAX(($C$24*DG267+(1-$C$24)*DG268)*$C$25,DF138-StrikePrice)</f>
        <v>#REF!</v>
      </c>
      <c r="DG267" s="40" t="e">
        <f t="shared" si="328"/>
        <v>#REF!</v>
      </c>
      <c r="DH267" s="40" t="e">
        <f t="shared" si="328"/>
        <v>#REF!</v>
      </c>
      <c r="DI267" s="40" t="e">
        <f t="shared" si="328"/>
        <v>#REF!</v>
      </c>
      <c r="DJ267" s="40" t="e">
        <f t="shared" si="328"/>
        <v>#REF!</v>
      </c>
      <c r="DK267" s="40" t="e">
        <f t="shared" si="328"/>
        <v>#REF!</v>
      </c>
      <c r="DL267" s="40" t="e">
        <f t="shared" si="328"/>
        <v>#REF!</v>
      </c>
      <c r="DM267" s="40" t="e">
        <f t="shared" si="328"/>
        <v>#REF!</v>
      </c>
      <c r="DN267" s="40" t="e">
        <f t="shared" si="328"/>
        <v>#REF!</v>
      </c>
      <c r="DO267" s="40" t="e">
        <f t="shared" si="328"/>
        <v>#REF!</v>
      </c>
      <c r="DP267" s="40" t="e">
        <f t="shared" si="328"/>
        <v>#REF!</v>
      </c>
      <c r="DQ267" s="40" t="e">
        <f t="shared" si="328"/>
        <v>#REF!</v>
      </c>
      <c r="DR267" s="40" t="e">
        <f t="shared" si="328"/>
        <v>#REF!</v>
      </c>
      <c r="DS267" s="40" t="e">
        <f t="shared" si="328"/>
        <v>#REF!</v>
      </c>
      <c r="DT267" s="40" t="e">
        <f t="shared" si="328"/>
        <v>#REF!</v>
      </c>
      <c r="DU267" s="40" t="e">
        <f t="shared" si="328"/>
        <v>#REF!</v>
      </c>
      <c r="DV267" s="40" t="e">
        <f t="shared" si="328"/>
        <v>#REF!</v>
      </c>
      <c r="DW267" s="40" t="e">
        <f t="shared" si="328"/>
        <v>#REF!</v>
      </c>
      <c r="DX267" s="40" t="e">
        <f t="shared" si="317"/>
        <v>#REF!</v>
      </c>
      <c r="DY267" s="39">
        <f t="shared" si="276"/>
        <v>108</v>
      </c>
      <c r="DZ267" s="39">
        <f t="shared" si="272"/>
        <v>19</v>
      </c>
      <c r="EA267" s="104" t="e">
        <f t="shared" si="273"/>
        <v>#REF!</v>
      </c>
      <c r="EB267" s="39">
        <f>PRODUCT($DZ$161:DZ267)/FACT(DY267-1)</f>
        <v>2.3975083658821186E+21</v>
      </c>
    </row>
    <row r="268" spans="2:132" s="39" customFormat="1">
      <c r="B268" s="21"/>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c r="BD268" s="40"/>
      <c r="BE268" s="40"/>
      <c r="BF268" s="40"/>
      <c r="BG268" s="40"/>
      <c r="BH268" s="40"/>
      <c r="BI268" s="40"/>
      <c r="BJ268" s="40"/>
      <c r="BK268" s="40"/>
      <c r="BL268" s="40"/>
      <c r="BM268" s="40"/>
      <c r="BN268" s="40"/>
      <c r="BO268" s="40"/>
      <c r="BP268" s="40"/>
      <c r="BQ268" s="40"/>
      <c r="BR268" s="40"/>
      <c r="BS268" s="40"/>
      <c r="BT268" s="40"/>
      <c r="BU268" s="40"/>
      <c r="BV268" s="40"/>
      <c r="BW268" s="40"/>
      <c r="BX268" s="40"/>
      <c r="BY268" s="40"/>
      <c r="BZ268" s="40"/>
      <c r="CA268" s="40"/>
      <c r="CB268" s="40"/>
      <c r="CC268" s="40"/>
      <c r="CD268" s="40"/>
      <c r="CE268" s="40"/>
      <c r="CF268" s="40"/>
      <c r="CG268" s="40"/>
      <c r="CH268" s="40"/>
      <c r="CI268" s="40"/>
      <c r="CJ268" s="40"/>
      <c r="CK268" s="40"/>
      <c r="CL268" s="40"/>
      <c r="CM268" s="40"/>
      <c r="CN268" s="40"/>
      <c r="CO268" s="40"/>
      <c r="CP268" s="40"/>
      <c r="CQ268" s="40"/>
      <c r="CR268" s="40"/>
      <c r="CS268" s="40"/>
      <c r="CT268" s="40"/>
      <c r="CU268" s="40"/>
      <c r="CV268" s="40"/>
      <c r="CW268" s="40"/>
      <c r="CX268" s="40"/>
      <c r="CY268" s="40"/>
      <c r="CZ268" s="40"/>
      <c r="DA268" s="40"/>
      <c r="DB268" s="40"/>
      <c r="DC268" s="40"/>
      <c r="DD268" s="40"/>
      <c r="DE268" s="40"/>
      <c r="DF268" s="41"/>
      <c r="DG268" s="40" t="e">
        <f t="shared" ref="DG268:DW268" si="329">MAX(($C$24*DH268+(1-$C$24)*DH269)*$C$25,DG139-StrikePrice)</f>
        <v>#REF!</v>
      </c>
      <c r="DH268" s="40" t="e">
        <f t="shared" si="329"/>
        <v>#REF!</v>
      </c>
      <c r="DI268" s="40" t="e">
        <f t="shared" si="329"/>
        <v>#REF!</v>
      </c>
      <c r="DJ268" s="40" t="e">
        <f t="shared" si="329"/>
        <v>#REF!</v>
      </c>
      <c r="DK268" s="40" t="e">
        <f t="shared" si="329"/>
        <v>#REF!</v>
      </c>
      <c r="DL268" s="40" t="e">
        <f t="shared" si="329"/>
        <v>#REF!</v>
      </c>
      <c r="DM268" s="40" t="e">
        <f t="shared" si="329"/>
        <v>#REF!</v>
      </c>
      <c r="DN268" s="40" t="e">
        <f t="shared" si="329"/>
        <v>#REF!</v>
      </c>
      <c r="DO268" s="40" t="e">
        <f t="shared" si="329"/>
        <v>#REF!</v>
      </c>
      <c r="DP268" s="40" t="e">
        <f t="shared" si="329"/>
        <v>#REF!</v>
      </c>
      <c r="DQ268" s="40" t="e">
        <f t="shared" si="329"/>
        <v>#REF!</v>
      </c>
      <c r="DR268" s="40" t="e">
        <f t="shared" si="329"/>
        <v>#REF!</v>
      </c>
      <c r="DS268" s="40" t="e">
        <f t="shared" si="329"/>
        <v>#REF!</v>
      </c>
      <c r="DT268" s="40" t="e">
        <f t="shared" si="329"/>
        <v>#REF!</v>
      </c>
      <c r="DU268" s="40" t="e">
        <f t="shared" si="329"/>
        <v>#REF!</v>
      </c>
      <c r="DV268" s="40" t="e">
        <f t="shared" si="329"/>
        <v>#REF!</v>
      </c>
      <c r="DW268" s="40" t="e">
        <f t="shared" si="329"/>
        <v>#REF!</v>
      </c>
      <c r="DX268" s="40" t="e">
        <f t="shared" si="317"/>
        <v>#REF!</v>
      </c>
      <c r="DY268" s="39">
        <f t="shared" si="276"/>
        <v>109</v>
      </c>
      <c r="DZ268" s="39">
        <f t="shared" si="272"/>
        <v>18</v>
      </c>
      <c r="EA268" s="104" t="e">
        <f t="shared" si="273"/>
        <v>#REF!</v>
      </c>
      <c r="EB268" s="39">
        <f>PRODUCT($DZ$161:DZ268)/FACT(DY268-1)</f>
        <v>3.995847276470196E+20</v>
      </c>
    </row>
    <row r="269" spans="2:132" s="39" customFormat="1">
      <c r="B269" s="21"/>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c r="BD269" s="40"/>
      <c r="BE269" s="40"/>
      <c r="BF269" s="40"/>
      <c r="BG269" s="40"/>
      <c r="BH269" s="40"/>
      <c r="BI269" s="40"/>
      <c r="BJ269" s="40"/>
      <c r="BK269" s="40"/>
      <c r="BL269" s="40"/>
      <c r="BM269" s="40"/>
      <c r="BN269" s="40"/>
      <c r="BO269" s="40"/>
      <c r="BP269" s="40"/>
      <c r="BQ269" s="40"/>
      <c r="BR269" s="40"/>
      <c r="BS269" s="40"/>
      <c r="BT269" s="40"/>
      <c r="BU269" s="40"/>
      <c r="BV269" s="40"/>
      <c r="BW269" s="40"/>
      <c r="BX269" s="40"/>
      <c r="BY269" s="40"/>
      <c r="BZ269" s="40"/>
      <c r="CA269" s="40"/>
      <c r="CB269" s="40"/>
      <c r="CC269" s="40"/>
      <c r="CD269" s="40"/>
      <c r="CE269" s="40"/>
      <c r="CF269" s="40"/>
      <c r="CG269" s="40"/>
      <c r="CH269" s="40"/>
      <c r="CI269" s="40"/>
      <c r="CJ269" s="40"/>
      <c r="CK269" s="40"/>
      <c r="CL269" s="40"/>
      <c r="CM269" s="40"/>
      <c r="CN269" s="40"/>
      <c r="CO269" s="40"/>
      <c r="CP269" s="40"/>
      <c r="CQ269" s="40"/>
      <c r="CR269" s="40"/>
      <c r="CS269" s="40"/>
      <c r="CT269" s="40"/>
      <c r="CU269" s="40"/>
      <c r="CV269" s="40"/>
      <c r="CW269" s="40"/>
      <c r="CX269" s="40"/>
      <c r="CY269" s="40"/>
      <c r="CZ269" s="40"/>
      <c r="DA269" s="40"/>
      <c r="DB269" s="40"/>
      <c r="DC269" s="40"/>
      <c r="DD269" s="40"/>
      <c r="DE269" s="40"/>
      <c r="DF269" s="40"/>
      <c r="DG269" s="41"/>
      <c r="DH269" s="40" t="e">
        <f t="shared" ref="DH269:DW269" si="330">MAX(($C$24*DI269+(1-$C$24)*DI270)*$C$25,DH140-StrikePrice)</f>
        <v>#REF!</v>
      </c>
      <c r="DI269" s="40" t="e">
        <f t="shared" si="330"/>
        <v>#REF!</v>
      </c>
      <c r="DJ269" s="40" t="e">
        <f t="shared" si="330"/>
        <v>#REF!</v>
      </c>
      <c r="DK269" s="40" t="e">
        <f t="shared" si="330"/>
        <v>#REF!</v>
      </c>
      <c r="DL269" s="40" t="e">
        <f t="shared" si="330"/>
        <v>#REF!</v>
      </c>
      <c r="DM269" s="40" t="e">
        <f t="shared" si="330"/>
        <v>#REF!</v>
      </c>
      <c r="DN269" s="40" t="e">
        <f t="shared" si="330"/>
        <v>#REF!</v>
      </c>
      <c r="DO269" s="40" t="e">
        <f t="shared" si="330"/>
        <v>#REF!</v>
      </c>
      <c r="DP269" s="40" t="e">
        <f t="shared" si="330"/>
        <v>#REF!</v>
      </c>
      <c r="DQ269" s="40" t="e">
        <f t="shared" si="330"/>
        <v>#REF!</v>
      </c>
      <c r="DR269" s="40" t="e">
        <f t="shared" si="330"/>
        <v>#REF!</v>
      </c>
      <c r="DS269" s="40" t="e">
        <f t="shared" si="330"/>
        <v>#REF!</v>
      </c>
      <c r="DT269" s="40" t="e">
        <f t="shared" si="330"/>
        <v>#REF!</v>
      </c>
      <c r="DU269" s="40" t="e">
        <f t="shared" si="330"/>
        <v>#REF!</v>
      </c>
      <c r="DV269" s="40" t="e">
        <f t="shared" si="330"/>
        <v>#REF!</v>
      </c>
      <c r="DW269" s="40" t="e">
        <f t="shared" si="330"/>
        <v>#REF!</v>
      </c>
      <c r="DX269" s="40" t="e">
        <f t="shared" si="317"/>
        <v>#REF!</v>
      </c>
      <c r="DY269" s="39">
        <f t="shared" si="276"/>
        <v>110</v>
      </c>
      <c r="DZ269" s="39">
        <f t="shared" si="272"/>
        <v>17</v>
      </c>
      <c r="EA269" s="104" t="e">
        <f t="shared" si="273"/>
        <v>#REF!</v>
      </c>
      <c r="EB269" s="39">
        <f>PRODUCT($DZ$161:DZ269)/FACT(DY269-1)</f>
        <v>6.2320553853204857E+19</v>
      </c>
    </row>
    <row r="270" spans="2:132" s="39" customFormat="1">
      <c r="B270" s="21"/>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c r="BA270" s="40"/>
      <c r="BB270" s="40"/>
      <c r="BC270" s="40"/>
      <c r="BD270" s="40"/>
      <c r="BE270" s="40"/>
      <c r="BF270" s="40"/>
      <c r="BG270" s="40"/>
      <c r="BH270" s="40"/>
      <c r="BI270" s="40"/>
      <c r="BJ270" s="40"/>
      <c r="BK270" s="40"/>
      <c r="BL270" s="40"/>
      <c r="BM270" s="40"/>
      <c r="BN270" s="40"/>
      <c r="BO270" s="40"/>
      <c r="BP270" s="40"/>
      <c r="BQ270" s="40"/>
      <c r="BR270" s="40"/>
      <c r="BS270" s="40"/>
      <c r="BT270" s="40"/>
      <c r="BU270" s="40"/>
      <c r="BV270" s="40"/>
      <c r="BW270" s="40"/>
      <c r="BX270" s="40"/>
      <c r="BY270" s="40"/>
      <c r="BZ270" s="40"/>
      <c r="CA270" s="40"/>
      <c r="CB270" s="40"/>
      <c r="CC270" s="40"/>
      <c r="CD270" s="40"/>
      <c r="CE270" s="40"/>
      <c r="CF270" s="40"/>
      <c r="CG270" s="40"/>
      <c r="CH270" s="40"/>
      <c r="CI270" s="40"/>
      <c r="CJ270" s="40"/>
      <c r="CK270" s="40"/>
      <c r="CL270" s="40"/>
      <c r="CM270" s="40"/>
      <c r="CN270" s="40"/>
      <c r="CO270" s="40"/>
      <c r="CP270" s="40"/>
      <c r="CQ270" s="40"/>
      <c r="CR270" s="40"/>
      <c r="CS270" s="40"/>
      <c r="CT270" s="40"/>
      <c r="CU270" s="40"/>
      <c r="CV270" s="40"/>
      <c r="CW270" s="40"/>
      <c r="CX270" s="40"/>
      <c r="CY270" s="40"/>
      <c r="CZ270" s="40"/>
      <c r="DA270" s="40"/>
      <c r="DB270" s="40"/>
      <c r="DC270" s="40"/>
      <c r="DD270" s="40"/>
      <c r="DE270" s="40"/>
      <c r="DF270" s="40"/>
      <c r="DG270" s="40"/>
      <c r="DH270" s="41"/>
      <c r="DI270" s="40" t="e">
        <f t="shared" ref="DI270:DW270" si="331">MAX(($C$24*DJ270+(1-$C$24)*DJ271)*$C$25,DI141-StrikePrice)</f>
        <v>#REF!</v>
      </c>
      <c r="DJ270" s="40" t="e">
        <f t="shared" si="331"/>
        <v>#REF!</v>
      </c>
      <c r="DK270" s="40" t="e">
        <f t="shared" si="331"/>
        <v>#REF!</v>
      </c>
      <c r="DL270" s="40" t="e">
        <f t="shared" si="331"/>
        <v>#REF!</v>
      </c>
      <c r="DM270" s="40" t="e">
        <f t="shared" si="331"/>
        <v>#REF!</v>
      </c>
      <c r="DN270" s="40" t="e">
        <f t="shared" si="331"/>
        <v>#REF!</v>
      </c>
      <c r="DO270" s="40" t="e">
        <f t="shared" si="331"/>
        <v>#REF!</v>
      </c>
      <c r="DP270" s="40" t="e">
        <f t="shared" si="331"/>
        <v>#REF!</v>
      </c>
      <c r="DQ270" s="40" t="e">
        <f t="shared" si="331"/>
        <v>#REF!</v>
      </c>
      <c r="DR270" s="40" t="e">
        <f t="shared" si="331"/>
        <v>#REF!</v>
      </c>
      <c r="DS270" s="40" t="e">
        <f t="shared" si="331"/>
        <v>#REF!</v>
      </c>
      <c r="DT270" s="40" t="e">
        <f t="shared" si="331"/>
        <v>#REF!</v>
      </c>
      <c r="DU270" s="40" t="e">
        <f t="shared" si="331"/>
        <v>#REF!</v>
      </c>
      <c r="DV270" s="40" t="e">
        <f t="shared" si="331"/>
        <v>#REF!</v>
      </c>
      <c r="DW270" s="40" t="e">
        <f t="shared" si="331"/>
        <v>#REF!</v>
      </c>
      <c r="DX270" s="40" t="e">
        <f t="shared" si="317"/>
        <v>#REF!</v>
      </c>
      <c r="DY270" s="39">
        <f t="shared" si="276"/>
        <v>111</v>
      </c>
      <c r="DZ270" s="39">
        <f t="shared" si="272"/>
        <v>16</v>
      </c>
      <c r="EA270" s="104" t="e">
        <f t="shared" si="273"/>
        <v>#REF!</v>
      </c>
      <c r="EB270" s="39">
        <f>PRODUCT($DZ$161:DZ270)/FACT(DY270-1)</f>
        <v>9.0648078331934423E+18</v>
      </c>
    </row>
    <row r="271" spans="2:132" s="39" customFormat="1">
      <c r="B271" s="21"/>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c r="BD271" s="40"/>
      <c r="BE271" s="40"/>
      <c r="BF271" s="40"/>
      <c r="BG271" s="40"/>
      <c r="BH271" s="40"/>
      <c r="BI271" s="40"/>
      <c r="BJ271" s="40"/>
      <c r="BK271" s="40"/>
      <c r="BL271" s="40"/>
      <c r="BM271" s="40"/>
      <c r="BN271" s="40"/>
      <c r="BO271" s="40"/>
      <c r="BP271" s="40"/>
      <c r="BQ271" s="40"/>
      <c r="BR271" s="40"/>
      <c r="BS271" s="40"/>
      <c r="BT271" s="40"/>
      <c r="BU271" s="40"/>
      <c r="BV271" s="40"/>
      <c r="BW271" s="40"/>
      <c r="BX271" s="40"/>
      <c r="BY271" s="40"/>
      <c r="BZ271" s="40"/>
      <c r="CA271" s="40"/>
      <c r="CB271" s="40"/>
      <c r="CC271" s="40"/>
      <c r="CD271" s="40"/>
      <c r="CE271" s="40"/>
      <c r="CF271" s="40"/>
      <c r="CG271" s="40"/>
      <c r="CH271" s="40"/>
      <c r="CI271" s="40"/>
      <c r="CJ271" s="40"/>
      <c r="CK271" s="40"/>
      <c r="CL271" s="40"/>
      <c r="CM271" s="40"/>
      <c r="CN271" s="40"/>
      <c r="CO271" s="40"/>
      <c r="CP271" s="40"/>
      <c r="CQ271" s="40"/>
      <c r="CR271" s="40"/>
      <c r="CS271" s="40"/>
      <c r="CT271" s="40"/>
      <c r="CU271" s="40"/>
      <c r="CV271" s="40"/>
      <c r="CW271" s="40"/>
      <c r="CX271" s="40"/>
      <c r="CY271" s="40"/>
      <c r="CZ271" s="40"/>
      <c r="DA271" s="40"/>
      <c r="DB271" s="40"/>
      <c r="DC271" s="40"/>
      <c r="DD271" s="40"/>
      <c r="DE271" s="40"/>
      <c r="DF271" s="40"/>
      <c r="DG271" s="40"/>
      <c r="DH271" s="40"/>
      <c r="DI271" s="41"/>
      <c r="DJ271" s="40" t="e">
        <f t="shared" ref="DJ271:DW271" si="332">MAX(($C$24*DK271+(1-$C$24)*DK272)*$C$25,DJ142-StrikePrice)</f>
        <v>#REF!</v>
      </c>
      <c r="DK271" s="40" t="e">
        <f t="shared" si="332"/>
        <v>#REF!</v>
      </c>
      <c r="DL271" s="40" t="e">
        <f t="shared" si="332"/>
        <v>#REF!</v>
      </c>
      <c r="DM271" s="40" t="e">
        <f t="shared" si="332"/>
        <v>#REF!</v>
      </c>
      <c r="DN271" s="40" t="e">
        <f t="shared" si="332"/>
        <v>#REF!</v>
      </c>
      <c r="DO271" s="40" t="e">
        <f t="shared" si="332"/>
        <v>#REF!</v>
      </c>
      <c r="DP271" s="40" t="e">
        <f t="shared" si="332"/>
        <v>#REF!</v>
      </c>
      <c r="DQ271" s="40" t="e">
        <f t="shared" si="332"/>
        <v>#REF!</v>
      </c>
      <c r="DR271" s="40" t="e">
        <f t="shared" si="332"/>
        <v>#REF!</v>
      </c>
      <c r="DS271" s="40" t="e">
        <f t="shared" si="332"/>
        <v>#REF!</v>
      </c>
      <c r="DT271" s="40" t="e">
        <f t="shared" si="332"/>
        <v>#REF!</v>
      </c>
      <c r="DU271" s="40" t="e">
        <f t="shared" si="332"/>
        <v>#REF!</v>
      </c>
      <c r="DV271" s="40" t="e">
        <f t="shared" si="332"/>
        <v>#REF!</v>
      </c>
      <c r="DW271" s="40" t="e">
        <f t="shared" si="332"/>
        <v>#REF!</v>
      </c>
      <c r="DX271" s="40" t="e">
        <f t="shared" si="317"/>
        <v>#REF!</v>
      </c>
      <c r="DY271" s="39">
        <f t="shared" si="276"/>
        <v>112</v>
      </c>
      <c r="DZ271" s="39">
        <f t="shared" si="272"/>
        <v>15</v>
      </c>
      <c r="EA271" s="104" t="e">
        <f t="shared" si="273"/>
        <v>#REF!</v>
      </c>
      <c r="EB271" s="39">
        <f>PRODUCT($DZ$161:DZ271)/FACT(DY271-1)</f>
        <v>1.2249740315126262E+18</v>
      </c>
    </row>
    <row r="272" spans="2:132" s="39" customFormat="1">
      <c r="B272" s="21"/>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c r="BA272" s="40"/>
      <c r="BB272" s="40"/>
      <c r="BC272" s="40"/>
      <c r="BD272" s="40"/>
      <c r="BE272" s="40"/>
      <c r="BF272" s="40"/>
      <c r="BG272" s="40"/>
      <c r="BH272" s="40"/>
      <c r="BI272" s="40"/>
      <c r="BJ272" s="40"/>
      <c r="BK272" s="40"/>
      <c r="BL272" s="40"/>
      <c r="BM272" s="40"/>
      <c r="BN272" s="40"/>
      <c r="BO272" s="40"/>
      <c r="BP272" s="40"/>
      <c r="BQ272" s="40"/>
      <c r="BR272" s="40"/>
      <c r="BS272" s="40"/>
      <c r="BT272" s="40"/>
      <c r="BU272" s="40"/>
      <c r="BV272" s="40"/>
      <c r="BW272" s="40"/>
      <c r="BX272" s="40"/>
      <c r="BY272" s="40"/>
      <c r="BZ272" s="40"/>
      <c r="CA272" s="40"/>
      <c r="CB272" s="40"/>
      <c r="CC272" s="40"/>
      <c r="CD272" s="40"/>
      <c r="CE272" s="40"/>
      <c r="CF272" s="40"/>
      <c r="CG272" s="40"/>
      <c r="CH272" s="40"/>
      <c r="CI272" s="40"/>
      <c r="CJ272" s="40"/>
      <c r="CK272" s="40"/>
      <c r="CL272" s="40"/>
      <c r="CM272" s="40"/>
      <c r="CN272" s="40"/>
      <c r="CO272" s="40"/>
      <c r="CP272" s="40"/>
      <c r="CQ272" s="40"/>
      <c r="CR272" s="40"/>
      <c r="CS272" s="40"/>
      <c r="CT272" s="40"/>
      <c r="CU272" s="40"/>
      <c r="CV272" s="40"/>
      <c r="CW272" s="40"/>
      <c r="CX272" s="40"/>
      <c r="CY272" s="40"/>
      <c r="CZ272" s="40"/>
      <c r="DA272" s="40"/>
      <c r="DB272" s="40"/>
      <c r="DC272" s="40"/>
      <c r="DD272" s="40"/>
      <c r="DE272" s="40"/>
      <c r="DF272" s="40"/>
      <c r="DG272" s="40"/>
      <c r="DH272" s="40"/>
      <c r="DI272" s="40"/>
      <c r="DJ272" s="41"/>
      <c r="DK272" s="40" t="e">
        <f t="shared" ref="DK272:DW272" si="333">MAX(($C$24*DL272+(1-$C$24)*DL273)*$C$25,DK143-StrikePrice)</f>
        <v>#REF!</v>
      </c>
      <c r="DL272" s="40" t="e">
        <f t="shared" si="333"/>
        <v>#REF!</v>
      </c>
      <c r="DM272" s="40" t="e">
        <f t="shared" si="333"/>
        <v>#REF!</v>
      </c>
      <c r="DN272" s="40" t="e">
        <f t="shared" si="333"/>
        <v>#REF!</v>
      </c>
      <c r="DO272" s="40" t="e">
        <f t="shared" si="333"/>
        <v>#REF!</v>
      </c>
      <c r="DP272" s="40" t="e">
        <f t="shared" si="333"/>
        <v>#REF!</v>
      </c>
      <c r="DQ272" s="40" t="e">
        <f t="shared" si="333"/>
        <v>#REF!</v>
      </c>
      <c r="DR272" s="40" t="e">
        <f t="shared" si="333"/>
        <v>#REF!</v>
      </c>
      <c r="DS272" s="40" t="e">
        <f t="shared" si="333"/>
        <v>#REF!</v>
      </c>
      <c r="DT272" s="40" t="e">
        <f t="shared" si="333"/>
        <v>#REF!</v>
      </c>
      <c r="DU272" s="40" t="e">
        <f t="shared" si="333"/>
        <v>#REF!</v>
      </c>
      <c r="DV272" s="40" t="e">
        <f t="shared" si="333"/>
        <v>#REF!</v>
      </c>
      <c r="DW272" s="40" t="e">
        <f t="shared" si="333"/>
        <v>#REF!</v>
      </c>
      <c r="DX272" s="40" t="e">
        <f t="shared" si="317"/>
        <v>#REF!</v>
      </c>
      <c r="DY272" s="39">
        <f t="shared" si="276"/>
        <v>113</v>
      </c>
      <c r="DZ272" s="39">
        <f t="shared" si="272"/>
        <v>14</v>
      </c>
      <c r="EA272" s="104" t="e">
        <f t="shared" si="273"/>
        <v>#REF!</v>
      </c>
      <c r="EB272" s="39">
        <f>PRODUCT($DZ$161:DZ272)/FACT(DY272-1)</f>
        <v>1.531217539390783E+17</v>
      </c>
    </row>
    <row r="273" spans="2:143" s="39" customFormat="1">
      <c r="B273" s="21"/>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40"/>
      <c r="BH273" s="40"/>
      <c r="BI273" s="40"/>
      <c r="BJ273" s="40"/>
      <c r="BK273" s="40"/>
      <c r="BL273" s="40"/>
      <c r="BM273" s="40"/>
      <c r="BN273" s="40"/>
      <c r="BO273" s="40"/>
      <c r="BP273" s="40"/>
      <c r="BQ273" s="40"/>
      <c r="BR273" s="40"/>
      <c r="BS273" s="40"/>
      <c r="BT273" s="40"/>
      <c r="BU273" s="40"/>
      <c r="BV273" s="40"/>
      <c r="BW273" s="40"/>
      <c r="BX273" s="40"/>
      <c r="BY273" s="40"/>
      <c r="BZ273" s="40"/>
      <c r="CA273" s="40"/>
      <c r="CB273" s="40"/>
      <c r="CC273" s="40"/>
      <c r="CD273" s="40"/>
      <c r="CE273" s="40"/>
      <c r="CF273" s="40"/>
      <c r="CG273" s="40"/>
      <c r="CH273" s="40"/>
      <c r="CI273" s="40"/>
      <c r="CJ273" s="40"/>
      <c r="CK273" s="40"/>
      <c r="CL273" s="40"/>
      <c r="CM273" s="40"/>
      <c r="CN273" s="40"/>
      <c r="CO273" s="40"/>
      <c r="CP273" s="40"/>
      <c r="CQ273" s="40"/>
      <c r="CR273" s="40"/>
      <c r="CS273" s="40"/>
      <c r="CT273" s="40"/>
      <c r="CU273" s="40"/>
      <c r="CV273" s="40"/>
      <c r="CW273" s="40"/>
      <c r="CX273" s="40"/>
      <c r="CY273" s="40"/>
      <c r="CZ273" s="40"/>
      <c r="DA273" s="40"/>
      <c r="DB273" s="40"/>
      <c r="DC273" s="40"/>
      <c r="DD273" s="40"/>
      <c r="DE273" s="40"/>
      <c r="DF273" s="40"/>
      <c r="DG273" s="40"/>
      <c r="DH273" s="40"/>
      <c r="DI273" s="40"/>
      <c r="DJ273" s="40"/>
      <c r="DK273" s="41"/>
      <c r="DL273" s="40" t="e">
        <f t="shared" ref="DL273:DW273" si="334">MAX(($C$24*DM273+(1-$C$24)*DM274)*$C$25,DL144-StrikePrice)</f>
        <v>#REF!</v>
      </c>
      <c r="DM273" s="40" t="e">
        <f t="shared" si="334"/>
        <v>#REF!</v>
      </c>
      <c r="DN273" s="40" t="e">
        <f t="shared" si="334"/>
        <v>#REF!</v>
      </c>
      <c r="DO273" s="40" t="e">
        <f t="shared" si="334"/>
        <v>#REF!</v>
      </c>
      <c r="DP273" s="40" t="e">
        <f t="shared" si="334"/>
        <v>#REF!</v>
      </c>
      <c r="DQ273" s="40" t="e">
        <f t="shared" si="334"/>
        <v>#REF!</v>
      </c>
      <c r="DR273" s="40" t="e">
        <f t="shared" si="334"/>
        <v>#REF!</v>
      </c>
      <c r="DS273" s="40" t="e">
        <f t="shared" si="334"/>
        <v>#REF!</v>
      </c>
      <c r="DT273" s="40" t="e">
        <f t="shared" si="334"/>
        <v>#REF!</v>
      </c>
      <c r="DU273" s="40" t="e">
        <f t="shared" si="334"/>
        <v>#REF!</v>
      </c>
      <c r="DV273" s="40" t="e">
        <f t="shared" si="334"/>
        <v>#REF!</v>
      </c>
      <c r="DW273" s="40" t="e">
        <f t="shared" si="334"/>
        <v>#REF!</v>
      </c>
      <c r="DX273" s="40" t="e">
        <f t="shared" si="317"/>
        <v>#REF!</v>
      </c>
      <c r="DY273" s="39">
        <f t="shared" si="276"/>
        <v>114</v>
      </c>
      <c r="DZ273" s="39">
        <f t="shared" si="272"/>
        <v>13</v>
      </c>
      <c r="EA273" s="104" t="e">
        <f t="shared" si="273"/>
        <v>#REF!</v>
      </c>
      <c r="EB273" s="39">
        <f>PRODUCT($DZ$161:DZ273)/FACT(DY273-1)</f>
        <v>1.7615777001840872E+16</v>
      </c>
    </row>
    <row r="274" spans="2:143" s="39" customFormat="1">
      <c r="B274" s="21"/>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c r="BA274" s="40"/>
      <c r="BB274" s="40"/>
      <c r="BC274" s="40"/>
      <c r="BD274" s="40"/>
      <c r="BE274" s="40"/>
      <c r="BF274" s="40"/>
      <c r="BG274" s="40"/>
      <c r="BH274" s="40"/>
      <c r="BI274" s="40"/>
      <c r="BJ274" s="40"/>
      <c r="BK274" s="40"/>
      <c r="BL274" s="40"/>
      <c r="BM274" s="40"/>
      <c r="BN274" s="40"/>
      <c r="BO274" s="40"/>
      <c r="BP274" s="40"/>
      <c r="BQ274" s="40"/>
      <c r="BR274" s="40"/>
      <c r="BS274" s="40"/>
      <c r="BT274" s="40"/>
      <c r="BU274" s="40"/>
      <c r="BV274" s="40"/>
      <c r="BW274" s="40"/>
      <c r="BX274" s="40"/>
      <c r="BY274" s="40"/>
      <c r="BZ274" s="40"/>
      <c r="CA274" s="40"/>
      <c r="CB274" s="40"/>
      <c r="CC274" s="40"/>
      <c r="CD274" s="40"/>
      <c r="CE274" s="40"/>
      <c r="CF274" s="40"/>
      <c r="CG274" s="40"/>
      <c r="CH274" s="40"/>
      <c r="CI274" s="40"/>
      <c r="CJ274" s="40"/>
      <c r="CK274" s="40"/>
      <c r="CL274" s="40"/>
      <c r="CM274" s="40"/>
      <c r="CN274" s="40"/>
      <c r="CO274" s="40"/>
      <c r="CP274" s="40"/>
      <c r="CQ274" s="40"/>
      <c r="CR274" s="40"/>
      <c r="CS274" s="40"/>
      <c r="CT274" s="40"/>
      <c r="CU274" s="40"/>
      <c r="CV274" s="40"/>
      <c r="CW274" s="40"/>
      <c r="CX274" s="40"/>
      <c r="CY274" s="40"/>
      <c r="CZ274" s="40"/>
      <c r="DA274" s="40"/>
      <c r="DB274" s="40"/>
      <c r="DC274" s="40"/>
      <c r="DD274" s="40"/>
      <c r="DE274" s="40"/>
      <c r="DF274" s="40"/>
      <c r="DG274" s="40"/>
      <c r="DH274" s="40"/>
      <c r="DI274" s="40"/>
      <c r="DJ274" s="40"/>
      <c r="DK274" s="40"/>
      <c r="DL274" s="41"/>
      <c r="DM274" s="40" t="e">
        <f t="shared" ref="DM274:DW274" si="335">MAX(($C$24*DN274+(1-$C$24)*DN275)*$C$25,DM145-StrikePrice)</f>
        <v>#REF!</v>
      </c>
      <c r="DN274" s="40" t="e">
        <f t="shared" si="335"/>
        <v>#REF!</v>
      </c>
      <c r="DO274" s="40" t="e">
        <f t="shared" si="335"/>
        <v>#REF!</v>
      </c>
      <c r="DP274" s="40" t="e">
        <f t="shared" si="335"/>
        <v>#REF!</v>
      </c>
      <c r="DQ274" s="40" t="e">
        <f t="shared" si="335"/>
        <v>#REF!</v>
      </c>
      <c r="DR274" s="40" t="e">
        <f t="shared" si="335"/>
        <v>#REF!</v>
      </c>
      <c r="DS274" s="40" t="e">
        <f t="shared" si="335"/>
        <v>#REF!</v>
      </c>
      <c r="DT274" s="40" t="e">
        <f t="shared" si="335"/>
        <v>#REF!</v>
      </c>
      <c r="DU274" s="40" t="e">
        <f t="shared" si="335"/>
        <v>#REF!</v>
      </c>
      <c r="DV274" s="40" t="e">
        <f t="shared" si="335"/>
        <v>#REF!</v>
      </c>
      <c r="DW274" s="40" t="e">
        <f t="shared" si="335"/>
        <v>#REF!</v>
      </c>
      <c r="DX274" s="40" t="e">
        <f t="shared" si="317"/>
        <v>#REF!</v>
      </c>
      <c r="DY274" s="39">
        <f t="shared" si="276"/>
        <v>115</v>
      </c>
      <c r="DZ274" s="39">
        <f t="shared" si="272"/>
        <v>12</v>
      </c>
      <c r="EA274" s="104" t="e">
        <f t="shared" si="273"/>
        <v>#REF!</v>
      </c>
      <c r="EB274" s="39">
        <f>PRODUCT($DZ$161:DZ274)/FACT(DY274-1)</f>
        <v>1854292315983250.8</v>
      </c>
    </row>
    <row r="275" spans="2:143" s="39" customFormat="1">
      <c r="B275" s="21"/>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40"/>
      <c r="BH275" s="40"/>
      <c r="BI275" s="40"/>
      <c r="BJ275" s="40"/>
      <c r="BK275" s="40"/>
      <c r="BL275" s="40"/>
      <c r="BM275" s="40"/>
      <c r="BN275" s="40"/>
      <c r="BO275" s="40"/>
      <c r="BP275" s="40"/>
      <c r="BQ275" s="40"/>
      <c r="BR275" s="40"/>
      <c r="BS275" s="40"/>
      <c r="BT275" s="40"/>
      <c r="BU275" s="40"/>
      <c r="BV275" s="40"/>
      <c r="BW275" s="40"/>
      <c r="BX275" s="40"/>
      <c r="BY275" s="40"/>
      <c r="BZ275" s="40"/>
      <c r="CA275" s="40"/>
      <c r="CB275" s="40"/>
      <c r="CC275" s="40"/>
      <c r="CD275" s="40"/>
      <c r="CE275" s="40"/>
      <c r="CF275" s="40"/>
      <c r="CG275" s="40"/>
      <c r="CH275" s="40"/>
      <c r="CI275" s="40"/>
      <c r="CJ275" s="40"/>
      <c r="CK275" s="40"/>
      <c r="CL275" s="40"/>
      <c r="CM275" s="40"/>
      <c r="CN275" s="40"/>
      <c r="CO275" s="40"/>
      <c r="CP275" s="40"/>
      <c r="CQ275" s="40"/>
      <c r="CR275" s="40"/>
      <c r="CS275" s="40"/>
      <c r="CT275" s="40"/>
      <c r="CU275" s="40"/>
      <c r="CV275" s="40"/>
      <c r="CW275" s="40"/>
      <c r="CX275" s="40"/>
      <c r="CY275" s="40"/>
      <c r="CZ275" s="40"/>
      <c r="DA275" s="40"/>
      <c r="DB275" s="40"/>
      <c r="DC275" s="40"/>
      <c r="DD275" s="40"/>
      <c r="DE275" s="40"/>
      <c r="DF275" s="40"/>
      <c r="DG275" s="40"/>
      <c r="DH275" s="40"/>
      <c r="DI275" s="40"/>
      <c r="DJ275" s="40"/>
      <c r="DK275" s="40"/>
      <c r="DL275" s="40"/>
      <c r="DM275" s="41"/>
      <c r="DN275" s="40" t="e">
        <f t="shared" ref="DN275:DW275" si="336">MAX(($C$24*DO275+(1-$C$24)*DO276)*$C$25,DN146-StrikePrice)</f>
        <v>#REF!</v>
      </c>
      <c r="DO275" s="40" t="e">
        <f t="shared" si="336"/>
        <v>#REF!</v>
      </c>
      <c r="DP275" s="40" t="e">
        <f t="shared" si="336"/>
        <v>#REF!</v>
      </c>
      <c r="DQ275" s="40" t="e">
        <f t="shared" si="336"/>
        <v>#REF!</v>
      </c>
      <c r="DR275" s="40" t="e">
        <f t="shared" si="336"/>
        <v>#REF!</v>
      </c>
      <c r="DS275" s="40" t="e">
        <f t="shared" si="336"/>
        <v>#REF!</v>
      </c>
      <c r="DT275" s="40" t="e">
        <f t="shared" si="336"/>
        <v>#REF!</v>
      </c>
      <c r="DU275" s="40" t="e">
        <f t="shared" si="336"/>
        <v>#REF!</v>
      </c>
      <c r="DV275" s="40" t="e">
        <f t="shared" si="336"/>
        <v>#REF!</v>
      </c>
      <c r="DW275" s="40" t="e">
        <f t="shared" si="336"/>
        <v>#REF!</v>
      </c>
      <c r="DX275" s="40" t="e">
        <f t="shared" si="317"/>
        <v>#REF!</v>
      </c>
      <c r="DY275" s="39">
        <f t="shared" si="276"/>
        <v>116</v>
      </c>
      <c r="DZ275" s="39">
        <f t="shared" si="272"/>
        <v>11</v>
      </c>
      <c r="EA275" s="104" t="e">
        <f t="shared" si="273"/>
        <v>#REF!</v>
      </c>
      <c r="EB275" s="39">
        <f>PRODUCT($DZ$161:DZ275)/FACT(DY275-1)</f>
        <v>177367091094050.06</v>
      </c>
    </row>
    <row r="276" spans="2:143" s="39" customFormat="1">
      <c r="B276" s="21"/>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c r="BA276" s="40"/>
      <c r="BB276" s="40"/>
      <c r="BC276" s="40"/>
      <c r="BD276" s="40"/>
      <c r="BE276" s="40"/>
      <c r="BF276" s="40"/>
      <c r="BG276" s="40"/>
      <c r="BH276" s="40"/>
      <c r="BI276" s="40"/>
      <c r="BJ276" s="40"/>
      <c r="BK276" s="40"/>
      <c r="BL276" s="40"/>
      <c r="BM276" s="40"/>
      <c r="BN276" s="40"/>
      <c r="BO276" s="40"/>
      <c r="BP276" s="40"/>
      <c r="BQ276" s="40"/>
      <c r="BR276" s="40"/>
      <c r="BS276" s="40"/>
      <c r="BT276" s="40"/>
      <c r="BU276" s="40"/>
      <c r="BV276" s="40"/>
      <c r="BW276" s="40"/>
      <c r="BX276" s="40"/>
      <c r="BY276" s="40"/>
      <c r="BZ276" s="40"/>
      <c r="CA276" s="40"/>
      <c r="CB276" s="40"/>
      <c r="CC276" s="40"/>
      <c r="CD276" s="40"/>
      <c r="CE276" s="40"/>
      <c r="CF276" s="40"/>
      <c r="CG276" s="40"/>
      <c r="CH276" s="40"/>
      <c r="CI276" s="40"/>
      <c r="CJ276" s="40"/>
      <c r="CK276" s="40"/>
      <c r="CL276" s="40"/>
      <c r="CM276" s="40"/>
      <c r="CN276" s="40"/>
      <c r="CO276" s="40"/>
      <c r="CP276" s="40"/>
      <c r="CQ276" s="40"/>
      <c r="CR276" s="40"/>
      <c r="CS276" s="40"/>
      <c r="CT276" s="40"/>
      <c r="CU276" s="40"/>
      <c r="CV276" s="40"/>
      <c r="CW276" s="40"/>
      <c r="CX276" s="40"/>
      <c r="CY276" s="40"/>
      <c r="CZ276" s="40"/>
      <c r="DA276" s="40"/>
      <c r="DB276" s="40"/>
      <c r="DC276" s="40"/>
      <c r="DD276" s="40"/>
      <c r="DE276" s="40"/>
      <c r="DF276" s="40"/>
      <c r="DG276" s="40"/>
      <c r="DH276" s="40"/>
      <c r="DI276" s="40"/>
      <c r="DJ276" s="40"/>
      <c r="DK276" s="40"/>
      <c r="DL276" s="40"/>
      <c r="DM276" s="40"/>
      <c r="DN276" s="41"/>
      <c r="DO276" s="40" t="e">
        <f t="shared" ref="DO276:DW276" si="337">MAX(($C$24*DP276+(1-$C$24)*DP277)*$C$25,DO147-StrikePrice)</f>
        <v>#REF!</v>
      </c>
      <c r="DP276" s="40" t="e">
        <f t="shared" si="337"/>
        <v>#REF!</v>
      </c>
      <c r="DQ276" s="40" t="e">
        <f t="shared" si="337"/>
        <v>#REF!</v>
      </c>
      <c r="DR276" s="40" t="e">
        <f t="shared" si="337"/>
        <v>#REF!</v>
      </c>
      <c r="DS276" s="40" t="e">
        <f t="shared" si="337"/>
        <v>#REF!</v>
      </c>
      <c r="DT276" s="40" t="e">
        <f t="shared" si="337"/>
        <v>#REF!</v>
      </c>
      <c r="DU276" s="40" t="e">
        <f t="shared" si="337"/>
        <v>#REF!</v>
      </c>
      <c r="DV276" s="40" t="e">
        <f t="shared" si="337"/>
        <v>#REF!</v>
      </c>
      <c r="DW276" s="40" t="e">
        <f t="shared" si="337"/>
        <v>#REF!</v>
      </c>
      <c r="DX276" s="40" t="e">
        <f t="shared" si="317"/>
        <v>#REF!</v>
      </c>
      <c r="DY276" s="39">
        <f t="shared" si="276"/>
        <v>117</v>
      </c>
      <c r="DZ276" s="39">
        <f t="shared" si="272"/>
        <v>10</v>
      </c>
      <c r="EA276" s="104" t="e">
        <f t="shared" si="273"/>
        <v>#REF!</v>
      </c>
      <c r="EB276" s="39">
        <f>PRODUCT($DZ$161:DZ276)/FACT(DY276-1)</f>
        <v>15290266473624.996</v>
      </c>
    </row>
    <row r="277" spans="2:143" s="39" customFormat="1">
      <c r="B277" s="21"/>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c r="BD277" s="40"/>
      <c r="BE277" s="40"/>
      <c r="BF277" s="40"/>
      <c r="BG277" s="40"/>
      <c r="BH277" s="40"/>
      <c r="BI277" s="40"/>
      <c r="BJ277" s="40"/>
      <c r="BK277" s="40"/>
      <c r="BL277" s="40"/>
      <c r="BM277" s="40"/>
      <c r="BN277" s="40"/>
      <c r="BO277" s="40"/>
      <c r="BP277" s="40"/>
      <c r="BQ277" s="40"/>
      <c r="BR277" s="40"/>
      <c r="BS277" s="40"/>
      <c r="BT277" s="40"/>
      <c r="BU277" s="40"/>
      <c r="BV277" s="40"/>
      <c r="BW277" s="40"/>
      <c r="BX277" s="40"/>
      <c r="BY277" s="40"/>
      <c r="BZ277" s="40"/>
      <c r="CA277" s="40"/>
      <c r="CB277" s="40"/>
      <c r="CC277" s="40"/>
      <c r="CD277" s="40"/>
      <c r="CE277" s="40"/>
      <c r="CF277" s="40"/>
      <c r="CG277" s="40"/>
      <c r="CH277" s="40"/>
      <c r="CI277" s="40"/>
      <c r="CJ277" s="40"/>
      <c r="CK277" s="40"/>
      <c r="CL277" s="40"/>
      <c r="CM277" s="40"/>
      <c r="CN277" s="40"/>
      <c r="CO277" s="40"/>
      <c r="CP277" s="40"/>
      <c r="CQ277" s="40"/>
      <c r="CR277" s="40"/>
      <c r="CS277" s="40"/>
      <c r="CT277" s="40"/>
      <c r="CU277" s="40"/>
      <c r="CV277" s="40"/>
      <c r="CW277" s="40"/>
      <c r="CX277" s="40"/>
      <c r="CY277" s="40"/>
      <c r="CZ277" s="40"/>
      <c r="DA277" s="40"/>
      <c r="DB277" s="40"/>
      <c r="DC277" s="40"/>
      <c r="DD277" s="40"/>
      <c r="DE277" s="40"/>
      <c r="DF277" s="40"/>
      <c r="DG277" s="40"/>
      <c r="DH277" s="40"/>
      <c r="DI277" s="40"/>
      <c r="DJ277" s="40"/>
      <c r="DK277" s="40"/>
      <c r="DL277" s="40"/>
      <c r="DM277" s="40"/>
      <c r="DN277" s="40"/>
      <c r="DO277" s="41"/>
      <c r="DP277" s="40" t="e">
        <f t="shared" ref="DP277:DW277" si="338">MAX(($C$24*DQ277+(1-$C$24)*DQ278)*$C$25,DP148-StrikePrice)</f>
        <v>#REF!</v>
      </c>
      <c r="DQ277" s="40" t="e">
        <f t="shared" si="338"/>
        <v>#REF!</v>
      </c>
      <c r="DR277" s="40" t="e">
        <f t="shared" si="338"/>
        <v>#REF!</v>
      </c>
      <c r="DS277" s="40" t="e">
        <f t="shared" si="338"/>
        <v>#REF!</v>
      </c>
      <c r="DT277" s="40" t="e">
        <f t="shared" si="338"/>
        <v>#REF!</v>
      </c>
      <c r="DU277" s="40" t="e">
        <f t="shared" si="338"/>
        <v>#REF!</v>
      </c>
      <c r="DV277" s="40" t="e">
        <f t="shared" si="338"/>
        <v>#REF!</v>
      </c>
      <c r="DW277" s="40" t="e">
        <f t="shared" si="338"/>
        <v>#REF!</v>
      </c>
      <c r="DX277" s="40" t="e">
        <f t="shared" si="317"/>
        <v>#REF!</v>
      </c>
      <c r="DY277" s="39">
        <f t="shared" si="276"/>
        <v>118</v>
      </c>
      <c r="DZ277" s="39">
        <f t="shared" si="272"/>
        <v>9</v>
      </c>
      <c r="EA277" s="104" t="e">
        <f t="shared" si="273"/>
        <v>#REF!</v>
      </c>
      <c r="EB277" s="39">
        <f>PRODUCT($DZ$161:DZ277)/FACT(DY277-1)</f>
        <v>1176174344125.0002</v>
      </c>
    </row>
    <row r="278" spans="2:143" s="39" customFormat="1">
      <c r="B278" s="21"/>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c r="BD278" s="40"/>
      <c r="BE278" s="40"/>
      <c r="BF278" s="40"/>
      <c r="BG278" s="40"/>
      <c r="BH278" s="40"/>
      <c r="BI278" s="40"/>
      <c r="BJ278" s="40"/>
      <c r="BK278" s="40"/>
      <c r="BL278" s="40"/>
      <c r="BM278" s="40"/>
      <c r="BN278" s="40"/>
      <c r="BO278" s="40"/>
      <c r="BP278" s="40"/>
      <c r="BQ278" s="40"/>
      <c r="BR278" s="40"/>
      <c r="BS278" s="40"/>
      <c r="BT278" s="40"/>
      <c r="BU278" s="40"/>
      <c r="BV278" s="40"/>
      <c r="BW278" s="40"/>
      <c r="BX278" s="40"/>
      <c r="BY278" s="40"/>
      <c r="BZ278" s="40"/>
      <c r="CA278" s="40"/>
      <c r="CB278" s="40"/>
      <c r="CC278" s="40"/>
      <c r="CD278" s="40"/>
      <c r="CE278" s="40"/>
      <c r="CF278" s="40"/>
      <c r="CG278" s="40"/>
      <c r="CH278" s="40"/>
      <c r="CI278" s="40"/>
      <c r="CJ278" s="40"/>
      <c r="CK278" s="40"/>
      <c r="CL278" s="40"/>
      <c r="CM278" s="40"/>
      <c r="CN278" s="40"/>
      <c r="CO278" s="40"/>
      <c r="CP278" s="40"/>
      <c r="CQ278" s="40"/>
      <c r="CR278" s="40"/>
      <c r="CS278" s="40"/>
      <c r="CT278" s="40"/>
      <c r="CU278" s="40"/>
      <c r="CV278" s="40"/>
      <c r="CW278" s="40"/>
      <c r="CX278" s="40"/>
      <c r="CY278" s="40"/>
      <c r="CZ278" s="40"/>
      <c r="DA278" s="40"/>
      <c r="DB278" s="40"/>
      <c r="DC278" s="40"/>
      <c r="DD278" s="40"/>
      <c r="DE278" s="40"/>
      <c r="DF278" s="40"/>
      <c r="DG278" s="40"/>
      <c r="DH278" s="40"/>
      <c r="DI278" s="40"/>
      <c r="DJ278" s="40"/>
      <c r="DK278" s="40"/>
      <c r="DL278" s="40"/>
      <c r="DM278" s="40"/>
      <c r="DN278" s="40"/>
      <c r="DO278" s="40"/>
      <c r="DP278" s="41"/>
      <c r="DQ278" s="40" t="e">
        <f t="shared" ref="DQ278:DW278" si="339">MAX(($C$24*DR278+(1-$C$24)*DR279)*$C$25,DQ149-StrikePrice)</f>
        <v>#REF!</v>
      </c>
      <c r="DR278" s="40" t="e">
        <f t="shared" si="339"/>
        <v>#REF!</v>
      </c>
      <c r="DS278" s="40" t="e">
        <f t="shared" si="339"/>
        <v>#REF!</v>
      </c>
      <c r="DT278" s="40" t="e">
        <f t="shared" si="339"/>
        <v>#REF!</v>
      </c>
      <c r="DU278" s="40" t="e">
        <f t="shared" si="339"/>
        <v>#REF!</v>
      </c>
      <c r="DV278" s="40" t="e">
        <f t="shared" si="339"/>
        <v>#REF!</v>
      </c>
      <c r="DW278" s="40" t="e">
        <f t="shared" si="339"/>
        <v>#REF!</v>
      </c>
      <c r="DX278" s="40" t="e">
        <f t="shared" si="317"/>
        <v>#REF!</v>
      </c>
      <c r="DY278" s="39">
        <f t="shared" si="276"/>
        <v>119</v>
      </c>
      <c r="DZ278" s="39">
        <f t="shared" si="272"/>
        <v>8</v>
      </c>
      <c r="EA278" s="104" t="e">
        <f t="shared" si="273"/>
        <v>#REF!</v>
      </c>
      <c r="EB278" s="39">
        <f>PRODUCT($DZ$161:DZ278)/FACT(DY278-1)</f>
        <v>79740633500.000015</v>
      </c>
    </row>
    <row r="279" spans="2:143" s="39" customFormat="1">
      <c r="B279" s="21"/>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c r="BA279" s="40"/>
      <c r="BB279" s="40"/>
      <c r="BC279" s="40"/>
      <c r="BD279" s="40"/>
      <c r="BE279" s="40"/>
      <c r="BF279" s="40"/>
      <c r="BG279" s="40"/>
      <c r="BH279" s="40"/>
      <c r="BI279" s="40"/>
      <c r="BJ279" s="40"/>
      <c r="BK279" s="40"/>
      <c r="BL279" s="40"/>
      <c r="BM279" s="40"/>
      <c r="BN279" s="40"/>
      <c r="BO279" s="40"/>
      <c r="BP279" s="40"/>
      <c r="BQ279" s="40"/>
      <c r="BR279" s="40"/>
      <c r="BS279" s="40"/>
      <c r="BT279" s="40"/>
      <c r="BU279" s="40"/>
      <c r="BV279" s="40"/>
      <c r="BW279" s="40"/>
      <c r="BX279" s="40"/>
      <c r="BY279" s="40"/>
      <c r="BZ279" s="40"/>
      <c r="CA279" s="40"/>
      <c r="CB279" s="40"/>
      <c r="CC279" s="40"/>
      <c r="CD279" s="40"/>
      <c r="CE279" s="40"/>
      <c r="CF279" s="40"/>
      <c r="CG279" s="40"/>
      <c r="CH279" s="40"/>
      <c r="CI279" s="40"/>
      <c r="CJ279" s="40"/>
      <c r="CK279" s="40"/>
      <c r="CL279" s="40"/>
      <c r="CM279" s="40"/>
      <c r="CN279" s="40"/>
      <c r="CO279" s="40"/>
      <c r="CP279" s="40"/>
      <c r="CQ279" s="40"/>
      <c r="CR279" s="40"/>
      <c r="CS279" s="40"/>
      <c r="CT279" s="40"/>
      <c r="CU279" s="40"/>
      <c r="CV279" s="40"/>
      <c r="CW279" s="40"/>
      <c r="CX279" s="40"/>
      <c r="CY279" s="40"/>
      <c r="CZ279" s="40"/>
      <c r="DA279" s="40"/>
      <c r="DB279" s="40"/>
      <c r="DC279" s="40"/>
      <c r="DD279" s="40"/>
      <c r="DE279" s="40"/>
      <c r="DF279" s="40"/>
      <c r="DG279" s="40"/>
      <c r="DH279" s="40"/>
      <c r="DI279" s="40"/>
      <c r="DJ279" s="40"/>
      <c r="DK279" s="40"/>
      <c r="DL279" s="40"/>
      <c r="DM279" s="40"/>
      <c r="DN279" s="40"/>
      <c r="DO279" s="40"/>
      <c r="DP279" s="40"/>
      <c r="DQ279" s="41"/>
      <c r="DR279" s="40" t="e">
        <f t="shared" ref="DR279:DW279" si="340">MAX(($C$24*DS279+(1-$C$24)*DS280)*$C$25,DR150-StrikePrice)</f>
        <v>#REF!</v>
      </c>
      <c r="DS279" s="40" t="e">
        <f t="shared" si="340"/>
        <v>#REF!</v>
      </c>
      <c r="DT279" s="40" t="e">
        <f t="shared" si="340"/>
        <v>#REF!</v>
      </c>
      <c r="DU279" s="40" t="e">
        <f t="shared" si="340"/>
        <v>#REF!</v>
      </c>
      <c r="DV279" s="40" t="e">
        <f t="shared" si="340"/>
        <v>#REF!</v>
      </c>
      <c r="DW279" s="40" t="e">
        <f t="shared" si="340"/>
        <v>#REF!</v>
      </c>
      <c r="DX279" s="40" t="e">
        <f t="shared" si="317"/>
        <v>#REF!</v>
      </c>
      <c r="DY279" s="39">
        <f t="shared" si="276"/>
        <v>120</v>
      </c>
      <c r="DZ279" s="39">
        <f t="shared" si="272"/>
        <v>7</v>
      </c>
      <c r="EA279" s="104" t="e">
        <f t="shared" si="273"/>
        <v>#REF!</v>
      </c>
      <c r="EB279" s="39">
        <f>PRODUCT($DZ$161:DZ279)/FACT(DY279-1)</f>
        <v>4690625500</v>
      </c>
    </row>
    <row r="280" spans="2:143" s="39" customFormat="1">
      <c r="B280" s="21"/>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c r="BA280" s="40"/>
      <c r="BB280" s="40"/>
      <c r="BC280" s="40"/>
      <c r="BD280" s="40"/>
      <c r="BE280" s="40"/>
      <c r="BF280" s="40"/>
      <c r="BG280" s="40"/>
      <c r="BH280" s="40"/>
      <c r="BI280" s="40"/>
      <c r="BJ280" s="40"/>
      <c r="BK280" s="40"/>
      <c r="BL280" s="40"/>
      <c r="BM280" s="40"/>
      <c r="BN280" s="40"/>
      <c r="BO280" s="40"/>
      <c r="BP280" s="40"/>
      <c r="BQ280" s="40"/>
      <c r="BR280" s="40"/>
      <c r="BS280" s="40"/>
      <c r="BT280" s="40"/>
      <c r="BU280" s="40"/>
      <c r="BV280" s="40"/>
      <c r="BW280" s="40"/>
      <c r="BX280" s="40"/>
      <c r="BY280" s="40"/>
      <c r="BZ280" s="40"/>
      <c r="CA280" s="40"/>
      <c r="CB280" s="40"/>
      <c r="CC280" s="40"/>
      <c r="CD280" s="40"/>
      <c r="CE280" s="40"/>
      <c r="CF280" s="40"/>
      <c r="CG280" s="40"/>
      <c r="CH280" s="40"/>
      <c r="CI280" s="40"/>
      <c r="CJ280" s="40"/>
      <c r="CK280" s="40"/>
      <c r="CL280" s="40"/>
      <c r="CM280" s="40"/>
      <c r="CN280" s="40"/>
      <c r="CO280" s="40"/>
      <c r="CP280" s="40"/>
      <c r="CQ280" s="40"/>
      <c r="CR280" s="40"/>
      <c r="CS280" s="40"/>
      <c r="CT280" s="40"/>
      <c r="CU280" s="40"/>
      <c r="CV280" s="40"/>
      <c r="CW280" s="40"/>
      <c r="CX280" s="40"/>
      <c r="CY280" s="40"/>
      <c r="CZ280" s="40"/>
      <c r="DA280" s="40"/>
      <c r="DB280" s="40"/>
      <c r="DC280" s="40"/>
      <c r="DD280" s="40"/>
      <c r="DE280" s="40"/>
      <c r="DF280" s="40"/>
      <c r="DG280" s="40"/>
      <c r="DH280" s="40"/>
      <c r="DI280" s="40"/>
      <c r="DJ280" s="40"/>
      <c r="DK280" s="40"/>
      <c r="DL280" s="40"/>
      <c r="DM280" s="40"/>
      <c r="DN280" s="40"/>
      <c r="DO280" s="40"/>
      <c r="DP280" s="40"/>
      <c r="DQ280" s="40"/>
      <c r="DR280" s="41"/>
      <c r="DS280" s="40" t="e">
        <f>MAX(($C$24*DT280+(1-$C$24)*DT281)*$C$25,DS151-StrikePrice)</f>
        <v>#REF!</v>
      </c>
      <c r="DT280" s="40" t="e">
        <f>MAX(($C$24*DU280+(1-$C$24)*DU281)*$C$25,DT151-StrikePrice)</f>
        <v>#REF!</v>
      </c>
      <c r="DU280" s="40" t="e">
        <f>MAX(($C$24*DV280+(1-$C$24)*DV281)*$C$25,DU151-StrikePrice)</f>
        <v>#REF!</v>
      </c>
      <c r="DV280" s="40" t="e">
        <f>MAX(($C$24*DW280+(1-$C$24)*DW281)*$C$25,DV151-StrikePrice)</f>
        <v>#REF!</v>
      </c>
      <c r="DW280" s="40" t="e">
        <f>MAX(($C$24*DX280+(1-$C$24)*DX281)*$C$25,DW151-StrikePrice)</f>
        <v>#REF!</v>
      </c>
      <c r="DX280" s="40" t="e">
        <f t="shared" si="317"/>
        <v>#REF!</v>
      </c>
      <c r="DY280" s="39">
        <f t="shared" si="276"/>
        <v>121</v>
      </c>
      <c r="DZ280" s="39">
        <f t="shared" si="272"/>
        <v>6</v>
      </c>
      <c r="EA280" s="104" t="e">
        <f t="shared" si="273"/>
        <v>#REF!</v>
      </c>
      <c r="EB280" s="39">
        <f>PRODUCT($DZ$161:DZ280)/FACT(DY280-1)</f>
        <v>234531274.99999973</v>
      </c>
    </row>
    <row r="281" spans="2:143" s="39" customFormat="1">
      <c r="B281" s="21"/>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c r="BA281" s="40"/>
      <c r="BB281" s="40"/>
      <c r="BC281" s="40"/>
      <c r="BD281" s="40"/>
      <c r="BE281" s="40"/>
      <c r="BF281" s="40"/>
      <c r="BG281" s="40"/>
      <c r="BH281" s="40"/>
      <c r="BI281" s="40"/>
      <c r="BJ281" s="40"/>
      <c r="BK281" s="40"/>
      <c r="BL281" s="40"/>
      <c r="BM281" s="40"/>
      <c r="BN281" s="40"/>
      <c r="BO281" s="40"/>
      <c r="BP281" s="40"/>
      <c r="BQ281" s="40"/>
      <c r="BR281" s="40"/>
      <c r="BS281" s="40"/>
      <c r="BT281" s="40"/>
      <c r="BU281" s="40"/>
      <c r="BV281" s="40"/>
      <c r="BW281" s="40"/>
      <c r="BX281" s="40"/>
      <c r="BY281" s="40"/>
      <c r="BZ281" s="40"/>
      <c r="CA281" s="40"/>
      <c r="CB281" s="40"/>
      <c r="CC281" s="40"/>
      <c r="CD281" s="40"/>
      <c r="CE281" s="40"/>
      <c r="CF281" s="40"/>
      <c r="CG281" s="40"/>
      <c r="CH281" s="40"/>
      <c r="CI281" s="40"/>
      <c r="CJ281" s="40"/>
      <c r="CK281" s="40"/>
      <c r="CL281" s="40"/>
      <c r="CM281" s="40"/>
      <c r="CN281" s="40"/>
      <c r="CO281" s="40"/>
      <c r="CP281" s="40"/>
      <c r="CQ281" s="40"/>
      <c r="CR281" s="40"/>
      <c r="CS281" s="40"/>
      <c r="CT281" s="40"/>
      <c r="CU281" s="40"/>
      <c r="CV281" s="40"/>
      <c r="CW281" s="40"/>
      <c r="CX281" s="40"/>
      <c r="CY281" s="40"/>
      <c r="CZ281" s="40"/>
      <c r="DA281" s="40"/>
      <c r="DB281" s="40"/>
      <c r="DC281" s="40"/>
      <c r="DD281" s="40"/>
      <c r="DE281" s="40"/>
      <c r="DF281" s="40"/>
      <c r="DG281" s="40"/>
      <c r="DH281" s="40"/>
      <c r="DI281" s="40"/>
      <c r="DJ281" s="40"/>
      <c r="DK281" s="40"/>
      <c r="DL281" s="40"/>
      <c r="DM281" s="40"/>
      <c r="DN281" s="40"/>
      <c r="DO281" s="40"/>
      <c r="DP281" s="40"/>
      <c r="DQ281" s="40"/>
      <c r="DR281" s="40"/>
      <c r="DS281" s="41"/>
      <c r="DT281" s="40" t="e">
        <f>MAX(($C$24*DU281+(1-$C$24)*DU282)*$C$25,DT152-StrikePrice)</f>
        <v>#REF!</v>
      </c>
      <c r="DU281" s="40" t="e">
        <f>MAX(($C$24*DV281+(1-$C$24)*DV282)*$C$25,DU152-StrikePrice)</f>
        <v>#REF!</v>
      </c>
      <c r="DV281" s="40" t="e">
        <f>MAX(($C$24*DW281+(1-$C$24)*DW282)*$C$25,DV152-StrikePrice)</f>
        <v>#REF!</v>
      </c>
      <c r="DW281" s="40" t="e">
        <f>MAX(($C$24*DX281+(1-$C$24)*DX282)*$C$25,DW152-StrikePrice)</f>
        <v>#REF!</v>
      </c>
      <c r="DX281" s="40" t="e">
        <f t="shared" si="317"/>
        <v>#REF!</v>
      </c>
      <c r="DY281" s="39">
        <f t="shared" si="276"/>
        <v>122</v>
      </c>
      <c r="DZ281" s="39">
        <f t="shared" si="272"/>
        <v>5</v>
      </c>
      <c r="EA281" s="104" t="e">
        <f t="shared" si="273"/>
        <v>#REF!</v>
      </c>
      <c r="EB281" s="39">
        <f>PRODUCT($DZ$161:DZ281)/FACT(DY281-1)</f>
        <v>9691375</v>
      </c>
    </row>
    <row r="282" spans="2:143" s="39" customFormat="1">
      <c r="B282" s="21"/>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c r="BA282" s="40"/>
      <c r="BB282" s="40"/>
      <c r="BC282" s="40"/>
      <c r="BD282" s="40"/>
      <c r="BE282" s="40"/>
      <c r="BF282" s="40"/>
      <c r="BG282" s="40"/>
      <c r="BH282" s="40"/>
      <c r="BI282" s="40"/>
      <c r="BJ282" s="40"/>
      <c r="BK282" s="40"/>
      <c r="BL282" s="40"/>
      <c r="BM282" s="40"/>
      <c r="BN282" s="40"/>
      <c r="BO282" s="40"/>
      <c r="BP282" s="40"/>
      <c r="BQ282" s="40"/>
      <c r="BR282" s="40"/>
      <c r="BS282" s="40"/>
      <c r="BT282" s="40"/>
      <c r="BU282" s="40"/>
      <c r="BV282" s="40"/>
      <c r="BW282" s="40"/>
      <c r="BX282" s="40"/>
      <c r="BY282" s="40"/>
      <c r="BZ282" s="40"/>
      <c r="CA282" s="40"/>
      <c r="CB282" s="40"/>
      <c r="CC282" s="40"/>
      <c r="CD282" s="40"/>
      <c r="CE282" s="40"/>
      <c r="CF282" s="40"/>
      <c r="CG282" s="40"/>
      <c r="CH282" s="40"/>
      <c r="CI282" s="40"/>
      <c r="CJ282" s="40"/>
      <c r="CK282" s="40"/>
      <c r="CL282" s="40"/>
      <c r="CM282" s="40"/>
      <c r="CN282" s="40"/>
      <c r="CO282" s="40"/>
      <c r="CP282" s="40"/>
      <c r="CQ282" s="40"/>
      <c r="CR282" s="40"/>
      <c r="CS282" s="40"/>
      <c r="CT282" s="40"/>
      <c r="CU282" s="40"/>
      <c r="CV282" s="40"/>
      <c r="CW282" s="40"/>
      <c r="CX282" s="40"/>
      <c r="CY282" s="40"/>
      <c r="CZ282" s="40"/>
      <c r="DA282" s="40"/>
      <c r="DB282" s="40"/>
      <c r="DC282" s="40"/>
      <c r="DD282" s="40"/>
      <c r="DE282" s="40"/>
      <c r="DF282" s="40"/>
      <c r="DG282" s="40"/>
      <c r="DH282" s="40"/>
      <c r="DI282" s="40"/>
      <c r="DJ282" s="40"/>
      <c r="DK282" s="40"/>
      <c r="DL282" s="40"/>
      <c r="DM282" s="40"/>
      <c r="DN282" s="40"/>
      <c r="DO282" s="40"/>
      <c r="DP282" s="40"/>
      <c r="DQ282" s="40"/>
      <c r="DR282" s="40"/>
      <c r="DS282" s="40"/>
      <c r="DT282" s="41"/>
      <c r="DU282" s="40" t="e">
        <f>MAX(($C$24*DV282+(1-$C$24)*DV283)*$C$25,DU153-StrikePrice)</f>
        <v>#REF!</v>
      </c>
      <c r="DV282" s="40" t="e">
        <f>MAX(($C$24*DW282+(1-$C$24)*DW283)*$C$25,DV153-StrikePrice)</f>
        <v>#REF!</v>
      </c>
      <c r="DW282" s="40" t="e">
        <f>MAX(($C$24*DX282+(1-$C$24)*DX283)*$C$25,DW153-StrikePrice)</f>
        <v>#REF!</v>
      </c>
      <c r="DX282" s="40" t="e">
        <f t="shared" si="317"/>
        <v>#REF!</v>
      </c>
      <c r="DY282" s="39">
        <f t="shared" si="276"/>
        <v>123</v>
      </c>
      <c r="DZ282" s="39">
        <f t="shared" si="272"/>
        <v>4</v>
      </c>
      <c r="EA282" s="104" t="e">
        <f t="shared" si="273"/>
        <v>#REF!</v>
      </c>
      <c r="EB282" s="39">
        <f>PRODUCT($DZ$161:DZ282)/FACT(DY282-1)</f>
        <v>317750</v>
      </c>
    </row>
    <row r="283" spans="2:143" s="39" customFormat="1">
      <c r="B283" s="21"/>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c r="BA283" s="40"/>
      <c r="BB283" s="40"/>
      <c r="BC283" s="40"/>
      <c r="BD283" s="40"/>
      <c r="BE283" s="40"/>
      <c r="BF283" s="40"/>
      <c r="BG283" s="40"/>
      <c r="BH283" s="40"/>
      <c r="BI283" s="40"/>
      <c r="BJ283" s="40"/>
      <c r="BK283" s="40"/>
      <c r="BL283" s="40"/>
      <c r="BM283" s="40"/>
      <c r="BN283" s="40"/>
      <c r="BO283" s="40"/>
      <c r="BP283" s="40"/>
      <c r="BQ283" s="40"/>
      <c r="BR283" s="40"/>
      <c r="BS283" s="40"/>
      <c r="BT283" s="40"/>
      <c r="BU283" s="40"/>
      <c r="BV283" s="40"/>
      <c r="BW283" s="40"/>
      <c r="BX283" s="40"/>
      <c r="BY283" s="40"/>
      <c r="BZ283" s="40"/>
      <c r="CA283" s="40"/>
      <c r="CB283" s="40"/>
      <c r="CC283" s="40"/>
      <c r="CD283" s="40"/>
      <c r="CE283" s="40"/>
      <c r="CF283" s="40"/>
      <c r="CG283" s="40"/>
      <c r="CH283" s="40"/>
      <c r="CI283" s="40"/>
      <c r="CJ283" s="40"/>
      <c r="CK283" s="40"/>
      <c r="CL283" s="40"/>
      <c r="CM283" s="40"/>
      <c r="CN283" s="40"/>
      <c r="CO283" s="40"/>
      <c r="CP283" s="40"/>
      <c r="CQ283" s="40"/>
      <c r="CR283" s="40"/>
      <c r="CS283" s="40"/>
      <c r="CT283" s="40"/>
      <c r="CU283" s="40"/>
      <c r="CV283" s="40"/>
      <c r="CW283" s="40"/>
      <c r="CX283" s="40"/>
      <c r="CY283" s="40"/>
      <c r="CZ283" s="40"/>
      <c r="DA283" s="40"/>
      <c r="DB283" s="40"/>
      <c r="DC283" s="40"/>
      <c r="DD283" s="40"/>
      <c r="DE283" s="40"/>
      <c r="DF283" s="40"/>
      <c r="DG283" s="40"/>
      <c r="DH283" s="40"/>
      <c r="DI283" s="40"/>
      <c r="DJ283" s="40"/>
      <c r="DK283" s="40"/>
      <c r="DL283" s="40"/>
      <c r="DM283" s="40"/>
      <c r="DN283" s="40"/>
      <c r="DO283" s="40"/>
      <c r="DP283" s="40"/>
      <c r="DQ283" s="40"/>
      <c r="DR283" s="40"/>
      <c r="DS283" s="40"/>
      <c r="DT283" s="40"/>
      <c r="DU283" s="41"/>
      <c r="DV283" s="40" t="e">
        <f>MAX(($C$24*DW283+(1-$C$24)*DW284)*$C$25,DV154-StrikePrice)</f>
        <v>#REF!</v>
      </c>
      <c r="DW283" s="40" t="e">
        <f>MAX(($C$24*DX283+(1-$C$24)*DX284)*$C$25,DW154-StrikePrice)</f>
        <v>#REF!</v>
      </c>
      <c r="DX283" s="40" t="e">
        <f t="shared" si="317"/>
        <v>#REF!</v>
      </c>
      <c r="DY283" s="39">
        <f t="shared" si="276"/>
        <v>124</v>
      </c>
      <c r="DZ283" s="39">
        <f t="shared" si="272"/>
        <v>3</v>
      </c>
      <c r="EA283" s="104" t="e">
        <f t="shared" si="273"/>
        <v>#REF!</v>
      </c>
      <c r="EB283" s="39">
        <f>PRODUCT($DZ$161:DZ283)/FACT(DY283-1)</f>
        <v>7749.9999999999991</v>
      </c>
    </row>
    <row r="284" spans="2:143" s="39" customFormat="1">
      <c r="B284" s="21"/>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c r="BA284" s="40"/>
      <c r="BB284" s="40"/>
      <c r="BC284" s="40"/>
      <c r="BD284" s="40"/>
      <c r="BE284" s="40"/>
      <c r="BF284" s="40"/>
      <c r="BG284" s="40"/>
      <c r="BH284" s="40"/>
      <c r="BI284" s="40"/>
      <c r="BJ284" s="40"/>
      <c r="BK284" s="40"/>
      <c r="BL284" s="40"/>
      <c r="BM284" s="40"/>
      <c r="BN284" s="40"/>
      <c r="BO284" s="40"/>
      <c r="BP284" s="40"/>
      <c r="BQ284" s="40"/>
      <c r="BR284" s="40"/>
      <c r="BS284" s="40"/>
      <c r="BT284" s="40"/>
      <c r="BU284" s="40"/>
      <c r="BV284" s="40"/>
      <c r="BW284" s="40"/>
      <c r="BX284" s="40"/>
      <c r="BY284" s="40"/>
      <c r="BZ284" s="40"/>
      <c r="CA284" s="40"/>
      <c r="CB284" s="40"/>
      <c r="CC284" s="40"/>
      <c r="CD284" s="40"/>
      <c r="CE284" s="40"/>
      <c r="CF284" s="40"/>
      <c r="CG284" s="40"/>
      <c r="CH284" s="40"/>
      <c r="CI284" s="40"/>
      <c r="CJ284" s="40"/>
      <c r="CK284" s="40"/>
      <c r="CL284" s="40"/>
      <c r="CM284" s="40"/>
      <c r="CN284" s="40"/>
      <c r="CO284" s="40"/>
      <c r="CP284" s="40"/>
      <c r="CQ284" s="40"/>
      <c r="CR284" s="40"/>
      <c r="CS284" s="40"/>
      <c r="CT284" s="40"/>
      <c r="CU284" s="40"/>
      <c r="CV284" s="40"/>
      <c r="CW284" s="40"/>
      <c r="CX284" s="40"/>
      <c r="CY284" s="40"/>
      <c r="CZ284" s="40"/>
      <c r="DA284" s="40"/>
      <c r="DB284" s="40"/>
      <c r="DC284" s="40"/>
      <c r="DD284" s="40"/>
      <c r="DE284" s="40"/>
      <c r="DF284" s="40"/>
      <c r="DG284" s="40"/>
      <c r="DH284" s="40"/>
      <c r="DI284" s="40"/>
      <c r="DJ284" s="40"/>
      <c r="DK284" s="40"/>
      <c r="DL284" s="40"/>
      <c r="DM284" s="40"/>
      <c r="DN284" s="40"/>
      <c r="DO284" s="40"/>
      <c r="DP284" s="40"/>
      <c r="DQ284" s="40"/>
      <c r="DR284" s="40"/>
      <c r="DS284" s="40"/>
      <c r="DT284" s="40"/>
      <c r="DU284" s="40"/>
      <c r="DV284" s="41"/>
      <c r="DW284" s="40" t="e">
        <f>MAX(($C$24*DX284+(1-$C$24)*DX285)*$C$25,DW155-StrikePrice)</f>
        <v>#REF!</v>
      </c>
      <c r="DX284" s="40" t="e">
        <f t="shared" si="317"/>
        <v>#REF!</v>
      </c>
      <c r="DY284" s="39">
        <f t="shared" si="276"/>
        <v>125</v>
      </c>
      <c r="DZ284" s="39">
        <f t="shared" si="272"/>
        <v>2</v>
      </c>
      <c r="EA284" s="104" t="e">
        <f t="shared" si="273"/>
        <v>#REF!</v>
      </c>
      <c r="EB284" s="39">
        <f>PRODUCT($DZ$161:DZ284)/FACT(DY284-1)</f>
        <v>125</v>
      </c>
    </row>
    <row r="285" spans="2:143" s="39" customFormat="1">
      <c r="B285" s="21"/>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T285" s="40"/>
      <c r="AU285" s="40"/>
      <c r="AV285" s="40"/>
      <c r="AW285" s="40"/>
      <c r="AX285" s="40"/>
      <c r="AY285" s="40"/>
      <c r="AZ285" s="40"/>
      <c r="BA285" s="40"/>
      <c r="BB285" s="40"/>
      <c r="BC285" s="40"/>
      <c r="BD285" s="40"/>
      <c r="BE285" s="40"/>
      <c r="BF285" s="40"/>
      <c r="BG285" s="40"/>
      <c r="BH285" s="40"/>
      <c r="BI285" s="40"/>
      <c r="BJ285" s="40"/>
      <c r="BK285" s="40"/>
      <c r="BL285" s="40"/>
      <c r="BM285" s="40"/>
      <c r="BN285" s="40"/>
      <c r="BO285" s="40"/>
      <c r="BP285" s="40"/>
      <c r="BQ285" s="40"/>
      <c r="BR285" s="40"/>
      <c r="BS285" s="40"/>
      <c r="BT285" s="40"/>
      <c r="BU285" s="40"/>
      <c r="BV285" s="40"/>
      <c r="BW285" s="40"/>
      <c r="BX285" s="40"/>
      <c r="BY285" s="40"/>
      <c r="BZ285" s="40"/>
      <c r="CA285" s="40"/>
      <c r="CB285" s="40"/>
      <c r="CC285" s="40"/>
      <c r="CD285" s="40"/>
      <c r="CE285" s="40"/>
      <c r="CF285" s="40"/>
      <c r="CG285" s="40"/>
      <c r="CH285" s="40"/>
      <c r="CI285" s="40"/>
      <c r="CJ285" s="40"/>
      <c r="CK285" s="40"/>
      <c r="CL285" s="40"/>
      <c r="CM285" s="40"/>
      <c r="CN285" s="40"/>
      <c r="CO285" s="40"/>
      <c r="CP285" s="40"/>
      <c r="CQ285" s="40"/>
      <c r="CR285" s="40"/>
      <c r="CS285" s="40"/>
      <c r="CT285" s="40"/>
      <c r="CU285" s="40"/>
      <c r="CV285" s="40"/>
      <c r="CW285" s="40"/>
      <c r="CX285" s="40"/>
      <c r="CY285" s="40"/>
      <c r="CZ285" s="40"/>
      <c r="DA285" s="40"/>
      <c r="DB285" s="40"/>
      <c r="DC285" s="40"/>
      <c r="DD285" s="40"/>
      <c r="DE285" s="40"/>
      <c r="DF285" s="40"/>
      <c r="DG285" s="40"/>
      <c r="DH285" s="40"/>
      <c r="DI285" s="40"/>
      <c r="DJ285" s="40"/>
      <c r="DK285" s="40"/>
      <c r="DL285" s="40"/>
      <c r="DM285" s="40"/>
      <c r="DN285" s="40"/>
      <c r="DO285" s="40"/>
      <c r="DP285" s="40"/>
      <c r="DQ285" s="40"/>
      <c r="DR285" s="40"/>
      <c r="DS285" s="40"/>
      <c r="DT285" s="40"/>
      <c r="DU285" s="40"/>
      <c r="DV285" s="40"/>
      <c r="DW285" s="41"/>
      <c r="DX285" s="40" t="e">
        <f t="shared" si="317"/>
        <v>#REF!</v>
      </c>
      <c r="DY285" s="39">
        <f t="shared" si="276"/>
        <v>126</v>
      </c>
      <c r="DZ285" s="39">
        <f>127-DY285</f>
        <v>1</v>
      </c>
      <c r="EA285" s="104" t="e">
        <f t="shared" si="273"/>
        <v>#REF!</v>
      </c>
      <c r="EB285" s="39">
        <v>1</v>
      </c>
    </row>
    <row r="286" spans="2:143" s="39" customFormat="1">
      <c r="B286" s="21"/>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T286" s="40"/>
      <c r="AU286" s="40"/>
      <c r="AV286" s="40"/>
      <c r="AW286" s="40"/>
      <c r="AX286" s="40"/>
      <c r="AY286" s="40"/>
      <c r="AZ286" s="40"/>
      <c r="BA286" s="40"/>
      <c r="BB286" s="40"/>
      <c r="BC286" s="40"/>
      <c r="BD286" s="40"/>
      <c r="BE286" s="40"/>
      <c r="BF286" s="40"/>
      <c r="BG286" s="40"/>
      <c r="BH286" s="40"/>
      <c r="BI286" s="40"/>
      <c r="BJ286" s="40"/>
      <c r="BK286" s="40"/>
      <c r="BL286" s="40"/>
      <c r="BM286" s="40"/>
      <c r="BN286" s="40"/>
      <c r="BO286" s="40"/>
      <c r="BP286" s="40"/>
      <c r="BQ286" s="40"/>
      <c r="BR286" s="40"/>
      <c r="BS286" s="40"/>
      <c r="BT286" s="40"/>
      <c r="BU286" s="40"/>
      <c r="BV286" s="40"/>
      <c r="BW286" s="40"/>
      <c r="BX286" s="40"/>
      <c r="BY286" s="40"/>
      <c r="BZ286" s="40"/>
      <c r="CA286" s="40"/>
      <c r="CB286" s="40"/>
      <c r="CC286" s="40"/>
      <c r="CD286" s="40"/>
      <c r="CE286" s="40"/>
      <c r="CF286" s="40"/>
      <c r="CG286" s="40"/>
      <c r="CH286" s="40"/>
      <c r="CI286" s="40"/>
      <c r="CJ286" s="40"/>
      <c r="CK286" s="40"/>
      <c r="CL286" s="40"/>
      <c r="CM286" s="40"/>
      <c r="CN286" s="40"/>
      <c r="CO286" s="40"/>
      <c r="CP286" s="40"/>
      <c r="CQ286" s="40"/>
      <c r="CR286" s="40"/>
      <c r="CS286" s="40"/>
      <c r="CT286" s="40"/>
      <c r="CU286" s="40"/>
      <c r="CV286" s="40"/>
      <c r="CW286" s="40"/>
      <c r="CX286" s="40"/>
      <c r="CY286" s="40"/>
      <c r="CZ286" s="40"/>
      <c r="DA286" s="40"/>
      <c r="DB286" s="40"/>
      <c r="DC286" s="40"/>
      <c r="DD286" s="40"/>
      <c r="DE286" s="40"/>
      <c r="DF286" s="40"/>
      <c r="DG286" s="40"/>
      <c r="DH286" s="40"/>
      <c r="DI286" s="40"/>
      <c r="DJ286" s="40"/>
      <c r="DK286" s="40"/>
      <c r="DL286" s="40"/>
      <c r="DM286" s="40"/>
      <c r="DN286" s="40"/>
      <c r="DO286" s="40"/>
      <c r="DP286" s="40"/>
      <c r="DQ286" s="40"/>
      <c r="DR286" s="40"/>
      <c r="DS286" s="40"/>
      <c r="DT286" s="40"/>
      <c r="DU286" s="40"/>
      <c r="DV286" s="40"/>
      <c r="DW286" s="40"/>
      <c r="DX286" s="41"/>
    </row>
    <row r="287" spans="2:143" s="39" customFormat="1"/>
    <row r="288" spans="2:143">
      <c r="EM288" s="39"/>
    </row>
    <row r="289" spans="142:143">
      <c r="EM289" s="39"/>
    </row>
    <row r="290" spans="142:143">
      <c r="EM290" s="39"/>
    </row>
    <row r="291" spans="142:143">
      <c r="EM291" s="39"/>
    </row>
    <row r="292" spans="142:143">
      <c r="EM292" s="39"/>
    </row>
    <row r="293" spans="142:143">
      <c r="EM293" s="39"/>
    </row>
    <row r="294" spans="142:143">
      <c r="EM294" s="39"/>
    </row>
    <row r="295" spans="142:143">
      <c r="EM295" s="39"/>
    </row>
    <row r="296" spans="142:143">
      <c r="EM296" s="39"/>
    </row>
    <row r="297" spans="142:143">
      <c r="EM297" s="39"/>
    </row>
    <row r="298" spans="142:143">
      <c r="EM298" s="39"/>
    </row>
    <row r="299" spans="142:143">
      <c r="EM299" s="39"/>
    </row>
    <row r="300" spans="142:143">
      <c r="EM300" s="39"/>
    </row>
    <row r="301" spans="142:143">
      <c r="EL301" s="1">
        <v>125</v>
      </c>
      <c r="EM301" s="39"/>
    </row>
    <row r="302" spans="142:143">
      <c r="EL302" s="1">
        <v>1</v>
      </c>
      <c r="EM302" s="39"/>
    </row>
    <row r="303" spans="142:143">
      <c r="EM303" s="39"/>
    </row>
    <row r="304" spans="142:143">
      <c r="EM304" s="39"/>
    </row>
    <row r="1048576" spans="139:139">
      <c r="EI1048576" s="39"/>
    </row>
  </sheetData>
  <mergeCells count="2">
    <mergeCell ref="J4:L4"/>
    <mergeCell ref="J11:Q11"/>
  </mergeCells>
  <phoneticPr fontId="10"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15</vt:i4>
      </vt:variant>
    </vt:vector>
  </HeadingPairs>
  <TitlesOfParts>
    <vt:vector size="21" baseType="lpstr">
      <vt:lpstr>보고서</vt:lpstr>
      <vt:lpstr>이항모형(Call&amp;Put)</vt:lpstr>
      <vt:lpstr>Sheet1</vt:lpstr>
      <vt:lpstr>주가_</vt:lpstr>
      <vt:lpstr>행사가격</vt:lpstr>
      <vt:lpstr>전환권평가_(이항=블랙)</vt:lpstr>
      <vt:lpstr>'이항모형(Call&amp;Put)'!DividendYield</vt:lpstr>
      <vt:lpstr>'전환권평가_(이항=블랙)'!DividendYield</vt:lpstr>
      <vt:lpstr>'이항모형(Call&amp;Put)'!nSteps</vt:lpstr>
      <vt:lpstr>'전환권평가_(이항=블랙)'!nSteps</vt:lpstr>
      <vt:lpstr>행사가격!Print_Titles</vt:lpstr>
      <vt:lpstr>'이항모형(Call&amp;Put)'!RiskFreeRate</vt:lpstr>
      <vt:lpstr>'전환권평가_(이항=블랙)'!RiskFreeRate</vt:lpstr>
      <vt:lpstr>'이항모형(Call&amp;Put)'!sigma</vt:lpstr>
      <vt:lpstr>'전환권평가_(이항=블랙)'!sigma</vt:lpstr>
      <vt:lpstr>'이항모형(Call&amp;Put)'!SpotPrice</vt:lpstr>
      <vt:lpstr>'전환권평가_(이항=블랙)'!SpotPrice</vt:lpstr>
      <vt:lpstr>'이항모형(Call&amp;Put)'!StrikePrice</vt:lpstr>
      <vt:lpstr>'전환권평가_(이항=블랙)'!StrikePrice</vt:lpstr>
      <vt:lpstr>'이항모형(Call&amp;Put)'!TimeToMaturity</vt:lpstr>
      <vt:lpstr>'전환권평가_(이항=블랙)'!TimeToMaturity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김 기필</cp:lastModifiedBy>
  <cp:revision/>
  <dcterms:created xsi:type="dcterms:W3CDTF">2013-11-19T01:34:57Z</dcterms:created>
  <dcterms:modified xsi:type="dcterms:W3CDTF">2023-09-07T05:52:30Z</dcterms:modified>
  <cp:category/>
  <cp:contentStatus/>
</cp:coreProperties>
</file>