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(로컬) 고륜영\★ 평가\12. MRC\하나증권\하나증권 MRC 고륜영\화인얼터너티브인사이트코인베전문투자형사모혼합자산투자신탁1호(1종)\"/>
    </mc:Choice>
  </mc:AlternateContent>
  <bookViews>
    <workbookView xWindow="-120" yWindow="-120" windowWidth="29040" windowHeight="15720" tabRatio="850"/>
  </bookViews>
  <sheets>
    <sheet name="평가필수기초자료_Chekclist" sheetId="39" r:id="rId1"/>
    <sheet name="dropbox" sheetId="42" state="hidden" r:id="rId2"/>
    <sheet name="1. 자본변동예상내역_수익증권" sheetId="33" r:id="rId3"/>
    <sheet name="2. 자본변동예상내역_출자금" sheetId="37" r:id="rId4"/>
    <sheet name="3. 자본변동예상내역_보통주" sheetId="38" r:id="rId5"/>
    <sheet name="4. 파생발행정보" sheetId="35" r:id="rId6"/>
  </sheets>
  <definedNames>
    <definedName name="_xlnm.Print_Area" localSheetId="0">평가필수기초자료_Chekclist!$B$1:$F$33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7" l="1"/>
  <c r="H10" i="39" l="1"/>
  <c r="H9" i="39"/>
  <c r="J7" i="39"/>
  <c r="J12" i="39" s="1"/>
  <c r="H26" i="37" l="1"/>
  <c r="H14" i="37"/>
  <c r="I16" i="37"/>
  <c r="J16" i="37" s="1"/>
  <c r="I17" i="37"/>
  <c r="J17" i="37" s="1"/>
  <c r="I18" i="37"/>
  <c r="J18" i="37" s="1"/>
  <c r="I26" i="37"/>
  <c r="I14" i="37"/>
  <c r="J14" i="37" s="1"/>
  <c r="G15" i="37"/>
  <c r="I15" i="37" s="1"/>
  <c r="G16" i="37"/>
  <c r="H16" i="37" s="1"/>
  <c r="G17" i="37"/>
  <c r="H17" i="37" s="1"/>
  <c r="G18" i="37"/>
  <c r="H18" i="37" s="1"/>
  <c r="G19" i="37"/>
  <c r="I19" i="37" s="1"/>
  <c r="J19" i="37" s="1"/>
  <c r="G20" i="37"/>
  <c r="I20" i="37" s="1"/>
  <c r="J20" i="37" s="1"/>
  <c r="G21" i="37"/>
  <c r="H21" i="37" s="1"/>
  <c r="G22" i="37"/>
  <c r="I22" i="37" s="1"/>
  <c r="G23" i="37"/>
  <c r="H23" i="37" s="1"/>
  <c r="G24" i="37"/>
  <c r="H24" i="37" s="1"/>
  <c r="G25" i="37"/>
  <c r="I25" i="37" s="1"/>
  <c r="G26" i="37"/>
  <c r="G14" i="37"/>
  <c r="F27" i="37"/>
  <c r="E27" i="37"/>
  <c r="D27" i="37"/>
  <c r="I23" i="37" l="1"/>
  <c r="J23" i="37" s="1"/>
  <c r="I24" i="37"/>
  <c r="J24" i="37" s="1"/>
  <c r="H15" i="37"/>
  <c r="H27" i="37" s="1"/>
  <c r="I21" i="37"/>
  <c r="J21" i="37" s="1"/>
  <c r="H25" i="37"/>
  <c r="H22" i="37"/>
  <c r="H20" i="37"/>
  <c r="H19" i="37"/>
  <c r="J15" i="37"/>
  <c r="J26" i="37"/>
  <c r="G27" i="37"/>
  <c r="J25" i="37"/>
  <c r="J22" i="37"/>
  <c r="J27" i="37" s="1"/>
  <c r="I27" i="37"/>
  <c r="K17" i="37" l="1"/>
  <c r="K19" i="37"/>
  <c r="K21" i="37"/>
  <c r="K18" i="37"/>
  <c r="K20" i="37"/>
  <c r="K24" i="37"/>
  <c r="K23" i="37"/>
  <c r="K16" i="37"/>
  <c r="K27" i="37" s="1"/>
  <c r="K14" i="37"/>
  <c r="K22" i="37"/>
  <c r="K25" i="37"/>
  <c r="K26" i="37"/>
  <c r="K15" i="37"/>
</calcChain>
</file>

<file path=xl/sharedStrings.xml><?xml version="1.0" encoding="utf-8"?>
<sst xmlns="http://schemas.openxmlformats.org/spreadsheetml/2006/main" count="187" uniqueCount="148">
  <si>
    <t>대출채권</t>
    <phoneticPr fontId="6" type="noConversion"/>
  </si>
  <si>
    <t>구분</t>
    <phoneticPr fontId="7" type="noConversion"/>
  </si>
  <si>
    <t>내용</t>
    <phoneticPr fontId="7" type="noConversion"/>
  </si>
  <si>
    <t>비고</t>
    <phoneticPr fontId="7" type="noConversion"/>
  </si>
  <si>
    <t>(단위: 원)</t>
    <phoneticPr fontId="7" type="noConversion"/>
  </si>
  <si>
    <t>번호</t>
  </si>
  <si>
    <t>평가종목명</t>
  </si>
  <si>
    <t>예정여부</t>
    <phoneticPr fontId="7" type="noConversion"/>
  </si>
  <si>
    <t>추가설정</t>
  </si>
  <si>
    <t>이익분배금</t>
  </si>
  <si>
    <t>원본상환</t>
  </si>
  <si>
    <t>자산재평가 및 감정평가 반영 등</t>
    <phoneticPr fontId="7" type="noConversion"/>
  </si>
  <si>
    <r>
      <rPr>
        <sz val="9"/>
        <color rgb="FF333333"/>
        <rFont val="돋움"/>
        <family val="3"/>
        <charset val="129"/>
      </rPr>
      <t>예시</t>
    </r>
    <r>
      <rPr>
        <sz val="9"/>
        <color rgb="FF333333"/>
        <rFont val="Arial"/>
        <family val="2"/>
      </rPr>
      <t>1</t>
    </r>
    <phoneticPr fontId="7" type="noConversion"/>
  </si>
  <si>
    <t>한국자산평가1호</t>
    <phoneticPr fontId="7" type="noConversion"/>
  </si>
  <si>
    <t>O</t>
    <phoneticPr fontId="7" type="noConversion"/>
  </si>
  <si>
    <t>-</t>
    <phoneticPr fontId="7" type="noConversion"/>
  </si>
  <si>
    <r>
      <rPr>
        <sz val="9"/>
        <color rgb="FF333333"/>
        <rFont val="돋움"/>
        <family val="3"/>
        <charset val="129"/>
      </rPr>
      <t>예시</t>
    </r>
    <r>
      <rPr>
        <sz val="9"/>
        <color rgb="FF333333"/>
        <rFont val="Arial"/>
        <family val="2"/>
      </rPr>
      <t>2</t>
    </r>
    <phoneticPr fontId="7" type="noConversion"/>
  </si>
  <si>
    <t>한국자산평가2호</t>
    <phoneticPr fontId="7" type="noConversion"/>
  </si>
  <si>
    <t>X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</si>
  <si>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</si>
  <si>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</si>
  <si>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</si>
  <si>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</si>
  <si>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최근일 기준 자산운용보고서</t>
    <phoneticPr fontId="6" type="noConversion"/>
  </si>
  <si>
    <t>직전 분기 보고서(반기 작성의 경우 반기보고서)</t>
    <phoneticPr fontId="7" type="noConversion"/>
  </si>
  <si>
    <t>6/4: 400백만원</t>
    <phoneticPr fontId="7" type="noConversion"/>
  </si>
  <si>
    <t>6/27: 자산재평가 예정, 6/28: 선도환 롤오버 예정</t>
    <phoneticPr fontId="7" type="noConversion"/>
  </si>
  <si>
    <t>6/13: 898백만원</t>
    <phoneticPr fontId="7" type="noConversion"/>
  </si>
  <si>
    <t>수익증권
(집합투자증권)</t>
    <phoneticPr fontId="6" type="noConversion"/>
  </si>
  <si>
    <t>기준가격대장과 동일일자 기준</t>
    <phoneticPr fontId="6" type="noConversion"/>
  </si>
  <si>
    <t>기초자산</t>
  </si>
  <si>
    <t>기초자산</t>
    <phoneticPr fontId="7" type="noConversion"/>
  </si>
  <si>
    <t>계약서 미제공시</t>
    <phoneticPr fontId="6" type="noConversion"/>
  </si>
  <si>
    <t>▣ 전환사채/교환사채/신주인수권부사채</t>
    <phoneticPr fontId="7" type="noConversion"/>
  </si>
  <si>
    <t>구    분</t>
    <phoneticPr fontId="7" type="noConversion"/>
  </si>
  <si>
    <t>주요 내용</t>
    <phoneticPr fontId="7" type="noConversion"/>
  </si>
  <si>
    <t>발행인 상호 및 회차</t>
    <phoneticPr fontId="7" type="noConversion"/>
  </si>
  <si>
    <t>발행형태(CB/BW/EB, 분리형/비분리형)</t>
    <phoneticPr fontId="7" type="noConversion"/>
  </si>
  <si>
    <t>권면총액</t>
    <phoneticPr fontId="7" type="noConversion"/>
  </si>
  <si>
    <t>이자지급주기</t>
    <phoneticPr fontId="7" type="noConversion"/>
  </si>
  <si>
    <t>사채이율</t>
  </si>
  <si>
    <t>표면이율</t>
    <phoneticPr fontId="7" type="noConversion"/>
  </si>
  <si>
    <t>보장이율(단/복리)</t>
    <phoneticPr fontId="7" type="noConversion"/>
  </si>
  <si>
    <t>발행일</t>
  </si>
  <si>
    <t>납입일</t>
    <phoneticPr fontId="7" type="noConversion"/>
  </si>
  <si>
    <t>만기일</t>
  </si>
  <si>
    <t>행사가격(평가일 기준)</t>
    <phoneticPr fontId="7" type="noConversion"/>
  </si>
  <si>
    <t>전환비율</t>
  </si>
  <si>
    <t>행사기간</t>
  </si>
  <si>
    <t>시작일</t>
  </si>
  <si>
    <t>종료일</t>
  </si>
  <si>
    <t>콜조항</t>
  </si>
  <si>
    <t>행사가격</t>
  </si>
  <si>
    <t>풋조항</t>
  </si>
  <si>
    <t>리픽싱
(Refixing)</t>
    <phoneticPr fontId="7" type="noConversion"/>
  </si>
  <si>
    <t>최초 조정일</t>
  </si>
  <si>
    <t>조정주기</t>
  </si>
  <si>
    <t>Floor</t>
  </si>
  <si>
    <t>특이사항</t>
  </si>
  <si>
    <t>기타 특이사항</t>
    <phoneticPr fontId="7" type="noConversion"/>
  </si>
  <si>
    <t>예시) 50% Issuer Call, 만기연장조항, 담보사항 등</t>
    <phoneticPr fontId="7" type="noConversion"/>
  </si>
  <si>
    <t>▣ 전환우선주/상환우선주/전환상환우선주</t>
    <phoneticPr fontId="7" type="noConversion"/>
  </si>
  <si>
    <t>발행인 상호</t>
  </si>
  <si>
    <t>발행일</t>
    <phoneticPr fontId="7" type="noConversion"/>
  </si>
  <si>
    <t>발행금액</t>
    <phoneticPr fontId="7" type="noConversion"/>
  </si>
  <si>
    <t>1주당 액면금액</t>
    <phoneticPr fontId="7" type="noConversion"/>
  </si>
  <si>
    <t>1주당 발행금액(발행일 기준)</t>
    <phoneticPr fontId="7" type="noConversion"/>
  </si>
  <si>
    <t>1주당 발행금액(평가일 기준)</t>
    <phoneticPr fontId="7" type="noConversion"/>
  </si>
  <si>
    <t>배당률(액면금액/발행금액 기준 구분)</t>
    <phoneticPr fontId="7" type="noConversion"/>
  </si>
  <si>
    <t>존속기간 만료일</t>
    <phoneticPr fontId="7" type="noConversion"/>
  </si>
  <si>
    <t>전환주식</t>
    <phoneticPr fontId="7" type="noConversion"/>
  </si>
  <si>
    <t>전환가격</t>
    <phoneticPr fontId="7" type="noConversion"/>
  </si>
  <si>
    <t>전환비율</t>
    <phoneticPr fontId="7" type="noConversion"/>
  </si>
  <si>
    <t>전환기간</t>
    <phoneticPr fontId="7" type="noConversion"/>
  </si>
  <si>
    <t>상환기간</t>
    <phoneticPr fontId="7" type="noConversion"/>
  </si>
  <si>
    <t>상환보장수익률(or 상환금액 계산 방법)</t>
    <phoneticPr fontId="7" type="noConversion"/>
  </si>
  <si>
    <t>▣ 주식매도선택권/주식매수선택권</t>
    <phoneticPr fontId="7" type="noConversion"/>
  </si>
  <si>
    <t>거래상대방</t>
    <phoneticPr fontId="7" type="noConversion"/>
  </si>
  <si>
    <t>계약체결일</t>
    <phoneticPr fontId="7" type="noConversion"/>
  </si>
  <si>
    <t>1주당 매입금액</t>
    <phoneticPr fontId="7" type="noConversion"/>
  </si>
  <si>
    <t>1주당 매입금액(평가일 기준)</t>
    <phoneticPr fontId="7" type="noConversion"/>
  </si>
  <si>
    <t>대상주식</t>
    <phoneticPr fontId="7" type="noConversion"/>
  </si>
  <si>
    <t>대상주식수</t>
    <phoneticPr fontId="7" type="noConversion"/>
  </si>
  <si>
    <t>행사시작일</t>
    <phoneticPr fontId="7" type="noConversion"/>
  </si>
  <si>
    <t>행사종료일</t>
    <phoneticPr fontId="7" type="noConversion"/>
  </si>
  <si>
    <t>보장수익률(단/복리 체크)</t>
    <phoneticPr fontId="7" type="noConversion"/>
  </si>
  <si>
    <t>행사조건</t>
    <phoneticPr fontId="7" type="noConversion"/>
  </si>
  <si>
    <t>정산방법</t>
    <phoneticPr fontId="7" type="noConversion"/>
  </si>
  <si>
    <t>현금정산일</t>
    <phoneticPr fontId="7" type="noConversion"/>
  </si>
  <si>
    <r>
      <t>1) 기출자/분배내역 상세</t>
    </r>
    <r>
      <rPr>
        <b/>
        <u/>
        <sz val="11"/>
        <rFont val="맑은 고딕"/>
        <family val="3"/>
        <charset val="129"/>
        <scheme val="minor"/>
      </rPr>
      <t>(예시)</t>
    </r>
    <phoneticPr fontId="7" type="noConversion"/>
  </si>
  <si>
    <t>평가기준일 :</t>
    <phoneticPr fontId="6" type="noConversion"/>
  </si>
  <si>
    <t>약정출자금</t>
    <phoneticPr fontId="7" type="noConversion"/>
  </si>
  <si>
    <t>출자비율</t>
    <phoneticPr fontId="6" type="noConversion"/>
  </si>
  <si>
    <t>합계</t>
    <phoneticPr fontId="7" type="noConversion"/>
  </si>
  <si>
    <t>최초출자 및 추가출자는 (-)로 기재해주시고 원본분배 및 이익분배는 (+)로 기재부탁드립니다.</t>
    <phoneticPr fontId="6" type="noConversion"/>
  </si>
  <si>
    <t>평가사회신여부</t>
    <phoneticPr fontId="7" type="noConversion"/>
  </si>
  <si>
    <t>대출채권 상환스케쥴 받은자료(인출 history 포함)</t>
    <phoneticPr fontId="6" type="noConversion"/>
  </si>
  <si>
    <t>출자자</t>
    <phoneticPr fontId="7" type="noConversion"/>
  </si>
  <si>
    <t>원본분배</t>
    <phoneticPr fontId="6" type="noConversion"/>
  </si>
  <si>
    <t>GP</t>
    <phoneticPr fontId="7" type="noConversion"/>
  </si>
  <si>
    <t>A</t>
    <phoneticPr fontId="7" type="noConversion"/>
  </si>
  <si>
    <t>특별조합원</t>
    <phoneticPr fontId="7" type="noConversion"/>
  </si>
  <si>
    <t>B</t>
    <phoneticPr fontId="7" type="noConversion"/>
  </si>
  <si>
    <t>선순위(LP)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</si>
  <si>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</si>
  <si>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</si>
  <si>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</si>
  <si>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</si>
  <si>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t>G</t>
    <phoneticPr fontId="7" type="noConversion"/>
  </si>
  <si>
    <t>H</t>
    <phoneticPr fontId="7" type="noConversion"/>
  </si>
  <si>
    <t>I</t>
    <phoneticPr fontId="7" type="noConversion"/>
  </si>
  <si>
    <t xml:space="preserve"> J</t>
    <phoneticPr fontId="7" type="noConversion"/>
  </si>
  <si>
    <t>K</t>
    <phoneticPr fontId="7" type="noConversion"/>
  </si>
  <si>
    <t>L</t>
    <phoneticPr fontId="7" type="noConversion"/>
  </si>
  <si>
    <t>M</t>
    <phoneticPr fontId="7" type="noConversion"/>
  </si>
  <si>
    <t>[평가사 입력란]</t>
    <phoneticPr fontId="7" type="noConversion"/>
  </si>
  <si>
    <t>평가기준일</t>
    <phoneticPr fontId="7" type="noConversion"/>
  </si>
  <si>
    <t>←입력</t>
    <phoneticPr fontId="7" type="noConversion"/>
  </si>
  <si>
    <t>자료기준일</t>
    <phoneticPr fontId="7" type="noConversion"/>
  </si>
  <si>
    <t>평가필수기초자료 Cheklist</t>
    <phoneticPr fontId="6" type="noConversion"/>
  </si>
  <si>
    <t>1번 시트 확인
 (없을 경우, 비고란에 "유의미한 변동없음" 입력 후 운용사로부터 회신한 자료 첨부)</t>
    <phoneticPr fontId="7" type="noConversion"/>
  </si>
  <si>
    <t>추가출자</t>
    <phoneticPr fontId="6" type="noConversion"/>
  </si>
  <si>
    <t>수익분배</t>
    <phoneticPr fontId="6" type="noConversion"/>
  </si>
  <si>
    <t>출자금 현황</t>
    <phoneticPr fontId="6" type="noConversion"/>
  </si>
  <si>
    <t>좌당금액</t>
    <phoneticPr fontId="6" type="noConversion"/>
  </si>
  <si>
    <t>회신이 불가할 경우, 누락 사유를 "비고"란에 기재 부탁드립니다.</t>
    <phoneticPr fontId="7" type="noConversion"/>
  </si>
  <si>
    <t>*평가대상 금융상품 유형별로 확인하시어 평가사 입력란에 기재 부탁드립니다.</t>
    <phoneticPr fontId="7" type="noConversion"/>
  </si>
  <si>
    <r>
      <t>1) 수익증권_</t>
    </r>
    <r>
      <rPr>
        <b/>
        <sz val="10"/>
        <color rgb="FFFF0000"/>
        <rFont val="맑은 고딕"/>
        <family val="3"/>
        <charset val="129"/>
        <scheme val="minor"/>
      </rPr>
      <t>재무제표일(6월 30일/12월 31일)</t>
    </r>
    <r>
      <rPr>
        <b/>
        <sz val="10"/>
        <color theme="1"/>
        <rFont val="맑은 고딕"/>
        <family val="3"/>
        <charset val="129"/>
        <scheme val="minor"/>
      </rPr>
      <t>까지의 예정 캐피탈콜/분배금액</t>
    </r>
    <r>
      <rPr>
        <b/>
        <sz val="10"/>
        <color rgb="FFFF0000"/>
        <rFont val="맑은 고딕"/>
        <family val="3"/>
        <charset val="129"/>
        <scheme val="minor"/>
      </rPr>
      <t>(없는경우 반드시 X표시)</t>
    </r>
    <phoneticPr fontId="7" type="noConversion"/>
  </si>
  <si>
    <r>
      <rPr>
        <b/>
        <sz val="12"/>
        <color rgb="FFFF0000"/>
        <rFont val="맑은 고딕"/>
        <family val="3"/>
        <charset val="129"/>
        <scheme val="minor"/>
      </rPr>
      <t>재무제표일(6월 30일/12월 31일</t>
    </r>
    <r>
      <rPr>
        <b/>
        <sz val="12"/>
        <color theme="0"/>
        <rFont val="맑은 고딕"/>
        <family val="3"/>
        <charset val="129"/>
        <scheme val="minor"/>
      </rPr>
      <t>)까지 실행된 또는 예정된 추가출자, 상환 및 배당계획이 있는 경우 규모 및 내용</t>
    </r>
    <phoneticPr fontId="6" type="noConversion"/>
  </si>
  <si>
    <r>
      <t xml:space="preserve">평가기준일까지 예정된 </t>
    </r>
    <r>
      <rPr>
        <b/>
        <sz val="9"/>
        <rFont val="맑은 고딕"/>
        <family val="3"/>
        <charset val="129"/>
        <scheme val="minor"/>
      </rPr>
      <t xml:space="preserve">추가출자 · 분배 및 자산재평가 </t>
    </r>
    <r>
      <rPr>
        <sz val="9"/>
        <rFont val="맑은 고딕"/>
        <family val="3"/>
        <charset val="129"/>
        <scheme val="minor"/>
      </rPr>
      <t>계획이 있는 경우, 그 규모 상세 내용</t>
    </r>
    <phoneticPr fontId="6" type="noConversion"/>
  </si>
  <si>
    <t>재무제표일(6월 30일/12월 31일)까지 예정된 추가출자, 상환 및 배당 계획이 있는 경우 그 규모 및 내용</t>
    <phoneticPr fontId="6" type="noConversion"/>
  </si>
  <si>
    <t>평가시 사용된 재무제표 기준일
출자금</t>
    <phoneticPr fontId="6" type="noConversion"/>
  </si>
  <si>
    <t>O</t>
    <phoneticPr fontId="6" type="noConversion"/>
  </si>
  <si>
    <t>X</t>
    <phoneticPr fontId="6" type="noConversion"/>
  </si>
  <si>
    <t>재무제표일 기준으로 자료 취합이 어려운 경우, 대체 또는 갈음 방법을 "비고"란에 
기재부탁드립니다.</t>
    <phoneticPr fontId="6" type="noConversion"/>
  </si>
  <si>
    <t>재무제표일
출자금</t>
    <phoneticPr fontId="6" type="noConversion"/>
  </si>
  <si>
    <t>재무제표일
출좌좌수</t>
    <phoneticPr fontId="6" type="noConversion"/>
  </si>
  <si>
    <t>평가에 사용하신 재무제표와 재무제표일(6월30일,12월31일) 사이의 자본변동내역이 있을 경우, 해당 내용에 대한 상세내역 기재부탁드립니다.</t>
    <phoneticPr fontId="6" type="noConversion"/>
  </si>
  <si>
    <t>평가에 사용된 평가기준일 기준 최신 기준가격대장</t>
    <phoneticPr fontId="6" type="noConversion"/>
  </si>
  <si>
    <t>평가에 사용된 평가기준일 기준 최신 신탁재산명세서</t>
    <phoneticPr fontId="6" type="noConversion"/>
  </si>
  <si>
    <r>
      <rPr>
        <b/>
        <sz val="9"/>
        <rFont val="맑은 고딕"/>
        <family val="3"/>
        <charset val="129"/>
        <scheme val="minor"/>
      </rPr>
      <t>재무제표일(20241231 또는 최근일</t>
    </r>
    <r>
      <rPr>
        <sz val="9"/>
        <rFont val="맑은 고딕"/>
        <family val="3"/>
        <charset val="129"/>
        <scheme val="minor"/>
      </rPr>
      <t>) 신탁재산명세서</t>
    </r>
    <phoneticPr fontId="6" type="noConversion"/>
  </si>
  <si>
    <r>
      <rPr>
        <b/>
        <sz val="9"/>
        <rFont val="맑은 고딕"/>
        <family val="3"/>
        <charset val="129"/>
        <scheme val="minor"/>
      </rPr>
      <t>재무제표일(20241231 또는 최근일)</t>
    </r>
    <r>
      <rPr>
        <sz val="9"/>
        <rFont val="맑은 고딕"/>
        <family val="3"/>
        <charset val="129"/>
        <scheme val="minor"/>
      </rPr>
      <t xml:space="preserve"> 기준가격대장</t>
    </r>
    <phoneticPr fontId="6" type="noConversion"/>
  </si>
  <si>
    <t>11월30일~12월31일사이</t>
    <phoneticPr fontId="7" type="noConversion"/>
  </si>
  <si>
    <t>평가기준일과 재무기준일 같아 해당사항 없음</t>
    <phoneticPr fontId="7" type="noConversion"/>
  </si>
  <si>
    <t>24.2Q</t>
    <phoneticPr fontId="7" type="noConversion"/>
  </si>
  <si>
    <t>241231_201906A 화인얼터너티브인사이트코인베일반사모혼합1호(1종) 기준가격대장</t>
    <phoneticPr fontId="6" type="noConversion"/>
  </si>
  <si>
    <t>241231_201906A 화인얼터너티브인사이트코인베일반사모혼합1호(1종) 신탁재산명세부</t>
    <phoneticPr fontId="6" type="noConversion"/>
  </si>
  <si>
    <t>240630_화인 얼터너티브 인사이트 코인베 일반투자형 사모 혼합자산 투자신탁 1호_자산운용보고서_제10기_F(sent)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</si>
</sst>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.00_ ;[Red]\-#,##0.00\ "/>
    <numFmt numFmtId="177" formatCode="mm&quot;/&quot;dd&quot;/&quot;yy"/>
  </numFmts>
  <fonts count="4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0"/>
      <name val="맑은 고딕"/>
      <family val="3"/>
      <charset val="129"/>
      <scheme val="minor"/>
    </font>
    <font>
      <sz val="10"/>
      <name val="Arial"/>
      <family val="2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9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333333"/>
      <name val="돋움"/>
      <family val="3"/>
      <charset val="129"/>
    </font>
    <font>
      <sz val="9"/>
      <color rgb="FF333333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8" fillId="0" borderId="0"/>
    <xf numFmtId="0" fontId="5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3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0" fontId="10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176" fontId="14" fillId="2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8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2" fillId="2" borderId="9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9" xfId="0" quotePrefix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6" fontId="37" fillId="2" borderId="9" xfId="0" applyNumberFormat="1" applyFont="1" applyFill="1" applyBorder="1" applyAlignment="1" applyProtection="1">
      <alignment horizontal="center" vertical="center"/>
      <protection locked="0"/>
    </xf>
    <xf numFmtId="0" fontId="35" fillId="4" borderId="9" xfId="0" applyFont="1" applyFill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31" fontId="35" fillId="4" borderId="9" xfId="0" applyNumberFormat="1" applyFont="1" applyFill="1" applyBorder="1" applyAlignment="1">
      <alignment horizontal="center" vertical="center" wrapText="1"/>
    </xf>
    <xf numFmtId="0" fontId="35" fillId="0" borderId="9" xfId="0" applyFont="1" applyBorder="1" applyAlignment="1">
      <alignment horizontal="left" vertical="center" indent="1"/>
    </xf>
    <xf numFmtId="0" fontId="35" fillId="4" borderId="9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7" fontId="30" fillId="0" borderId="0" xfId="0" applyNumberFormat="1" applyFont="1" applyAlignment="1">
      <alignment horizontal="left" vertical="center"/>
    </xf>
    <xf numFmtId="14" fontId="3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26" fillId="0" borderId="9" xfId="0" applyFont="1" applyBorder="1" applyAlignment="1">
      <alignment vertical="center"/>
    </xf>
    <xf numFmtId="176" fontId="14" fillId="2" borderId="12" xfId="0" applyNumberFormat="1" applyFont="1" applyFill="1" applyBorder="1" applyAlignment="1" applyProtection="1">
      <alignment horizontal="center" vertical="center"/>
      <protection locked="0"/>
    </xf>
    <xf numFmtId="176" fontId="14" fillId="2" borderId="13" xfId="0" applyNumberFormat="1" applyFont="1" applyFill="1" applyBorder="1" applyAlignment="1" applyProtection="1">
      <alignment horizontal="center" vertical="center"/>
      <protection locked="0"/>
    </xf>
    <xf numFmtId="176" fontId="14" fillId="2" borderId="14" xfId="0" applyNumberFormat="1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5" fillId="4" borderId="11" xfId="0" applyNumberFormat="1" applyFont="1" applyFill="1" applyBorder="1" applyAlignment="1">
      <alignment horizontal="center" vertical="center"/>
    </xf>
    <xf numFmtId="14" fontId="10" fillId="4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176" fontId="37" fillId="6" borderId="9" xfId="0" applyNumberFormat="1" applyFont="1" applyFill="1" applyBorder="1" applyAlignment="1" applyProtection="1">
      <alignment horizontal="center" vertical="center"/>
      <protection locked="0"/>
    </xf>
    <xf numFmtId="14" fontId="28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0" fontId="2" fillId="0" borderId="9" xfId="12" applyNumberFormat="1" applyFont="1" applyBorder="1" applyAlignment="1">
      <alignment horizontal="center" vertical="center"/>
    </xf>
    <xf numFmtId="10" fontId="36" fillId="0" borderId="9" xfId="12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14" fontId="10" fillId="4" borderId="20" xfId="0" applyNumberFormat="1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0" borderId="0" xfId="0" applyFont="1"/>
    <xf numFmtId="0" fontId="27" fillId="4" borderId="17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27" fillId="4" borderId="21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41" fillId="0" borderId="2" xfId="10" quotePrefix="1" applyFont="1" applyFill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27" fillId="4" borderId="17" xfId="0" applyFont="1" applyFill="1" applyBorder="1" applyAlignment="1">
      <alignment horizontal="left" vertical="center" wrapText="1"/>
    </xf>
    <xf numFmtId="0" fontId="41" fillId="0" borderId="17" xfId="10" quotePrefix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28" fillId="4" borderId="9" xfId="0" applyNumberFormat="1" applyFont="1" applyFill="1" applyBorder="1" applyAlignment="1">
      <alignment horizontal="center" vertical="center"/>
    </xf>
    <xf numFmtId="176" fontId="36" fillId="7" borderId="9" xfId="0" applyNumberFormat="1" applyFont="1" applyFill="1" applyBorder="1" applyAlignment="1" applyProtection="1">
      <alignment horizontal="center" vertical="center"/>
      <protection locked="0"/>
    </xf>
    <xf numFmtId="176" fontId="14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vertical="center" wrapText="1"/>
    </xf>
    <xf numFmtId="176" fontId="37" fillId="2" borderId="9" xfId="0" applyNumberFormat="1" applyFont="1" applyFill="1" applyBorder="1" applyAlignment="1" applyProtection="1">
      <alignment horizontal="center" vertical="center" wrapText="1"/>
      <protection locked="0"/>
    </xf>
    <xf numFmtId="14" fontId="29" fillId="4" borderId="9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76" fontId="14" fillId="2" borderId="4" xfId="0" applyNumberFormat="1" applyFont="1" applyFill="1" applyBorder="1" applyAlignment="1" applyProtection="1">
      <alignment horizontal="center" vertical="center"/>
      <protection locked="0"/>
    </xf>
    <xf numFmtId="176" fontId="14" fillId="2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41" fontId="43" fillId="0" borderId="9" xfId="3" applyFont="1" applyBorder="1">
      <alignment vertical="center"/>
    </xf>
    <xf numFmtId="41" fontId="43" fillId="4" borderId="9" xfId="3" applyFont="1" applyFill="1" applyBorder="1">
      <alignment vertical="center"/>
    </xf>
    <xf numFmtId="41" fontId="44" fillId="0" borderId="9" xfId="3" applyFont="1" applyBorder="1">
      <alignment vertical="center"/>
    </xf>
    <xf numFmtId="41" fontId="44" fillId="4" borderId="9" xfId="3" applyFont="1" applyFill="1" applyBorder="1">
      <alignment vertical="center"/>
    </xf>
    <xf numFmtId="0" fontId="29" fillId="0" borderId="9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176" fontId="14" fillId="2" borderId="2" xfId="0" applyNumberFormat="1" applyFont="1" applyFill="1" applyBorder="1" applyAlignment="1" applyProtection="1">
      <alignment horizontal="center" vertical="center"/>
      <protection locked="0"/>
    </xf>
    <xf numFmtId="176" fontId="14" fillId="2" borderId="4" xfId="0" applyNumberFormat="1" applyFont="1" applyFill="1" applyBorder="1" applyAlignment="1" applyProtection="1">
      <alignment horizontal="center" vertical="center"/>
      <protection locked="0"/>
    </xf>
    <xf numFmtId="176" fontId="14" fillId="2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76" fontId="37" fillId="2" borderId="9" xfId="0" applyNumberFormat="1" applyFont="1" applyFill="1" applyBorder="1" applyAlignment="1" applyProtection="1">
      <alignment horizontal="center" vertical="center"/>
      <protection locked="0"/>
    </xf>
    <xf numFmtId="0" fontId="44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wrapText="1"/>
    </xf>
    <xf numFmtId="176" fontId="37" fillId="2" borderId="2" xfId="0" applyNumberFormat="1" applyFont="1" applyFill="1" applyBorder="1" applyAlignment="1" applyProtection="1">
      <alignment horizontal="center" vertical="center"/>
      <protection locked="0"/>
    </xf>
    <xf numFmtId="176" fontId="37" fillId="2" borderId="3" xfId="0" applyNumberFormat="1" applyFont="1" applyFill="1" applyBorder="1" applyAlignment="1" applyProtection="1">
      <alignment horizontal="center" vertical="center"/>
      <protection locked="0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</cellXfs>
  <cellStyles count="13">
    <cellStyle name="백분율" xfId="12" builtinId="5"/>
    <cellStyle name="백분율 2" xfId="6"/>
    <cellStyle name="쉼표 [0]" xfId="3" builtinId="6"/>
    <cellStyle name="쉼표 [0] 2" xfId="7"/>
    <cellStyle name="쉼표 [0] 2 2" xfId="8"/>
    <cellStyle name="쉼표 [0] 3" xfId="9"/>
    <cellStyle name="표준" xfId="0" builtinId="0"/>
    <cellStyle name="표준 2" xfId="2"/>
    <cellStyle name="표준 2 2" xfId="4"/>
    <cellStyle name="표준 2 3" xfId="11"/>
    <cellStyle name="표준 3" xfId="5"/>
    <cellStyle name="표준 7" xfId="1"/>
    <cellStyle name="하이퍼링크" xfId="10" builtinId="8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XFB35"/>
  <sheetViews>
    <sheetView showGridLines="0" tabSelected="1" zoomScale="90" zoomScaleNormal="90" workbookViewId="0">
      <selection activeCell="I9" sqref="I9"/>
    </sheetView>
  </sheetViews>
  <sheetFormatPr defaultColWidth="0" defaultRowHeight="0" customHeight="1" zeroHeight="1" x14ac:dyDescent="0.15"/>
  <cols>
    <col min="1" max="1" width="1.5546875" style="1" customWidth="1"/>
    <col min="2" max="2" width="9.44140625" style="1" customWidth="1"/>
    <col min="3" max="3" width="9.77734375" style="1" customWidth="1"/>
    <col min="4" max="4" width="5.109375" style="1" customWidth="1"/>
    <col min="5" max="5" width="57.44140625" style="1" customWidth="1"/>
    <col min="6" max="6" width="53.33203125" style="5" customWidth="1"/>
    <col min="7" max="7" width="10.21875" style="1" customWidth="1"/>
    <col min="8" max="8" width="10.77734375" style="1" customWidth="1"/>
    <col min="9" max="9" width="43.44140625" style="1" customWidth="1"/>
    <col min="10" max="10" width="5.33203125" style="1" customWidth="1"/>
    <col min="11" max="16382" width="8.88671875" style="1" hidden="1"/>
    <col min="16383" max="16383" width="0.21875" style="1" customWidth="1"/>
    <col min="16384" max="16384" width="2.21875" style="1" customWidth="1"/>
  </cols>
  <sheetData>
    <row r="1" spans="1:10" ht="6.75" customHeight="1" thickBot="1" x14ac:dyDescent="0.2"/>
    <row r="2" spans="1:10" ht="15" customHeight="1" thickBot="1" x14ac:dyDescent="0.2">
      <c r="B2" s="90" t="s">
        <v>116</v>
      </c>
      <c r="C2" s="52">
        <v>45657</v>
      </c>
      <c r="D2" s="67" t="s">
        <v>117</v>
      </c>
    </row>
    <row r="3" spans="1:10" ht="8.25" customHeight="1" x14ac:dyDescent="0.15"/>
    <row r="4" spans="1:10" s="3" customFormat="1" ht="13.5" x14ac:dyDescent="0.15">
      <c r="A4" s="1"/>
      <c r="B4" s="11" t="s">
        <v>119</v>
      </c>
      <c r="C4" s="2"/>
      <c r="D4" s="2"/>
      <c r="E4" s="2"/>
      <c r="F4" s="4"/>
    </row>
    <row r="5" spans="1:10" ht="14.25" customHeight="1" thickBot="1" x14ac:dyDescent="0.2">
      <c r="B5" s="20" t="s">
        <v>126</v>
      </c>
      <c r="G5" s="20" t="s">
        <v>115</v>
      </c>
      <c r="H5" s="21" t="s">
        <v>125</v>
      </c>
    </row>
    <row r="6" spans="1:10" ht="12" x14ac:dyDescent="0.15">
      <c r="B6" s="83" t="s">
        <v>1</v>
      </c>
      <c r="C6" s="88"/>
      <c r="D6" s="89"/>
      <c r="E6" s="7" t="s">
        <v>2</v>
      </c>
      <c r="F6" s="83" t="s">
        <v>3</v>
      </c>
      <c r="G6" s="45" t="s">
        <v>95</v>
      </c>
      <c r="H6" s="46" t="s">
        <v>118</v>
      </c>
      <c r="I6" s="47" t="s">
        <v>3</v>
      </c>
    </row>
    <row r="7" spans="1:10" ht="27.95" customHeight="1" x14ac:dyDescent="0.15">
      <c r="B7" s="97" t="s">
        <v>28</v>
      </c>
      <c r="C7" s="98"/>
      <c r="D7" s="8">
        <v>1</v>
      </c>
      <c r="E7" s="9" t="s">
        <v>138</v>
      </c>
      <c r="F7" s="48"/>
      <c r="G7" s="63" t="s">
        <v>14</v>
      </c>
      <c r="H7" s="53">
        <v>45657</v>
      </c>
      <c r="I7" s="71" t="s">
        <v>145</v>
      </c>
      <c r="J7" s="42" t="str">
        <f>IF($C$2=H7,"","상이")</f>
        <v/>
      </c>
    </row>
    <row r="8" spans="1:10" ht="27.95" customHeight="1" x14ac:dyDescent="0.15">
      <c r="B8" s="99"/>
      <c r="C8" s="100"/>
      <c r="D8" s="8">
        <v>2</v>
      </c>
      <c r="E8" s="9" t="s">
        <v>139</v>
      </c>
      <c r="F8" s="49" t="s">
        <v>29</v>
      </c>
      <c r="G8" s="63" t="s">
        <v>14</v>
      </c>
      <c r="H8" s="53">
        <v>45657</v>
      </c>
      <c r="I8" s="71" t="s">
        <v>146</v>
      </c>
      <c r="J8" s="42"/>
    </row>
    <row r="9" spans="1:10" ht="27.75" customHeight="1" x14ac:dyDescent="0.15">
      <c r="B9" s="99"/>
      <c r="C9" s="100"/>
      <c r="D9" s="22">
        <v>3</v>
      </c>
      <c r="E9" s="9" t="s">
        <v>141</v>
      </c>
      <c r="F9" s="87" t="s">
        <v>134</v>
      </c>
      <c r="G9" s="63" t="s">
        <v>14</v>
      </c>
      <c r="H9" s="86">
        <f>C2</f>
        <v>45657</v>
      </c>
      <c r="I9" s="71" t="s">
        <v>145</v>
      </c>
      <c r="J9" s="42"/>
    </row>
    <row r="10" spans="1:10" ht="27.95" customHeight="1" x14ac:dyDescent="0.15">
      <c r="B10" s="99"/>
      <c r="C10" s="100"/>
      <c r="D10" s="22">
        <v>4</v>
      </c>
      <c r="E10" s="9" t="s">
        <v>140</v>
      </c>
      <c r="F10" s="87" t="s">
        <v>134</v>
      </c>
      <c r="G10" s="63" t="s">
        <v>14</v>
      </c>
      <c r="H10" s="86">
        <f>C2</f>
        <v>45657</v>
      </c>
      <c r="I10" s="71" t="s">
        <v>146</v>
      </c>
      <c r="J10" s="42"/>
    </row>
    <row r="11" spans="1:10" ht="27.95" customHeight="1" x14ac:dyDescent="0.15">
      <c r="B11" s="99"/>
      <c r="C11" s="100"/>
      <c r="D11" s="8">
        <v>5</v>
      </c>
      <c r="E11" s="9" t="s">
        <v>23</v>
      </c>
      <c r="F11" s="49" t="s">
        <v>24</v>
      </c>
      <c r="G11" s="63" t="s">
        <v>14</v>
      </c>
      <c r="H11" s="64" t="s">
        <v>144</v>
      </c>
      <c r="I11" s="71" t="s">
        <v>147</v>
      </c>
      <c r="J11" s="42"/>
    </row>
    <row r="12" spans="1:10" ht="27.95" customHeight="1" x14ac:dyDescent="0.15">
      <c r="B12" s="99"/>
      <c r="C12" s="100"/>
      <c r="D12" s="8">
        <v>6</v>
      </c>
      <c r="E12" s="10" t="s">
        <v>129</v>
      </c>
      <c r="F12" s="76" t="s">
        <v>120</v>
      </c>
      <c r="G12" s="63" t="s">
        <v>14</v>
      </c>
      <c r="H12" s="64"/>
      <c r="I12" s="78" t="s">
        <v>143</v>
      </c>
      <c r="J12" s="51" t="str">
        <f>IF(J7="상이","필수","")</f>
        <v/>
      </c>
    </row>
    <row r="13" spans="1:10" ht="27.95" customHeight="1" thickBot="1" x14ac:dyDescent="0.2">
      <c r="B13" s="50" t="s">
        <v>31</v>
      </c>
      <c r="C13" s="13" t="s">
        <v>0</v>
      </c>
      <c r="D13" s="22">
        <v>7</v>
      </c>
      <c r="E13" s="44" t="s">
        <v>96</v>
      </c>
      <c r="F13" s="79"/>
      <c r="G13" s="65"/>
      <c r="H13" s="66"/>
      <c r="I13" s="75"/>
      <c r="J13" s="51"/>
    </row>
    <row r="14" spans="1:10" ht="20.100000000000001" customHeight="1" thickBot="1" x14ac:dyDescent="0.2">
      <c r="B14" s="20"/>
      <c r="F14" s="21"/>
    </row>
    <row r="15" spans="1:10" ht="12" x14ac:dyDescent="0.15">
      <c r="B15" s="101"/>
      <c r="C15" s="102"/>
      <c r="D15" s="103"/>
      <c r="E15" s="7"/>
      <c r="F15" s="83"/>
      <c r="G15" s="45"/>
      <c r="H15" s="46"/>
      <c r="I15" s="47"/>
    </row>
    <row r="16" spans="1:10" ht="27.95" customHeight="1" x14ac:dyDescent="0.15">
      <c r="B16" s="104"/>
      <c r="C16" s="104"/>
      <c r="D16" s="22"/>
      <c r="E16" s="9"/>
      <c r="F16" s="48"/>
      <c r="G16" s="63"/>
      <c r="H16" s="53"/>
      <c r="I16" s="71"/>
      <c r="J16" s="42"/>
    </row>
    <row r="17" spans="2:10" ht="27.95" customHeight="1" x14ac:dyDescent="0.15">
      <c r="B17" s="104"/>
      <c r="C17" s="104"/>
      <c r="D17" s="22"/>
      <c r="E17" s="9"/>
      <c r="F17" s="87"/>
      <c r="G17" s="63"/>
      <c r="H17" s="86"/>
      <c r="I17" s="71"/>
      <c r="J17" s="42"/>
    </row>
    <row r="18" spans="2:10" ht="27.95" customHeight="1" x14ac:dyDescent="0.15">
      <c r="B18" s="104"/>
      <c r="C18" s="104"/>
      <c r="D18" s="22"/>
      <c r="E18" s="84"/>
      <c r="F18" s="77"/>
      <c r="G18" s="63"/>
      <c r="H18" s="53"/>
      <c r="I18" s="71"/>
      <c r="J18" s="42"/>
    </row>
    <row r="19" spans="2:10" ht="27.95" customHeight="1" x14ac:dyDescent="0.15">
      <c r="B19" s="104"/>
      <c r="C19" s="104"/>
      <c r="D19" s="22"/>
      <c r="E19" s="10"/>
      <c r="F19" s="49"/>
      <c r="G19" s="63"/>
      <c r="H19" s="53"/>
      <c r="I19" s="71"/>
      <c r="J19" s="42"/>
    </row>
    <row r="20" spans="2:10" ht="27.95" customHeight="1" x14ac:dyDescent="0.15">
      <c r="B20" s="104"/>
      <c r="C20" s="104"/>
      <c r="D20" s="22"/>
      <c r="E20" s="10"/>
      <c r="F20" s="77"/>
      <c r="G20" s="63"/>
      <c r="H20" s="64"/>
      <c r="I20" s="71"/>
      <c r="J20" s="42"/>
    </row>
    <row r="21" spans="2:10" ht="27.95" customHeight="1" thickBot="1" x14ac:dyDescent="0.2">
      <c r="B21" s="104"/>
      <c r="C21" s="104"/>
      <c r="D21" s="22"/>
      <c r="E21" s="10"/>
      <c r="F21" s="76"/>
      <c r="G21" s="65"/>
      <c r="H21" s="66"/>
      <c r="I21" s="75"/>
      <c r="J21" s="51"/>
    </row>
    <row r="22" spans="2:10" ht="20.100000000000001" customHeight="1" thickBot="1" x14ac:dyDescent="0.2">
      <c r="B22" s="20"/>
      <c r="F22" s="21"/>
      <c r="G22" s="42"/>
      <c r="H22" s="42"/>
      <c r="I22" s="42"/>
    </row>
    <row r="23" spans="2:10" ht="12" x14ac:dyDescent="0.15">
      <c r="B23" s="101"/>
      <c r="C23" s="102"/>
      <c r="D23" s="103"/>
      <c r="E23" s="7"/>
      <c r="F23" s="83"/>
      <c r="G23" s="45"/>
      <c r="H23" s="46"/>
      <c r="I23" s="47"/>
    </row>
    <row r="24" spans="2:10" ht="27.95" customHeight="1" x14ac:dyDescent="0.15">
      <c r="B24" s="97"/>
      <c r="C24" s="98"/>
      <c r="D24" s="8"/>
      <c r="E24" s="9"/>
      <c r="F24" s="77"/>
      <c r="G24" s="63"/>
      <c r="H24" s="64"/>
      <c r="I24" s="78"/>
    </row>
    <row r="25" spans="2:10" ht="27.95" customHeight="1" x14ac:dyDescent="0.15">
      <c r="B25" s="99"/>
      <c r="C25" s="100"/>
      <c r="D25" s="8"/>
      <c r="E25" s="9"/>
      <c r="F25" s="77"/>
      <c r="G25" s="63"/>
      <c r="H25" s="53"/>
      <c r="I25" s="72"/>
      <c r="J25" s="42"/>
    </row>
    <row r="26" spans="2:10" ht="27.95" customHeight="1" x14ac:dyDescent="0.15">
      <c r="B26" s="99"/>
      <c r="C26" s="100"/>
      <c r="D26" s="22"/>
      <c r="E26" s="10"/>
      <c r="F26" s="77"/>
      <c r="G26" s="63"/>
      <c r="H26" s="53"/>
      <c r="I26" s="73"/>
      <c r="J26" s="42"/>
    </row>
    <row r="27" spans="2:10" ht="27.95" customHeight="1" x14ac:dyDescent="0.15">
      <c r="B27" s="105"/>
      <c r="C27" s="106"/>
      <c r="D27" s="22"/>
      <c r="E27" s="10"/>
      <c r="F27" s="76"/>
      <c r="G27" s="63"/>
      <c r="H27" s="68"/>
      <c r="I27" s="74"/>
      <c r="J27" s="51"/>
    </row>
    <row r="28" spans="2:10" ht="27.95" customHeight="1" thickBot="1" x14ac:dyDescent="0.2">
      <c r="B28" s="96"/>
      <c r="C28" s="96"/>
      <c r="D28" s="13"/>
      <c r="E28" s="10"/>
      <c r="F28" s="76"/>
      <c r="G28" s="65"/>
      <c r="H28" s="66"/>
      <c r="I28" s="75"/>
    </row>
    <row r="29" spans="2:10" ht="12" x14ac:dyDescent="0.15">
      <c r="B29" s="20"/>
      <c r="F29" s="21"/>
    </row>
    <row r="30" spans="2:10" ht="12" x14ac:dyDescent="0.15">
      <c r="B30" s="20"/>
      <c r="F30" s="21"/>
    </row>
    <row r="31" spans="2:10" ht="12" x14ac:dyDescent="0.15">
      <c r="B31" s="20"/>
      <c r="F31" s="21"/>
    </row>
    <row r="32" spans="2:10" ht="12" hidden="1" x14ac:dyDescent="0.15">
      <c r="B32" s="20"/>
      <c r="F32" s="21"/>
    </row>
    <row r="33" spans="2:6" ht="12" hidden="1" x14ac:dyDescent="0.15">
      <c r="B33" s="20"/>
      <c r="F33" s="21"/>
    </row>
    <row r="34" spans="2:6" ht="15" customHeight="1" x14ac:dyDescent="0.15"/>
    <row r="35" spans="2:6" ht="15" customHeight="1" x14ac:dyDescent="0.15"/>
  </sheetData>
  <mergeCells count="6">
    <mergeCell ref="B28:C28"/>
    <mergeCell ref="B7:C12"/>
    <mergeCell ref="B15:D15"/>
    <mergeCell ref="B16:C21"/>
    <mergeCell ref="B23:D23"/>
    <mergeCell ref="B24:C27"/>
  </mergeCells>
  <phoneticPr fontId="6" type="noConversion"/>
  <dataValidations count="1">
    <dataValidation type="list" allowBlank="1" showInputMessage="1" showErrorMessage="1" sqref="H9:H10 H17">
      <formula1>$C$2</formula1>
    </dataValidation>
  </dataValidations>
  <hyperlinks>
    <hyperlink ref="F12" location="'1. 자본변동예상내역_수익증권'!A1" display="'1. 자본변동예상내역_수익증권'!A1"/>
  </hyperlinks>
  <pageMargins left="0.25" right="0.25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dropbox!$A$1:$A$2</xm:f>
          </x14:formula1>
          <xm:sqref>G16:G21 G24:G28 G7:G13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132</v>
      </c>
    </row>
    <row r="2" spans="1:1" x14ac:dyDescent="0.15">
      <c r="A2" t="s">
        <v>133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D32" sqref="D32"/>
    </sheetView>
  </sheetViews>
  <sheetFormatPr defaultRowHeight="11.25" x14ac:dyDescent="0.15"/>
  <cols>
    <col min="1" max="1" width="2.6640625" style="12" customWidth="1"/>
    <col min="2" max="2" width="7.44140625" style="12" customWidth="1"/>
    <col min="3" max="3" width="21.109375" style="12" customWidth="1"/>
    <col min="4" max="6" width="13.109375" style="12" customWidth="1"/>
    <col min="7" max="7" width="12.33203125" style="12" customWidth="1"/>
    <col min="8" max="8" width="30.88671875" style="12" bestFit="1" customWidth="1"/>
    <col min="9" max="16384" width="8.88671875" style="12"/>
  </cols>
  <sheetData>
    <row r="1" spans="1:8" s="1" customFormat="1" ht="12" x14ac:dyDescent="0.15"/>
    <row r="2" spans="1:8" s="3" customFormat="1" ht="13.5" x14ac:dyDescent="0.15">
      <c r="A2" s="1"/>
      <c r="B2" s="11" t="s">
        <v>130</v>
      </c>
      <c r="C2" s="2"/>
      <c r="D2" s="2"/>
      <c r="E2" s="2"/>
      <c r="F2" s="2"/>
    </row>
    <row r="3" spans="1:8" s="1" customFormat="1" ht="12" x14ac:dyDescent="0.15">
      <c r="B3" s="6"/>
    </row>
    <row r="4" spans="1:8" ht="13.5" x14ac:dyDescent="0.15">
      <c r="B4" s="14" t="s">
        <v>127</v>
      </c>
    </row>
    <row r="5" spans="1:8" ht="13.5" x14ac:dyDescent="0.15">
      <c r="A5" s="16"/>
      <c r="B5" s="17" t="s">
        <v>142</v>
      </c>
      <c r="C5" s="1"/>
      <c r="D5" s="1"/>
    </row>
    <row r="6" spans="1:8" ht="12" x14ac:dyDescent="0.15">
      <c r="B6" s="1"/>
      <c r="C6" s="1"/>
      <c r="D6" s="1"/>
      <c r="G6" s="18" t="s">
        <v>4</v>
      </c>
    </row>
    <row r="7" spans="1:8" ht="12" x14ac:dyDescent="0.15">
      <c r="B7" s="19" t="s">
        <v>5</v>
      </c>
      <c r="C7" s="19" t="s">
        <v>6</v>
      </c>
      <c r="D7" s="19" t="s">
        <v>7</v>
      </c>
      <c r="E7" s="19" t="s">
        <v>8</v>
      </c>
      <c r="F7" s="19" t="s">
        <v>9</v>
      </c>
      <c r="G7" s="19" t="s">
        <v>10</v>
      </c>
      <c r="H7" s="19" t="s">
        <v>11</v>
      </c>
    </row>
    <row r="8" spans="1:8" ht="12" x14ac:dyDescent="0.15">
      <c r="B8" s="64" t="s">
        <v>12</v>
      </c>
      <c r="C8" s="64" t="s">
        <v>13</v>
      </c>
      <c r="D8" s="64" t="s">
        <v>14</v>
      </c>
      <c r="E8" s="64" t="s">
        <v>15</v>
      </c>
      <c r="F8" s="64" t="s">
        <v>25</v>
      </c>
      <c r="G8" s="64" t="s">
        <v>27</v>
      </c>
      <c r="H8" s="64" t="s">
        <v>26</v>
      </c>
    </row>
    <row r="9" spans="1:8" ht="12" x14ac:dyDescent="0.15">
      <c r="B9" s="64" t="s">
        <v>16</v>
      </c>
      <c r="C9" s="64" t="s">
        <v>17</v>
      </c>
      <c r="D9" s="64" t="s">
        <v>18</v>
      </c>
      <c r="E9" s="64" t="s">
        <v>19</v>
      </c>
      <c r="F9" s="64" t="s">
        <v>20</v>
      </c>
      <c r="G9" s="64" t="s">
        <v>21</v>
      </c>
      <c r="H9" s="64" t="s">
        <v>22</v>
      </c>
    </row>
    <row r="10" spans="1:8" ht="12" x14ac:dyDescent="0.15">
      <c r="B10" s="13">
        <v>1</v>
      </c>
      <c r="C10" s="13"/>
      <c r="D10" s="13"/>
      <c r="E10" s="13"/>
      <c r="F10" s="13"/>
      <c r="G10" s="13"/>
      <c r="H10" s="13"/>
    </row>
    <row r="11" spans="1:8" ht="12" x14ac:dyDescent="0.15">
      <c r="B11" s="13">
        <v>2</v>
      </c>
      <c r="C11" s="13"/>
      <c r="D11" s="13"/>
      <c r="E11" s="13"/>
      <c r="F11" s="13"/>
      <c r="G11" s="13"/>
      <c r="H11" s="13"/>
    </row>
    <row r="12" spans="1:8" ht="12" x14ac:dyDescent="0.15">
      <c r="B12" s="13">
        <v>3</v>
      </c>
      <c r="C12" s="13"/>
      <c r="D12" s="13"/>
      <c r="E12" s="13"/>
      <c r="F12" s="13"/>
      <c r="G12" s="13"/>
      <c r="H12" s="13"/>
    </row>
    <row r="13" spans="1:8" ht="12" x14ac:dyDescent="0.15">
      <c r="B13" s="13">
        <v>4</v>
      </c>
      <c r="C13" s="13"/>
      <c r="D13" s="13"/>
      <c r="E13" s="13"/>
      <c r="F13" s="13"/>
      <c r="G13" s="13"/>
      <c r="H13" s="13"/>
    </row>
    <row r="14" spans="1:8" ht="12" x14ac:dyDescent="0.15">
      <c r="B14" s="13">
        <v>5</v>
      </c>
      <c r="C14" s="13"/>
      <c r="D14" s="13"/>
      <c r="E14" s="13"/>
      <c r="F14" s="13"/>
      <c r="G14" s="13"/>
      <c r="H14" s="13"/>
    </row>
    <row r="17" spans="2:2" x14ac:dyDescent="0.15">
      <c r="B17" s="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GridLines="0" zoomScale="85" zoomScaleNormal="85" workbookViewId="0"/>
  </sheetViews>
  <sheetFormatPr defaultRowHeight="13.5" x14ac:dyDescent="0.15"/>
  <cols>
    <col min="1" max="1" width="1.44140625" customWidth="1"/>
    <col min="2" max="2" width="15.109375" customWidth="1"/>
    <col min="3" max="3" width="26.77734375" customWidth="1"/>
    <col min="4" max="4" width="19.33203125" customWidth="1"/>
    <col min="5" max="5" width="27.6640625" customWidth="1"/>
    <col min="6" max="7" width="15.6640625" bestFit="1" customWidth="1"/>
    <col min="8" max="8" width="15.6640625" customWidth="1"/>
    <col min="9" max="9" width="15.6640625" bestFit="1" customWidth="1"/>
    <col min="10" max="10" width="16.21875" customWidth="1"/>
    <col min="11" max="11" width="14.6640625" bestFit="1" customWidth="1"/>
    <col min="12" max="12" width="16" bestFit="1" customWidth="1"/>
    <col min="13" max="13" width="17.77734375" bestFit="1" customWidth="1"/>
    <col min="14" max="14" width="9.44140625" bestFit="1" customWidth="1"/>
  </cols>
  <sheetData>
    <row r="1" spans="1:14" s="1" customFormat="1" ht="15" customHeight="1" x14ac:dyDescent="0.15"/>
    <row r="2" spans="1:14" s="3" customFormat="1" ht="20.100000000000001" customHeight="1" x14ac:dyDescent="0.15">
      <c r="A2" s="43"/>
      <c r="B2" s="25" t="s">
        <v>128</v>
      </c>
      <c r="C2" s="25"/>
      <c r="D2" s="25"/>
      <c r="E2" s="25"/>
      <c r="F2" s="25"/>
      <c r="G2" s="25"/>
      <c r="H2" s="25"/>
      <c r="I2" s="25"/>
    </row>
    <row r="3" spans="1:14" s="43" customFormat="1" ht="17.25" x14ac:dyDescent="0.15">
      <c r="B3" s="25" t="s">
        <v>94</v>
      </c>
      <c r="C3" s="25"/>
      <c r="D3" s="25"/>
      <c r="E3" s="25"/>
      <c r="F3" s="25"/>
      <c r="G3" s="25"/>
      <c r="H3" s="25"/>
      <c r="I3" s="25"/>
      <c r="J3" s="3"/>
      <c r="K3" s="3"/>
    </row>
    <row r="4" spans="1:14" s="43" customFormat="1" x14ac:dyDescent="0.15"/>
    <row r="5" spans="1:14" s="43" customFormat="1" x14ac:dyDescent="0.15"/>
    <row r="6" spans="1:14" s="37" customFormat="1" ht="16.5" x14ac:dyDescent="0.15">
      <c r="B6" s="28" t="s">
        <v>89</v>
      </c>
    </row>
    <row r="7" spans="1:14" s="37" customFormat="1" ht="16.5" x14ac:dyDescent="0.15">
      <c r="B7" s="28"/>
    </row>
    <row r="8" spans="1:14" s="37" customFormat="1" ht="16.5" x14ac:dyDescent="0.15">
      <c r="B8" s="39" t="s">
        <v>90</v>
      </c>
      <c r="C8" s="40">
        <f>+평가필수기초자료_Chekclist!C2</f>
        <v>45657</v>
      </c>
    </row>
    <row r="9" spans="1:14" s="37" customFormat="1" ht="16.5" x14ac:dyDescent="0.15">
      <c r="B9" s="80" t="s">
        <v>124</v>
      </c>
      <c r="C9" s="38">
        <v>1</v>
      </c>
      <c r="J9" s="41"/>
    </row>
    <row r="10" spans="1:14" s="37" customFormat="1" ht="16.5" customHeight="1" x14ac:dyDescent="0.15">
      <c r="B10" s="30" t="s">
        <v>123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</row>
    <row r="11" spans="1:14" s="37" customFormat="1" ht="16.5" customHeight="1" x14ac:dyDescent="0.15">
      <c r="B11" s="54"/>
      <c r="C11" s="54"/>
      <c r="D11" s="54"/>
      <c r="E11" s="54"/>
      <c r="F11" s="54"/>
      <c r="G11" s="54"/>
      <c r="H11" s="54"/>
      <c r="I11" s="54"/>
      <c r="J11" s="54"/>
      <c r="K11" s="56" t="s">
        <v>4</v>
      </c>
    </row>
    <row r="12" spans="1:14" s="37" customFormat="1" ht="33" x14ac:dyDescent="0.15">
      <c r="B12" s="107" t="s">
        <v>1</v>
      </c>
      <c r="C12" s="107" t="s">
        <v>97</v>
      </c>
      <c r="D12" s="107" t="s">
        <v>91</v>
      </c>
      <c r="E12" s="85" t="s">
        <v>131</v>
      </c>
      <c r="F12" s="57" t="s">
        <v>121</v>
      </c>
      <c r="G12" s="82" t="s">
        <v>98</v>
      </c>
      <c r="H12" s="82" t="s">
        <v>122</v>
      </c>
      <c r="I12" s="85" t="s">
        <v>135</v>
      </c>
      <c r="J12" s="85" t="s">
        <v>136</v>
      </c>
      <c r="K12" s="31" t="s">
        <v>92</v>
      </c>
    </row>
    <row r="13" spans="1:14" s="37" customFormat="1" ht="16.5" x14ac:dyDescent="0.15">
      <c r="B13" s="107"/>
      <c r="C13" s="107"/>
      <c r="D13" s="107"/>
      <c r="E13" s="81">
        <v>45657</v>
      </c>
      <c r="F13" s="81">
        <v>45445</v>
      </c>
      <c r="G13" s="81">
        <v>45472</v>
      </c>
      <c r="H13" s="81">
        <v>45472</v>
      </c>
      <c r="I13" s="58">
        <v>45657</v>
      </c>
      <c r="J13" s="58">
        <v>45657</v>
      </c>
      <c r="K13" s="59"/>
    </row>
    <row r="14" spans="1:14" s="37" customFormat="1" ht="16.5" customHeight="1" x14ac:dyDescent="0.15">
      <c r="B14" s="91" t="s">
        <v>99</v>
      </c>
      <c r="C14" s="91" t="s">
        <v>100</v>
      </c>
      <c r="D14" s="92">
        <v>5000000000</v>
      </c>
      <c r="E14" s="93">
        <v>2500000000</v>
      </c>
      <c r="F14" s="93">
        <v>2000000000</v>
      </c>
      <c r="G14" s="93">
        <f>D14/10</f>
        <v>500000000</v>
      </c>
      <c r="H14" s="93">
        <f>G14/10</f>
        <v>50000000</v>
      </c>
      <c r="I14" s="92">
        <f>E14+F14-G14</f>
        <v>4000000000</v>
      </c>
      <c r="J14" s="92">
        <f>I14/$C$9</f>
        <v>4000000000</v>
      </c>
      <c r="K14" s="60">
        <f>I14/$I$27</f>
        <v>4.7619047619047616E-2</v>
      </c>
    </row>
    <row r="15" spans="1:14" s="37" customFormat="1" ht="16.5" x14ac:dyDescent="0.15">
      <c r="B15" s="91" t="s">
        <v>101</v>
      </c>
      <c r="C15" s="91" t="s">
        <v>102</v>
      </c>
      <c r="D15" s="92">
        <v>20000000000</v>
      </c>
      <c r="E15" s="93">
        <v>10000000000</v>
      </c>
      <c r="F15" s="93">
        <v>8000000000</v>
      </c>
      <c r="G15" s="93">
        <f t="shared" ref="G15:G26" si="0">D15/10</f>
        <v>2000000000</v>
      </c>
      <c r="H15" s="93">
        <f t="shared" ref="H15:H26" si="1">G15/10</f>
        <v>200000000</v>
      </c>
      <c r="I15" s="92">
        <f t="shared" ref="I15:I26" si="2">E15+F15-G15</f>
        <v>16000000000</v>
      </c>
      <c r="J15" s="92">
        <f t="shared" ref="J15:J26" si="3">I15/$C$9</f>
        <v>16000000000</v>
      </c>
      <c r="K15" s="60">
        <f t="shared" ref="K15:K26" si="4">I15/$I$27</f>
        <v>0.19047619047619047</v>
      </c>
    </row>
    <row r="16" spans="1:14" s="37" customFormat="1" ht="16.5" x14ac:dyDescent="0.15">
      <c r="B16" s="91" t="s">
        <v>103</v>
      </c>
      <c r="C16" s="91" t="s">
        <v>104</v>
      </c>
      <c r="D16" s="92">
        <v>15000000000</v>
      </c>
      <c r="E16" s="93">
        <v>7500000000</v>
      </c>
      <c r="F16" s="93">
        <v>6000000000</v>
      </c>
      <c r="G16" s="93">
        <f t="shared" si="0"/>
        <v>1500000000</v>
      </c>
      <c r="H16" s="93">
        <f t="shared" si="1"/>
        <v>150000000</v>
      </c>
      <c r="I16" s="92">
        <f t="shared" si="2"/>
        <v>12000000000</v>
      </c>
      <c r="J16" s="92">
        <f t="shared" si="3"/>
        <v>12000000000</v>
      </c>
      <c r="K16" s="60">
        <f t="shared" si="4"/>
        <v>0.14285714285714285</v>
      </c>
    </row>
    <row r="17" spans="2:14" s="37" customFormat="1" ht="17.25" customHeight="1" x14ac:dyDescent="0.15">
      <c r="B17" s="91" t="s">
        <v>103</v>
      </c>
      <c r="C17" s="91" t="s">
        <v>105</v>
      </c>
      <c r="D17" s="92">
        <v>10000000000</v>
      </c>
      <c r="E17" s="93">
        <v>5000000000</v>
      </c>
      <c r="F17" s="93">
        <v>4000000000</v>
      </c>
      <c r="G17" s="93">
        <f t="shared" si="0"/>
        <v>1000000000</v>
      </c>
      <c r="H17" s="93">
        <f t="shared" si="1"/>
        <v>100000000</v>
      </c>
      <c r="I17" s="92">
        <f t="shared" si="2"/>
        <v>8000000000</v>
      </c>
      <c r="J17" s="92">
        <f t="shared" si="3"/>
        <v>8000000000</v>
      </c>
      <c r="K17" s="60">
        <f t="shared" si="4"/>
        <v>9.5238095238095233E-2</v>
      </c>
    </row>
    <row r="18" spans="2:14" s="37" customFormat="1" ht="16.5" x14ac:dyDescent="0.15">
      <c r="B18" s="91" t="s">
        <v>103</v>
      </c>
      <c r="C18" s="91" t="s">
        <v>106</v>
      </c>
      <c r="D18" s="92">
        <v>10000000000</v>
      </c>
      <c r="E18" s="93">
        <v>5000000000</v>
      </c>
      <c r="F18" s="93">
        <v>4000000000</v>
      </c>
      <c r="G18" s="93">
        <f t="shared" si="0"/>
        <v>1000000000</v>
      </c>
      <c r="H18" s="93">
        <f t="shared" si="1"/>
        <v>100000000</v>
      </c>
      <c r="I18" s="92">
        <f t="shared" si="2"/>
        <v>8000000000</v>
      </c>
      <c r="J18" s="92">
        <f t="shared" si="3"/>
        <v>8000000000</v>
      </c>
      <c r="K18" s="60">
        <f t="shared" si="4"/>
        <v>9.5238095238095233E-2</v>
      </c>
    </row>
    <row r="19" spans="2:14" s="37" customFormat="1" ht="17.25" customHeight="1" x14ac:dyDescent="0.15">
      <c r="B19" s="91" t="s">
        <v>103</v>
      </c>
      <c r="C19" s="91" t="s">
        <v>107</v>
      </c>
      <c r="D19" s="92">
        <v>9000000000</v>
      </c>
      <c r="E19" s="93">
        <v>4500000000</v>
      </c>
      <c r="F19" s="93">
        <v>3600000000</v>
      </c>
      <c r="G19" s="93">
        <f t="shared" si="0"/>
        <v>900000000</v>
      </c>
      <c r="H19" s="93">
        <f t="shared" si="1"/>
        <v>90000000</v>
      </c>
      <c r="I19" s="92">
        <f t="shared" si="2"/>
        <v>7200000000</v>
      </c>
      <c r="J19" s="92">
        <f t="shared" si="3"/>
        <v>7200000000</v>
      </c>
      <c r="K19" s="60">
        <f t="shared" si="4"/>
        <v>8.5714285714285715E-2</v>
      </c>
    </row>
    <row r="20" spans="2:14" s="37" customFormat="1" ht="16.5" x14ac:dyDescent="0.15">
      <c r="B20" s="91" t="s">
        <v>103</v>
      </c>
      <c r="C20" s="91" t="s">
        <v>108</v>
      </c>
      <c r="D20" s="92">
        <v>4000000000</v>
      </c>
      <c r="E20" s="93">
        <v>2000000000</v>
      </c>
      <c r="F20" s="93">
        <v>1600000000</v>
      </c>
      <c r="G20" s="93">
        <f t="shared" si="0"/>
        <v>400000000</v>
      </c>
      <c r="H20" s="93">
        <f t="shared" si="1"/>
        <v>40000000</v>
      </c>
      <c r="I20" s="92">
        <f t="shared" si="2"/>
        <v>3200000000</v>
      </c>
      <c r="J20" s="92">
        <f t="shared" si="3"/>
        <v>3200000000</v>
      </c>
      <c r="K20" s="60">
        <f t="shared" si="4"/>
        <v>3.8095238095238099E-2</v>
      </c>
    </row>
    <row r="21" spans="2:14" ht="16.5" x14ac:dyDescent="0.15">
      <c r="B21" s="91" t="s">
        <v>103</v>
      </c>
      <c r="C21" s="91" t="s">
        <v>109</v>
      </c>
      <c r="D21" s="92">
        <v>4000000000</v>
      </c>
      <c r="E21" s="93">
        <v>2000000000</v>
      </c>
      <c r="F21" s="93">
        <v>1600000000</v>
      </c>
      <c r="G21" s="93">
        <f t="shared" si="0"/>
        <v>400000000</v>
      </c>
      <c r="H21" s="93">
        <f t="shared" si="1"/>
        <v>40000000</v>
      </c>
      <c r="I21" s="92">
        <f t="shared" si="2"/>
        <v>3200000000</v>
      </c>
      <c r="J21" s="92">
        <f t="shared" si="3"/>
        <v>3200000000</v>
      </c>
      <c r="K21" s="60">
        <f t="shared" si="4"/>
        <v>3.8095238095238099E-2</v>
      </c>
    </row>
    <row r="22" spans="2:14" ht="16.5" x14ac:dyDescent="0.15">
      <c r="B22" s="91" t="s">
        <v>103</v>
      </c>
      <c r="C22" s="91" t="s">
        <v>110</v>
      </c>
      <c r="D22" s="92">
        <v>3000000000</v>
      </c>
      <c r="E22" s="93">
        <v>1500000000</v>
      </c>
      <c r="F22" s="93">
        <v>1200000000</v>
      </c>
      <c r="G22" s="93">
        <f t="shared" si="0"/>
        <v>300000000</v>
      </c>
      <c r="H22" s="93">
        <f t="shared" si="1"/>
        <v>30000000</v>
      </c>
      <c r="I22" s="92">
        <f t="shared" si="2"/>
        <v>2400000000</v>
      </c>
      <c r="J22" s="92">
        <f t="shared" si="3"/>
        <v>2400000000</v>
      </c>
      <c r="K22" s="60">
        <f t="shared" si="4"/>
        <v>2.8571428571428571E-2</v>
      </c>
    </row>
    <row r="23" spans="2:14" ht="16.5" x14ac:dyDescent="0.15">
      <c r="B23" s="91" t="s">
        <v>103</v>
      </c>
      <c r="C23" s="91" t="s">
        <v>111</v>
      </c>
      <c r="D23" s="92">
        <v>3000000000</v>
      </c>
      <c r="E23" s="93">
        <v>1500000000</v>
      </c>
      <c r="F23" s="93">
        <v>1200000000</v>
      </c>
      <c r="G23" s="93">
        <f t="shared" si="0"/>
        <v>300000000</v>
      </c>
      <c r="H23" s="93">
        <f t="shared" si="1"/>
        <v>30000000</v>
      </c>
      <c r="I23" s="92">
        <f t="shared" si="2"/>
        <v>2400000000</v>
      </c>
      <c r="J23" s="92">
        <f t="shared" si="3"/>
        <v>2400000000</v>
      </c>
      <c r="K23" s="60">
        <f t="shared" si="4"/>
        <v>2.8571428571428571E-2</v>
      </c>
    </row>
    <row r="24" spans="2:14" ht="16.5" x14ac:dyDescent="0.15">
      <c r="B24" s="91" t="s">
        <v>103</v>
      </c>
      <c r="C24" s="91" t="s">
        <v>112</v>
      </c>
      <c r="D24" s="92">
        <v>2000000000</v>
      </c>
      <c r="E24" s="93">
        <v>1000000000</v>
      </c>
      <c r="F24" s="93">
        <v>800000000</v>
      </c>
      <c r="G24" s="93">
        <f t="shared" si="0"/>
        <v>200000000</v>
      </c>
      <c r="H24" s="93">
        <f t="shared" si="1"/>
        <v>20000000</v>
      </c>
      <c r="I24" s="92">
        <f t="shared" si="2"/>
        <v>1600000000</v>
      </c>
      <c r="J24" s="92">
        <f t="shared" si="3"/>
        <v>1600000000</v>
      </c>
      <c r="K24" s="60">
        <f t="shared" si="4"/>
        <v>1.9047619047619049E-2</v>
      </c>
    </row>
    <row r="25" spans="2:14" ht="16.5" x14ac:dyDescent="0.15">
      <c r="B25" s="91" t="s">
        <v>103</v>
      </c>
      <c r="C25" s="91" t="s">
        <v>113</v>
      </c>
      <c r="D25" s="92">
        <v>10000000000</v>
      </c>
      <c r="E25" s="93">
        <v>5000000000</v>
      </c>
      <c r="F25" s="93">
        <v>4000000000</v>
      </c>
      <c r="G25" s="93">
        <f t="shared" si="0"/>
        <v>1000000000</v>
      </c>
      <c r="H25" s="93">
        <f t="shared" si="1"/>
        <v>100000000</v>
      </c>
      <c r="I25" s="92">
        <f t="shared" si="2"/>
        <v>8000000000</v>
      </c>
      <c r="J25" s="92">
        <f t="shared" si="3"/>
        <v>8000000000</v>
      </c>
      <c r="K25" s="60">
        <f t="shared" si="4"/>
        <v>9.5238095238095233E-2</v>
      </c>
    </row>
    <row r="26" spans="2:14" ht="16.5" x14ac:dyDescent="0.15">
      <c r="B26" s="91" t="s">
        <v>103</v>
      </c>
      <c r="C26" s="91" t="s">
        <v>114</v>
      </c>
      <c r="D26" s="92">
        <v>10000000000</v>
      </c>
      <c r="E26" s="93">
        <v>5000000000</v>
      </c>
      <c r="F26" s="93">
        <v>4000000000</v>
      </c>
      <c r="G26" s="93">
        <f t="shared" si="0"/>
        <v>1000000000</v>
      </c>
      <c r="H26" s="93">
        <f t="shared" si="1"/>
        <v>100000000</v>
      </c>
      <c r="I26" s="92">
        <f t="shared" si="2"/>
        <v>8000000000</v>
      </c>
      <c r="J26" s="92">
        <f t="shared" si="3"/>
        <v>8000000000</v>
      </c>
      <c r="K26" s="60">
        <f t="shared" si="4"/>
        <v>9.5238095238095233E-2</v>
      </c>
    </row>
    <row r="27" spans="2:14" ht="16.5" x14ac:dyDescent="0.15">
      <c r="B27" s="108" t="s">
        <v>93</v>
      </c>
      <c r="C27" s="108"/>
      <c r="D27" s="94">
        <f t="shared" ref="D27:H27" si="5">SUM(D14:D26)</f>
        <v>105000000000</v>
      </c>
      <c r="E27" s="95">
        <f t="shared" si="5"/>
        <v>52500000000</v>
      </c>
      <c r="F27" s="95">
        <f t="shared" si="5"/>
        <v>42000000000</v>
      </c>
      <c r="G27" s="95">
        <f t="shared" si="5"/>
        <v>10500000000</v>
      </c>
      <c r="H27" s="95">
        <f t="shared" si="5"/>
        <v>1050000000</v>
      </c>
      <c r="I27" s="94">
        <f>SUM(I14:I26)</f>
        <v>84000000000</v>
      </c>
      <c r="J27" s="94">
        <f>SUM(J14:J26)</f>
        <v>84000000000</v>
      </c>
      <c r="K27" s="61">
        <f>SUM(K14:K26)</f>
        <v>1</v>
      </c>
    </row>
    <row r="28" spans="2:14" ht="16.5" x14ac:dyDescent="0.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62"/>
    </row>
  </sheetData>
  <mergeCells count="4">
    <mergeCell ref="B12:B13"/>
    <mergeCell ref="C12:C13"/>
    <mergeCell ref="D12:D13"/>
    <mergeCell ref="B27:C27"/>
  </mergeCells>
  <phoneticPr fontId="6" type="noConversion"/>
  <dataValidations count="1">
    <dataValidation type="list" allowBlank="1" showInputMessage="1" showErrorMessage="1" sqref="F10:I10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"/>
  <sheetViews>
    <sheetView showGridLines="0" zoomScale="85" zoomScaleNormal="85" workbookViewId="0">
      <selection activeCell="L34" sqref="L34"/>
    </sheetView>
  </sheetViews>
  <sheetFormatPr defaultRowHeight="17.25" x14ac:dyDescent="0.3"/>
  <cols>
    <col min="1" max="1" width="5.33203125" style="70" customWidth="1"/>
    <col min="2" max="16384" width="8.88671875" style="70"/>
  </cols>
  <sheetData>
    <row r="2" spans="1:14" x14ac:dyDescent="0.3">
      <c r="A2" s="25" t="s">
        <v>137</v>
      </c>
      <c r="B2" s="25"/>
      <c r="C2" s="25"/>
      <c r="D2" s="25"/>
      <c r="E2" s="25"/>
      <c r="F2" s="25"/>
      <c r="G2" s="25"/>
      <c r="H2" s="25"/>
      <c r="I2" s="27"/>
      <c r="J2" s="27"/>
      <c r="K2" s="27"/>
      <c r="L2" s="69"/>
      <c r="M2" s="27"/>
      <c r="N2" s="27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zoomScale="85" zoomScaleNormal="85" workbookViewId="0"/>
  </sheetViews>
  <sheetFormatPr defaultRowHeight="16.5" x14ac:dyDescent="0.15"/>
  <cols>
    <col min="1" max="1" width="2.6640625" style="29" customWidth="1"/>
    <col min="2" max="3" width="17.5546875" style="29" customWidth="1"/>
    <col min="4" max="4" width="34.88671875" style="29" bestFit="1" customWidth="1"/>
    <col min="5" max="16384" width="8.88671875" style="29"/>
  </cols>
  <sheetData>
    <row r="1" spans="1:6" s="23" customFormat="1" x14ac:dyDescent="0.15"/>
    <row r="2" spans="1:6" s="27" customFormat="1" ht="17.25" x14ac:dyDescent="0.15">
      <c r="A2" s="24"/>
      <c r="B2" s="25" t="s">
        <v>32</v>
      </c>
      <c r="C2" s="26"/>
      <c r="D2" s="26"/>
      <c r="E2" s="26"/>
      <c r="F2" s="26"/>
    </row>
    <row r="3" spans="1:6" s="23" customFormat="1" x14ac:dyDescent="0.15">
      <c r="B3" s="28"/>
    </row>
    <row r="4" spans="1:6" x14ac:dyDescent="0.15">
      <c r="B4" s="30" t="s">
        <v>33</v>
      </c>
    </row>
    <row r="5" spans="1:6" x14ac:dyDescent="0.15">
      <c r="B5" s="110" t="s">
        <v>34</v>
      </c>
      <c r="C5" s="111"/>
      <c r="D5" s="31" t="s">
        <v>35</v>
      </c>
    </row>
    <row r="6" spans="1:6" x14ac:dyDescent="0.15">
      <c r="B6" s="109" t="s">
        <v>36</v>
      </c>
      <c r="C6" s="109"/>
      <c r="D6" s="32"/>
    </row>
    <row r="7" spans="1:6" x14ac:dyDescent="0.15">
      <c r="B7" s="112" t="s">
        <v>37</v>
      </c>
      <c r="C7" s="113"/>
      <c r="D7" s="32"/>
    </row>
    <row r="8" spans="1:6" x14ac:dyDescent="0.15">
      <c r="B8" s="109" t="s">
        <v>38</v>
      </c>
      <c r="C8" s="109"/>
      <c r="D8" s="32"/>
    </row>
    <row r="9" spans="1:6" x14ac:dyDescent="0.15">
      <c r="B9" s="109" t="s">
        <v>39</v>
      </c>
      <c r="C9" s="109"/>
      <c r="D9" s="32"/>
    </row>
    <row r="10" spans="1:6" x14ac:dyDescent="0.15">
      <c r="B10" s="109" t="s">
        <v>40</v>
      </c>
      <c r="C10" s="33" t="s">
        <v>41</v>
      </c>
      <c r="D10" s="32"/>
    </row>
    <row r="11" spans="1:6" x14ac:dyDescent="0.15">
      <c r="B11" s="109"/>
      <c r="C11" s="33" t="s">
        <v>42</v>
      </c>
      <c r="D11" s="32"/>
    </row>
    <row r="12" spans="1:6" x14ac:dyDescent="0.15">
      <c r="B12" s="109" t="s">
        <v>43</v>
      </c>
      <c r="C12" s="109"/>
      <c r="D12" s="34"/>
    </row>
    <row r="13" spans="1:6" x14ac:dyDescent="0.15">
      <c r="B13" s="112" t="s">
        <v>44</v>
      </c>
      <c r="C13" s="113"/>
      <c r="D13" s="34"/>
    </row>
    <row r="14" spans="1:6" x14ac:dyDescent="0.15">
      <c r="B14" s="109" t="s">
        <v>45</v>
      </c>
      <c r="C14" s="109"/>
      <c r="D14" s="34"/>
    </row>
    <row r="15" spans="1:6" x14ac:dyDescent="0.15">
      <c r="B15" s="109" t="s">
        <v>30</v>
      </c>
      <c r="C15" s="109"/>
      <c r="D15" s="32"/>
    </row>
    <row r="16" spans="1:6" x14ac:dyDescent="0.15">
      <c r="B16" s="109" t="s">
        <v>46</v>
      </c>
      <c r="C16" s="109"/>
      <c r="D16" s="32"/>
    </row>
    <row r="17" spans="2:4" x14ac:dyDescent="0.15">
      <c r="B17" s="109" t="s">
        <v>47</v>
      </c>
      <c r="C17" s="109"/>
      <c r="D17" s="32"/>
    </row>
    <row r="18" spans="2:4" x14ac:dyDescent="0.15">
      <c r="B18" s="109" t="s">
        <v>48</v>
      </c>
      <c r="C18" s="33" t="s">
        <v>49</v>
      </c>
      <c r="D18" s="34"/>
    </row>
    <row r="19" spans="2:4" x14ac:dyDescent="0.15">
      <c r="B19" s="109"/>
      <c r="C19" s="33" t="s">
        <v>50</v>
      </c>
      <c r="D19" s="34"/>
    </row>
    <row r="20" spans="2:4" x14ac:dyDescent="0.15">
      <c r="B20" s="109" t="s">
        <v>51</v>
      </c>
      <c r="C20" s="33" t="s">
        <v>48</v>
      </c>
      <c r="D20" s="32"/>
    </row>
    <row r="21" spans="2:4" x14ac:dyDescent="0.15">
      <c r="B21" s="109"/>
      <c r="C21" s="33" t="s">
        <v>52</v>
      </c>
      <c r="D21" s="32"/>
    </row>
    <row r="22" spans="2:4" x14ac:dyDescent="0.15">
      <c r="B22" s="109" t="s">
        <v>53</v>
      </c>
      <c r="C22" s="33" t="s">
        <v>48</v>
      </c>
      <c r="D22" s="32"/>
    </row>
    <row r="23" spans="2:4" x14ac:dyDescent="0.15">
      <c r="B23" s="109"/>
      <c r="C23" s="33" t="s">
        <v>52</v>
      </c>
      <c r="D23" s="32"/>
    </row>
    <row r="24" spans="2:4" x14ac:dyDescent="0.15">
      <c r="B24" s="109" t="s">
        <v>54</v>
      </c>
      <c r="C24" s="33" t="s">
        <v>55</v>
      </c>
      <c r="D24" s="34"/>
    </row>
    <row r="25" spans="2:4" x14ac:dyDescent="0.15">
      <c r="B25" s="109"/>
      <c r="C25" s="33" t="s">
        <v>56</v>
      </c>
      <c r="D25" s="32"/>
    </row>
    <row r="26" spans="2:4" x14ac:dyDescent="0.15">
      <c r="B26" s="109"/>
      <c r="C26" s="33" t="s">
        <v>57</v>
      </c>
      <c r="D26" s="32"/>
    </row>
    <row r="27" spans="2:4" x14ac:dyDescent="0.15">
      <c r="B27" s="109"/>
      <c r="C27" s="33" t="s">
        <v>58</v>
      </c>
      <c r="D27" s="32"/>
    </row>
    <row r="28" spans="2:4" x14ac:dyDescent="0.15">
      <c r="B28" s="109" t="s">
        <v>59</v>
      </c>
      <c r="C28" s="109"/>
      <c r="D28" s="35" t="s">
        <v>60</v>
      </c>
    </row>
    <row r="30" spans="2:4" x14ac:dyDescent="0.15">
      <c r="B30" s="114" t="s">
        <v>61</v>
      </c>
      <c r="C30" s="114"/>
      <c r="D30" s="114"/>
    </row>
    <row r="31" spans="2:4" x14ac:dyDescent="0.15">
      <c r="B31" s="110" t="s">
        <v>34</v>
      </c>
      <c r="C31" s="111"/>
      <c r="D31" s="31" t="s">
        <v>35</v>
      </c>
    </row>
    <row r="32" spans="2:4" x14ac:dyDescent="0.15">
      <c r="B32" s="109" t="s">
        <v>62</v>
      </c>
      <c r="C32" s="109"/>
      <c r="D32" s="32"/>
    </row>
    <row r="33" spans="2:4" x14ac:dyDescent="0.15">
      <c r="B33" s="112" t="s">
        <v>63</v>
      </c>
      <c r="C33" s="113"/>
      <c r="D33" s="32"/>
    </row>
    <row r="34" spans="2:4" x14ac:dyDescent="0.15">
      <c r="B34" s="112" t="s">
        <v>44</v>
      </c>
      <c r="C34" s="113"/>
      <c r="D34" s="32"/>
    </row>
    <row r="35" spans="2:4" x14ac:dyDescent="0.15">
      <c r="B35" s="109" t="s">
        <v>64</v>
      </c>
      <c r="C35" s="109"/>
      <c r="D35" s="32"/>
    </row>
    <row r="36" spans="2:4" x14ac:dyDescent="0.15">
      <c r="B36" s="112" t="s">
        <v>65</v>
      </c>
      <c r="C36" s="113"/>
      <c r="D36" s="32"/>
    </row>
    <row r="37" spans="2:4" x14ac:dyDescent="0.15">
      <c r="B37" s="109" t="s">
        <v>66</v>
      </c>
      <c r="C37" s="109"/>
      <c r="D37" s="34"/>
    </row>
    <row r="38" spans="2:4" x14ac:dyDescent="0.15">
      <c r="B38" s="109" t="s">
        <v>67</v>
      </c>
      <c r="C38" s="109"/>
      <c r="D38" s="34"/>
    </row>
    <row r="39" spans="2:4" x14ac:dyDescent="0.15">
      <c r="B39" s="109" t="s">
        <v>68</v>
      </c>
      <c r="C39" s="109"/>
      <c r="D39" s="32"/>
    </row>
    <row r="40" spans="2:4" x14ac:dyDescent="0.15">
      <c r="B40" s="109" t="s">
        <v>69</v>
      </c>
      <c r="C40" s="109"/>
      <c r="D40" s="32"/>
    </row>
    <row r="41" spans="2:4" x14ac:dyDescent="0.15">
      <c r="B41" s="109" t="s">
        <v>70</v>
      </c>
      <c r="C41" s="109"/>
      <c r="D41" s="32"/>
    </row>
    <row r="42" spans="2:4" x14ac:dyDescent="0.15">
      <c r="B42" s="109" t="s">
        <v>71</v>
      </c>
      <c r="C42" s="109"/>
      <c r="D42" s="34"/>
    </row>
    <row r="43" spans="2:4" x14ac:dyDescent="0.15">
      <c r="B43" s="109" t="s">
        <v>72</v>
      </c>
      <c r="C43" s="109"/>
      <c r="D43" s="34"/>
    </row>
    <row r="44" spans="2:4" x14ac:dyDescent="0.15">
      <c r="B44" s="109" t="s">
        <v>73</v>
      </c>
      <c r="C44" s="109"/>
      <c r="D44" s="32"/>
    </row>
    <row r="45" spans="2:4" x14ac:dyDescent="0.15">
      <c r="B45" s="109" t="s">
        <v>74</v>
      </c>
      <c r="C45" s="109"/>
      <c r="D45" s="32"/>
    </row>
    <row r="46" spans="2:4" x14ac:dyDescent="0.15">
      <c r="B46" s="109" t="s">
        <v>75</v>
      </c>
      <c r="C46" s="109"/>
      <c r="D46" s="32"/>
    </row>
    <row r="47" spans="2:4" x14ac:dyDescent="0.15">
      <c r="B47" s="109" t="s">
        <v>54</v>
      </c>
      <c r="C47" s="33" t="s">
        <v>55</v>
      </c>
      <c r="D47" s="34"/>
    </row>
    <row r="48" spans="2:4" x14ac:dyDescent="0.15">
      <c r="B48" s="109"/>
      <c r="C48" s="33" t="s">
        <v>56</v>
      </c>
      <c r="D48" s="32"/>
    </row>
    <row r="49" spans="2:4" x14ac:dyDescent="0.15">
      <c r="B49" s="109"/>
      <c r="C49" s="33" t="s">
        <v>57</v>
      </c>
      <c r="D49" s="32"/>
    </row>
    <row r="50" spans="2:4" x14ac:dyDescent="0.15">
      <c r="B50" s="109"/>
      <c r="C50" s="33" t="s">
        <v>58</v>
      </c>
      <c r="D50" s="32"/>
    </row>
    <row r="51" spans="2:4" ht="33" x14ac:dyDescent="0.15">
      <c r="B51" s="109" t="s">
        <v>59</v>
      </c>
      <c r="C51" s="109"/>
      <c r="D51" s="36" t="s">
        <v>60</v>
      </c>
    </row>
    <row r="53" spans="2:4" x14ac:dyDescent="0.15">
      <c r="B53" s="114" t="s">
        <v>76</v>
      </c>
      <c r="C53" s="114"/>
      <c r="D53" s="114"/>
    </row>
    <row r="54" spans="2:4" x14ac:dyDescent="0.15">
      <c r="B54" s="110" t="s">
        <v>34</v>
      </c>
      <c r="C54" s="111"/>
      <c r="D54" s="31" t="s">
        <v>35</v>
      </c>
    </row>
    <row r="55" spans="2:4" x14ac:dyDescent="0.15">
      <c r="B55" s="109" t="s">
        <v>77</v>
      </c>
      <c r="C55" s="109"/>
      <c r="D55" s="32"/>
    </row>
    <row r="56" spans="2:4" x14ac:dyDescent="0.15">
      <c r="B56" s="112" t="s">
        <v>78</v>
      </c>
      <c r="C56" s="113"/>
      <c r="D56" s="32"/>
    </row>
    <row r="57" spans="2:4" x14ac:dyDescent="0.15">
      <c r="B57" s="112" t="s">
        <v>44</v>
      </c>
      <c r="C57" s="113"/>
      <c r="D57" s="32"/>
    </row>
    <row r="58" spans="2:4" x14ac:dyDescent="0.15">
      <c r="B58" s="112" t="s">
        <v>79</v>
      </c>
      <c r="C58" s="113"/>
      <c r="D58" s="32"/>
    </row>
    <row r="59" spans="2:4" x14ac:dyDescent="0.15">
      <c r="B59" s="109" t="s">
        <v>80</v>
      </c>
      <c r="C59" s="109"/>
      <c r="D59" s="34"/>
    </row>
    <row r="60" spans="2:4" x14ac:dyDescent="0.15">
      <c r="B60" s="109" t="s">
        <v>81</v>
      </c>
      <c r="C60" s="109"/>
      <c r="D60" s="32"/>
    </row>
    <row r="61" spans="2:4" x14ac:dyDescent="0.15">
      <c r="B61" s="109" t="s">
        <v>82</v>
      </c>
      <c r="C61" s="109"/>
      <c r="D61" s="34"/>
    </row>
    <row r="62" spans="2:4" x14ac:dyDescent="0.15">
      <c r="B62" s="109" t="s">
        <v>83</v>
      </c>
      <c r="C62" s="109"/>
      <c r="D62" s="34"/>
    </row>
    <row r="63" spans="2:4" x14ac:dyDescent="0.15">
      <c r="B63" s="109" t="s">
        <v>84</v>
      </c>
      <c r="C63" s="109"/>
      <c r="D63" s="32"/>
    </row>
    <row r="64" spans="2:4" x14ac:dyDescent="0.15">
      <c r="B64" s="109" t="s">
        <v>85</v>
      </c>
      <c r="C64" s="109"/>
      <c r="D64" s="32"/>
    </row>
    <row r="65" spans="2:4" x14ac:dyDescent="0.15">
      <c r="B65" s="109" t="s">
        <v>86</v>
      </c>
      <c r="C65" s="109"/>
      <c r="D65" s="32"/>
    </row>
    <row r="66" spans="2:4" x14ac:dyDescent="0.15">
      <c r="B66" s="109" t="s">
        <v>87</v>
      </c>
      <c r="C66" s="109"/>
      <c r="D66" s="32"/>
    </row>
    <row r="67" spans="2:4" x14ac:dyDescent="0.15">
      <c r="B67" s="109" t="s">
        <v>88</v>
      </c>
      <c r="C67" s="109"/>
      <c r="D67" s="32"/>
    </row>
    <row r="68" spans="2:4" x14ac:dyDescent="0.15">
      <c r="B68" s="109" t="s">
        <v>59</v>
      </c>
      <c r="C68" s="109"/>
      <c r="D68" s="36"/>
    </row>
  </sheetData>
  <mergeCells count="52"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64:C64"/>
    <mergeCell ref="B58:C58"/>
    <mergeCell ref="B43:C43"/>
    <mergeCell ref="B44:C44"/>
    <mergeCell ref="B45:C45"/>
    <mergeCell ref="B46:C46"/>
    <mergeCell ref="B47:B50"/>
    <mergeCell ref="B51:C51"/>
    <mergeCell ref="B53:D53"/>
    <mergeCell ref="B54:C54"/>
    <mergeCell ref="B55:C55"/>
    <mergeCell ref="B56:C56"/>
    <mergeCell ref="B57:C57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30:D30"/>
    <mergeCell ref="B12:C12"/>
    <mergeCell ref="B13:C13"/>
    <mergeCell ref="B14:C14"/>
    <mergeCell ref="B15:C15"/>
    <mergeCell ref="B16:C16"/>
    <mergeCell ref="B17:C17"/>
    <mergeCell ref="B18:B19"/>
    <mergeCell ref="B20:B21"/>
    <mergeCell ref="B22:B23"/>
    <mergeCell ref="B24:B27"/>
    <mergeCell ref="B28:C28"/>
    <mergeCell ref="B10:B11"/>
    <mergeCell ref="B5:C5"/>
    <mergeCell ref="B6:C6"/>
    <mergeCell ref="B7:C7"/>
    <mergeCell ref="B8:C8"/>
    <mergeCell ref="B9:C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평가필수기초자료_Chekclist</vt:lpstr>
      <vt:lpstr>dropbox</vt:lpstr>
      <vt:lpstr>1. 자본변동예상내역_수익증권</vt:lpstr>
      <vt:lpstr>2. 자본변동예상내역_출자금</vt:lpstr>
      <vt:lpstr>3. 자본변동예상내역_보통주</vt:lpstr>
      <vt:lpstr>4. 파생발행정보</vt:lpstr>
      <vt:lpstr>평가필수기초자료_Chekclist!Print_Area</vt:lpstr>
    </vt:vector>
  </TitlesOfParts>
  <Company>G&amp;A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G&amp;A</dc:creator>
  <cp:lastModifiedBy>KRY</cp:lastModifiedBy>
  <cp:lastPrinted>2018-04-25T04:19:30Z</cp:lastPrinted>
  <dcterms:created xsi:type="dcterms:W3CDTF">2006-05-16T01:33:55Z</dcterms:created>
  <dcterms:modified xsi:type="dcterms:W3CDTF">2025-01-15T03:31:41Z</dcterms:modified>
</cp:coreProperties>
</file>