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2기(2023.04.01~2023.09.30)\2023.05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분개장!$A$1:$G$1753</definedName>
    <definedName name="_xlnm._FilterDatabase" localSheetId="7" hidden="1">'입금(정액)'!$B$1:$I$127</definedName>
    <definedName name="_xlnm._FilterDatabase" localSheetId="9" hidden="1">'입금(정액)_추가'!$A$1:$H$72</definedName>
    <definedName name="_xlnm._FilterDatabase" localSheetId="8" hidden="1">'입금(추가)'!$A$1:$H$58</definedName>
    <definedName name="_xlnm._FilterDatabase" localSheetId="5" hidden="1">'청구(정액)'!$K$2:$M$198</definedName>
    <definedName name="_xlnm._FilterDatabase" localSheetId="6" hidden="1">'청구(추가)'!$A$1:$H$315</definedName>
  </definedNames>
  <calcPr calcId="162913"/>
  <fileRecoveryPr autoRecover="0"/>
</workbook>
</file>

<file path=xl/calcChain.xml><?xml version="1.0" encoding="utf-8"?>
<calcChain xmlns="http://schemas.openxmlformats.org/spreadsheetml/2006/main">
  <c r="C1753" i="1" l="1"/>
  <c r="D1748" i="1"/>
  <c r="D1746" i="1"/>
  <c r="F1744" i="1"/>
  <c r="D1744" i="1"/>
  <c r="F1742" i="1"/>
  <c r="D1742" i="1"/>
  <c r="F1740" i="1"/>
  <c r="D1740" i="1"/>
  <c r="F1738" i="1"/>
  <c r="D1738" i="1"/>
  <c r="F1736" i="1"/>
  <c r="D1736" i="1"/>
  <c r="F1734" i="1"/>
  <c r="D1734" i="1"/>
  <c r="F1732" i="1"/>
  <c r="D1732" i="1"/>
  <c r="F1730" i="1"/>
  <c r="D1730" i="1"/>
  <c r="F1728" i="1"/>
  <c r="D1728" i="1"/>
  <c r="F1726" i="1"/>
  <c r="D1726" i="1"/>
  <c r="F1724" i="1"/>
  <c r="D1724" i="1"/>
  <c r="F1722" i="1"/>
  <c r="D1722" i="1"/>
  <c r="F1720" i="1"/>
  <c r="D1720" i="1"/>
  <c r="F1718" i="1"/>
  <c r="D1718" i="1"/>
  <c r="D1716" i="1"/>
  <c r="D1714" i="1"/>
  <c r="D1712" i="1"/>
  <c r="D1710" i="1"/>
  <c r="D1708" i="1"/>
  <c r="D1706" i="1"/>
  <c r="D1704" i="1"/>
  <c r="D1702" i="1"/>
  <c r="D1700" i="1"/>
  <c r="D1698" i="1"/>
  <c r="D1696" i="1"/>
  <c r="D1694" i="1"/>
  <c r="C1118" i="1"/>
  <c r="C198" i="10"/>
  <c r="D1692" i="1"/>
  <c r="D1690" i="1"/>
  <c r="D1688" i="1"/>
  <c r="D1686" i="1"/>
  <c r="D1684" i="1"/>
  <c r="D1681" i="1"/>
  <c r="D1679" i="1"/>
  <c r="D1677" i="1"/>
  <c r="D1672" i="1"/>
  <c r="C907" i="1" l="1"/>
  <c r="D921" i="1" l="1"/>
  <c r="D915" i="1"/>
  <c r="D912" i="1"/>
  <c r="C905" i="1"/>
  <c r="D909" i="1" s="1"/>
  <c r="C897" i="1" l="1"/>
  <c r="C814" i="1"/>
  <c r="C816" i="1" l="1"/>
  <c r="D839" i="1"/>
  <c r="C823" i="1"/>
  <c r="D829" i="1" s="1"/>
  <c r="D822" i="1"/>
  <c r="D812" i="1" l="1"/>
  <c r="D810" i="1"/>
  <c r="F801" i="1"/>
  <c r="D801" i="1"/>
  <c r="C272" i="1"/>
  <c r="C54" i="1"/>
  <c r="C52" i="1" l="1"/>
  <c r="D65" i="1"/>
  <c r="D62" i="1"/>
  <c r="D898" i="1" l="1"/>
  <c r="C903" i="1" l="1"/>
  <c r="D896" i="1"/>
  <c r="F894" i="1"/>
  <c r="D894" i="1"/>
  <c r="F892" i="1"/>
  <c r="D892" i="1"/>
  <c r="F890" i="1"/>
  <c r="D890" i="1"/>
  <c r="F888" i="1"/>
  <c r="D888" i="1"/>
  <c r="F886" i="1"/>
  <c r="D886" i="1"/>
  <c r="F884" i="1"/>
  <c r="D884" i="1"/>
  <c r="F882" i="1"/>
  <c r="D882" i="1"/>
  <c r="F880" i="1"/>
  <c r="D880" i="1"/>
  <c r="F878" i="1"/>
  <c r="D878" i="1"/>
  <c r="F876" i="1"/>
  <c r="D876" i="1"/>
  <c r="F874" i="1"/>
  <c r="D874" i="1"/>
  <c r="F872" i="1"/>
  <c r="D872" i="1"/>
  <c r="F870" i="1"/>
  <c r="D870" i="1"/>
  <c r="F868" i="1"/>
  <c r="D868" i="1"/>
  <c r="D866" i="1"/>
  <c r="D864" i="1"/>
  <c r="D862" i="1"/>
  <c r="D860" i="1"/>
  <c r="D858" i="1"/>
  <c r="D856" i="1"/>
  <c r="D854" i="1"/>
  <c r="D852" i="1"/>
  <c r="D850" i="1"/>
  <c r="D848" i="1"/>
  <c r="D846" i="1"/>
  <c r="D844" i="1"/>
  <c r="D818" i="1"/>
  <c r="D803" i="1" l="1"/>
  <c r="D837" i="1" l="1"/>
  <c r="D835" i="1"/>
  <c r="D833" i="1"/>
  <c r="D831" i="1"/>
  <c r="D820" i="1"/>
  <c r="D808" i="1"/>
  <c r="D71" i="1" l="1"/>
  <c r="D59" i="1"/>
  <c r="D56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0" i="1" l="1"/>
  <c r="D1756" i="1" s="1"/>
  <c r="C50" i="1"/>
  <c r="C1756" i="1" s="1"/>
  <c r="E1756" i="1" l="1"/>
  <c r="C1757" i="1"/>
  <c r="E50" i="1"/>
  <c r="BK38" i="5" l="1"/>
  <c r="BR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7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CC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<sst xmlns="http://schemas.openxmlformats.org/spreadsheetml/2006/main" count="14552" uniqueCount="641">
  <si>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</si>
  <si>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</si>
  <si>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</si>
  <si>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</si>
  <si>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</si>
  <si>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</si>
  <si>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</si>
  <si>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</si>
  <si>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</si>
  <si>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</si>
  <si>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</si>
  <si>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</si>
  <si>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</si>
  <si>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</si>
  <si>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</si>
  <si>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</si>
  <si>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</si>
  <si>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</si>
  <si>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</si>
  <si>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</si>
  <si>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</si>
  <si>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</si>
  <si>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</si>
  <si>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</si>
  <si>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</si>
  <si>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</si>
  <si>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</si>
  <si>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</si>
  <si>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</si>
  <si>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</si>
  <si>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</si>
  <si>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</si>
  <si>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</si>
  <si>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</si>
  <si>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</si>
  <si>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</si>
  <si>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</si>
  <si>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</si>
  <si>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</si>
  <si>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</si>
  <si>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</si>
  <si>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</si>
  <si>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</si>
  <si>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</si>
  <si>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</si>
  <si>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</si>
  <si>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</si>
  <si>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</si>
  <si>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</si>
  <si>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</si>
  <si>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</si>
  <si>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</si>
  <si>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</si>
  <si>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</si>
  <si>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</si>
  <si>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</si>
  <si>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</si>
  <si>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</si>
  <si>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</si>
  <si>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</si>
  <si>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</si>
  <si>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</si>
  <si>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</si>
  <si>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</si>
  <si>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</si>
  <si>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</si>
  <si>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</si>
  <si>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</si>
  <si>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</si>
  <si>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</si>
  <si>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</si>
  <si>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</si>
  <si>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</si>
  <si>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</si>
  <si>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</si>
  <si>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</si>
  <si>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</si>
  <si>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</si>
  <si>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</si>
  <si>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</si>
  <si>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</si>
  <si>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</si>
  <si>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</si>
  <si>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</si>
  <si>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</si>
  <si>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</si>
  <si>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</si>
  <si>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</si>
  <si>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</si>
  <si>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</si>
  <si>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</si>
  <si>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</si>
  <si>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</si>
  <si>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</si>
  <si>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</si>
  <si>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</si>
  <si>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</si>
  <si>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</si>
  <si>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</si>
  <si>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</si>
  <si>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</si>
  <si>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</si>
  <si>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</si>
  <si>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</si>
  <si>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</si>
  <si>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</si>
  <si>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</si>
  <si>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</si>
  <si>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</si>
  <si>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</si>
  <si>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</si>
  <si>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</si>
  <si>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</si>
  <si>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</si>
  <si>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</si>
  <si>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</si>
  <si>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</si>
  <si>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</si>
  <si>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</si>
  <si>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</si>
  <si>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</si>
  <si>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</si>
  <si>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</si>
  <si>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</si>
  <si>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</si>
  <si>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</si>
  <si>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</si>
  <si>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</si>
  <si>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</si>
  <si>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</si>
  <si>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</si>
  <si>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</si>
  <si>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</si>
  <si>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</si>
  <si>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</si>
  <si>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</si>
  <si>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</si>
  <si>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</si>
  <si>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</si>
  <si>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</si>
  <si>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</si>
  <si>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</si>
  <si>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</si>
  <si>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</si>
  <si>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</si>
  <si>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</si>
  <si>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</si>
  <si>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</si>
  <si>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</si>
  <si>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</si>
  <si>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</si>
  <si>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</si>
  <si>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</si>
  <si>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</si>
  <si>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</si>
  <si>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</si>
  <si>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</si>
  <si>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</si>
  <si>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</si>
  <si>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</si>
  <si>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</si>
  <si>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</si>
  <si>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</si>
  <si>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</si>
  <si>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</si>
  <si>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</si>
  <si>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</si>
  <si>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</si>
  <si>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</si>
  <si>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</si>
  <si>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</si>
  <si>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</si>
  <si>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</si>
  <si>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</si>
  <si>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</si>
  <si>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</si>
  <si>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</si>
  <si>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</si>
  <si>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</si>
  <si>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</si>
  <si>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</si>
  <si>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</si>
  <si>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</si>
  <si>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</si>
  <si>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</si>
  <si>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</si>
  <si>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</si>
  <si>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</si>
  <si>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</si>
  <si>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</si>
  <si>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</si>
  <si>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</si>
  <si>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</si>
  <si>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</si>
  <si>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</si>
  <si>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</si>
  <si>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</si>
  <si>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</si>
  <si>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</si>
  <si>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</si>
  <si>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</si>
  <si>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</si>
  <si>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</si>
  <si>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</si>
  <si>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</si>
  <si>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</si>
  <si>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</si>
  <si>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</si>
  <si>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</si>
  <si>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</si>
  <si>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</si>
  <si>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</si>
  <si>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</si>
  <si>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</si>
  <si>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</si>
  <si>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</si>
  <si>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</si>
  <si>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</si>
  <si>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</si>
  <si>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</si>
  <si>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</si>
  <si>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</si>
  <si>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</si>
  <si>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</si>
  <si>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</si>
  <si>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</si>
  <si>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</si>
  <si>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</si>
  <si>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</si>
  <si>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</si>
  <si>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</si>
  <si>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</si>
  <si>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</si>
  <si>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</si>
  <si>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</si>
  <si>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</si>
  <si>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</si>
  <si>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</si>
  <si>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</si>
  <si>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</si>
  <si>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</si>
  <si>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</si>
  <si>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</si>
  <si>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</si>
  <si>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</si>
  <si>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</si>
  <si>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</si>
  <si>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</si>
  <si>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</si>
  <si>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</si>
  <si>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</si>
  <si>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</si>
  <si>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</si>
  <si>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</si>
  <si>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</si>
  <si>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</si>
  <si>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</si>
  <si>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</si>
  <si>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</si>
  <si>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</si>
  <si>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</si>
  <si>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</si>
  <si>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</si>
  <si>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</si>
  <si>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</si>
  <si>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</si>
  <si>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</si>
  <si>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</si>
  <si>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</si>
  <si>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</si>
  <si>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</si>
  <si>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</si>
  <si>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</si>
  <si>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</si>
  <si>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</si>
  <si>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</si>
  <si>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</si>
  <si>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</si>
  <si>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</si>
  <si>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</si>
  <si>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</si>
  <si>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</si>
  <si>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</si>
  <si>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</si>
  <si>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</si>
  <si>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</si>
  <si>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</si>
  <si>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</si>
  <si>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</si>
  <si>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</si>
  <si>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</si>
  <si>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</si>
  <si>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</si>
  <si>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</si>
  <si>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</si>
  <si>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</si>
  <si>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</si>
  <si>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</si>
  <si>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</si>
  <si>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</si>
  <si>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</si>
  <si>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</si>
  <si>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</si>
  <si>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</si>
  <si>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</si>
  <si>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</si>
  <si>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</si>
  <si>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</si>
  <si>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</si>
  <si>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</si>
  <si>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</si>
  <si>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</si>
  <si>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</si>
  <si>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</si>
  <si>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</si>
  <si>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</si>
  <si>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</si>
  <si>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</si>
  <si>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</si>
  <si>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</si>
  <si>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</si>
  <si>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</si>
  <si>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</si>
  <si>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</si>
  <si>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</si>
  <si>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</si>
  <si>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</si>
  <si>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</si>
  <si>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</si>
  <si>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</si>
  <si>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</si>
  <si>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</si>
  <si>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</si>
  <si>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</si>
  <si>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</si>
  <si>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</si>
  <si>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</si>
  <si>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</si>
  <si>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</si>
  <si>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</si>
  <si>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</si>
  <si>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</si>
  <si>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</si>
  <si>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</si>
  <si>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</si>
  <si>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</si>
  <si>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</si>
  <si>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</si>
  <si>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</si>
  <si>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</si>
  <si>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</si>
  <si>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</si>
  <si>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</si>
  <si>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</si>
  <si>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</si>
  <si>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</si>
  <si>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</si>
  <si>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</si>
  <si>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</si>
  <si>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</si>
  <si>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</si>
  <si>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</si>
  <si>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</si>
  <si>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</si>
  <si>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</si>
  <si>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</si>
  <si>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</si>
  <si>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</si>
  <si>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</si>
  <si>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</si>
  <si>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</si>
  <si>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</si>
  <si>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</si>
  <si>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</si>
  <si>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</si>
  <si>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</si>
  <si>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</si>
  <si>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</si>
  <si>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</si>
  <si>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</si>
  <si>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</si>
  <si>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</si>
  <si>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</si>
  <si>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</si>
  <si>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</si>
  <si>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</si>
  <si>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</si>
  <si>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</si>
  <si>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</si>
  <si>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</si>
  <si>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</si>
  <si>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</si>
  <si>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</si>
  <si>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</si>
  <si>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</si>
  <si>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</si>
  <si>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</si>
  <si>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</si>
  <si>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</si>
  <si>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</si>
  <si>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</si>
  <si>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</si>
  <si>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</si>
  <si>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</si>
  <si>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</si>
  <si>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</si>
  <si>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</si>
  <si>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</si>
  <si>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</si>
  <si>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</si>
  <si>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</si>
  <si>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</si>
  <si>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</si>
  <si>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</si>
  <si>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</si>
  <si>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</si>
  <si>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</si>
  <si>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</si>
  <si>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</si>
  <si>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</si>
  <si>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</si>
  <si>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</si>
  <si>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</si>
  <si>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</si>
  <si>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</si>
  <si>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</si>
  <si>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</si>
  <si>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</si>
  <si>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</si>
  <si>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</si>
  <si>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</si>
  <si>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</si>
  <si>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</si>
  <si>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</si>
  <si>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</si>
  <si>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</si>
  <si>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</si>
  <si>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</si>
  <si>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</si>
  <si>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</si>
  <si>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</si>
  <si>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</si>
  <si>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</si>
  <si>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</si>
  <si>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</si>
  <si>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</si>
  <si>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</si>
  <si>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</si>
  <si>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</si>
  <si>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</si>
  <si>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</si>
  <si>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</si>
  <si>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</si>
  <si>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</si>
  <si>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</si>
  <si>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엘비휴넷(본사)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</si>
  <si>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</si>
  <si>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</si>
  <si>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</si>
  <si>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</si>
  <si>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</si>
  <si>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</si>
  <si>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</si>
  <si>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</si>
  <si>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</si>
  <si>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</si>
  <si>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</si>
  <si>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</si>
  <si>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</si>
  <si>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</si>
  <si>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</si>
  <si>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</si>
  <si>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</si>
  <si>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</si>
  <si>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</si>
  <si>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</si>
  <si>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</si>
  <si>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</si>
  <si>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</si>
  <si>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</si>
  <si>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</si>
  <si>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</si>
  <si>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</si>
  <si>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</si>
  <si>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㈜케이비자산운용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</si>
  <si>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</si>
  <si>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</si>
  <si>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</si>
  <si>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</si>
  <si>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</si>
  <si>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</si>
  <si>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</si>
  <si>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</si>
  <si>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</si>
  <si>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</si>
  <si>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</si>
  <si>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</si>
  <si>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</si>
  <si>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</si>
  <si>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청구(추가)</t>
    <phoneticPr fontId="1" type="noConversion"/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</si>
  <si>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</si>
  <si>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</si>
  <si>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</si>
  <si>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</si>
  <si>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</si>
  <si>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</si>
  <si>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</si>
  <si>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웨스트레이크코리아</t>
  </si>
  <si>
    <t>2022.08</t>
    <phoneticPr fontId="1" type="noConversion"/>
  </si>
  <si>
    <t>LM</t>
    <phoneticPr fontId="1" type="noConversion"/>
  </si>
  <si>
    <t>매출채권</t>
    <phoneticPr fontId="1" type="noConversion"/>
  </si>
  <si>
    <t>제10기 2022년 09월 30일 현재</t>
    <phoneticPr fontId="1" type="noConversion"/>
  </si>
  <si>
    <t>2022.09</t>
    <phoneticPr fontId="1" type="noConversion"/>
  </si>
  <si>
    <t>케이비자산운용(주)</t>
  </si>
  <si>
    <t>케이비자산운용(주)</t>
    <phoneticPr fontId="1" type="noConversion"/>
  </si>
  <si>
    <t>자금이체</t>
  </si>
  <si>
    <t>LM fee</t>
    <phoneticPr fontId="1" type="noConversion"/>
  </si>
  <si>
    <t>전기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</si>
  <si>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</si>
  <si>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</si>
  <si>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</si>
  <si>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</si>
  <si>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</si>
  <si>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</si>
  <si>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웨스트레이크코리아(주)주식회사</t>
  </si>
  <si>
    <t>2023.01</t>
    <phoneticPr fontId="1" type="noConversion"/>
  </si>
  <si>
    <t>(주)제니엘맥</t>
  </si>
  <si>
    <t>2023.02</t>
    <phoneticPr fontId="1" type="noConversion"/>
  </si>
  <si>
    <t>쉼 (구_유니앤미헤어살롱)</t>
  </si>
  <si>
    <t>임대보증금</t>
    <phoneticPr fontId="1" type="noConversion"/>
  </si>
  <si>
    <t>보증금반환금</t>
    <phoneticPr fontId="1" type="noConversion"/>
  </si>
  <si>
    <t>2023.03</t>
    <phoneticPr fontId="1" type="noConversion"/>
  </si>
  <si>
    <t>신새롬(유니앤</t>
  </si>
  <si>
    <t>엘비휴넷(주)</t>
  </si>
  <si>
    <t>벽면광고</t>
  </si>
  <si>
    <t>벽면광고</t>
    <phoneticPr fontId="1" type="noConversion"/>
  </si>
  <si>
    <t>2023.04</t>
    <phoneticPr fontId="1" type="noConversion"/>
  </si>
  <si>
    <t>국민은행 정기예금 614715-20-28904</t>
    <phoneticPr fontId="1" type="noConversion"/>
  </si>
  <si>
    <t>국민은행</t>
    <phoneticPr fontId="1" type="noConversion"/>
  </si>
  <si>
    <t>4월 매입</t>
    <phoneticPr fontId="1" type="noConversion"/>
  </si>
  <si>
    <t>자산관리수수료_성과수수료</t>
  </si>
  <si>
    <t>자산관리수수료_성과수수료</t>
    <phoneticPr fontId="1" type="noConversion"/>
  </si>
  <si>
    <t>23년 04월 관리비(과세)</t>
  </si>
  <si>
    <t>23년 04월 관리비(비과세)</t>
  </si>
  <si>
    <t>23년 04월 관리비(장기수선충당금)</t>
  </si>
  <si>
    <t>23년 04월 관리비(원단위절사)</t>
  </si>
  <si>
    <t>부동산위탁관리비(3월)</t>
  </si>
  <si>
    <t>부동산위탁관리비(3월)</t>
    <phoneticPr fontId="1" type="noConversion"/>
  </si>
  <si>
    <t>4월 청구(정액)</t>
    <phoneticPr fontId="1" type="noConversion"/>
  </si>
  <si>
    <t>매출채권</t>
    <phoneticPr fontId="1" type="noConversion"/>
  </si>
  <si>
    <t>4월 청구(추가)</t>
    <phoneticPr fontId="1" type="noConversion"/>
  </si>
  <si>
    <t>4월 입금(정액)</t>
    <phoneticPr fontId="1" type="noConversion"/>
  </si>
  <si>
    <t>한화손해보험강</t>
  </si>
  <si>
    <t>4월 입금(추가)</t>
    <phoneticPr fontId="1" type="noConversion"/>
  </si>
  <si>
    <t>4월 운용지시서</t>
    <phoneticPr fontId="1" type="noConversion"/>
  </si>
  <si>
    <t>웨스트레이크코리아</t>
    <phoneticPr fontId="1" type="noConversion"/>
  </si>
  <si>
    <t>삼성화재해상보험㈜</t>
    <phoneticPr fontId="1" type="noConversion"/>
  </si>
  <si>
    <t>정기예금 가입</t>
  </si>
  <si>
    <t>부동산위탁관리비(3월) 지급</t>
  </si>
  <si>
    <t>부동산위탁관리비(3월) 지급</t>
    <phoneticPr fontId="1" type="noConversion"/>
  </si>
  <si>
    <t>자산관리위탁수수료, 성과보수</t>
    <phoneticPr fontId="1" type="noConversion"/>
  </si>
  <si>
    <t>기타비용</t>
    <phoneticPr fontId="1" type="noConversion"/>
  </si>
  <si>
    <t>이사보수_2023.04</t>
  </si>
  <si>
    <t>이사보수_2023.04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</si>
  <si>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</si>
  <si>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</si>
  <si>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</si>
  <si>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정담회계법인</t>
    <phoneticPr fontId="1" type="noConversion"/>
  </si>
  <si>
    <t>사무수탁보수</t>
    <phoneticPr fontId="1" type="noConversion"/>
  </si>
  <si>
    <t>퀵서비스비용</t>
    <phoneticPr fontId="1" type="noConversion"/>
  </si>
  <si>
    <t>사무관리기타비용</t>
    <phoneticPr fontId="1" type="noConversion"/>
  </si>
  <si>
    <t>재무제표 작성용역</t>
    <phoneticPr fontId="1" type="noConversion"/>
  </si>
  <si>
    <t>1기 예정부가세</t>
  </si>
  <si>
    <t>1기 예정부가세</t>
    <phoneticPr fontId="1" type="noConversion"/>
  </si>
  <si>
    <t>4월 결산</t>
    <phoneticPr fontId="1" type="noConversion"/>
  </si>
  <si>
    <t>보험료(23년 04월)</t>
    <phoneticPr fontId="1" type="noConversion"/>
  </si>
  <si>
    <t>자산관리수수료(23년 04월)</t>
  </si>
  <si>
    <t>자산보관수수료(23년 04월)_현금</t>
  </si>
  <si>
    <t>자산보관수수료(23년 04월)_부동산</t>
  </si>
  <si>
    <t>사무관리수수료(23년 04월)</t>
  </si>
  <si>
    <t>외부감사용역역수수료(23년 04월)</t>
  </si>
  <si>
    <t>세무용역수수료(23년 04월)</t>
  </si>
  <si>
    <t>재무제표용역수수료(23년 04월)</t>
  </si>
  <si>
    <t>감가상각비(23년 04월)</t>
  </si>
  <si>
    <t>세금과공과 교통유발부담금(23년 04월)</t>
  </si>
  <si>
    <t>세금과공과 재산세/건물분(23년 04월)</t>
  </si>
  <si>
    <t>세금과공과 재산세/토지분(23년 04월)</t>
  </si>
  <si>
    <t>세금과공과 종합부동산세(23년 04월)</t>
  </si>
  <si>
    <t>장기차입금 이자비용 계상_2023.04</t>
  </si>
  <si>
    <t>간주부가세(22년 4월)_계상</t>
  </si>
  <si>
    <t>간주부가세(22년 4월)_계상</t>
    <phoneticPr fontId="1" type="noConversion"/>
  </si>
  <si>
    <t>4월 임원보수</t>
  </si>
  <si>
    <t>4월 임원보수</t>
    <phoneticPr fontId="1" type="noConversion"/>
  </si>
  <si>
    <t>임대보증금</t>
    <phoneticPr fontId="1" type="noConversion"/>
  </si>
  <si>
    <t>장기금융상품</t>
    <phoneticPr fontId="1" type="noConversion"/>
  </si>
  <si>
    <t>보증금 입금</t>
  </si>
  <si>
    <t>보증금 입금</t>
    <phoneticPr fontId="1" type="noConversion"/>
  </si>
  <si>
    <t>제11기 2023년 05월 31일 현재</t>
    <phoneticPr fontId="1" type="noConversion"/>
  </si>
  <si>
    <t>2023.05</t>
    <phoneticPr fontId="1" type="noConversion"/>
  </si>
  <si>
    <t>5월 매입</t>
    <phoneticPr fontId="1" type="noConversion"/>
  </si>
  <si>
    <t>부동산위탁관리비(4월)</t>
  </si>
  <si>
    <t>부동산위탁관리비(4월)</t>
    <phoneticPr fontId="1" type="noConversion"/>
  </si>
  <si>
    <t>5월 운용지시서</t>
    <phoneticPr fontId="1" type="noConversion"/>
  </si>
  <si>
    <t>부동산위탁관리비(4월) 지급</t>
  </si>
  <si>
    <t>부동산위탁관리비(4월) 지급</t>
    <phoneticPr fontId="1" type="noConversion"/>
  </si>
  <si>
    <t>이사보수_2023.05</t>
  </si>
  <si>
    <t>이사보수_2023.05</t>
    <phoneticPr fontId="1" type="noConversion"/>
  </si>
  <si>
    <t>자산관리위탁수수료</t>
    <phoneticPr fontId="1" type="noConversion"/>
  </si>
  <si>
    <t>ㅇ</t>
    <phoneticPr fontId="1" type="noConversion"/>
  </si>
  <si>
    <t>매출채권</t>
    <phoneticPr fontId="1" type="noConversion"/>
  </si>
  <si>
    <t>5월 청구(정액)</t>
    <phoneticPr fontId="1" type="noConversion"/>
  </si>
  <si>
    <t>5월 청구 추가</t>
    <phoneticPr fontId="1" type="noConversion"/>
  </si>
  <si>
    <t>(주)카리스</t>
  </si>
  <si>
    <t>주식회사 생상</t>
  </si>
  <si>
    <t>5월 입금(정액)</t>
    <phoneticPr fontId="1" type="noConversion"/>
  </si>
  <si>
    <t>삼성화재경리</t>
  </si>
  <si>
    <t>5월 입금(추가)</t>
    <phoneticPr fontId="1" type="noConversion"/>
  </si>
  <si>
    <t>5월 결산</t>
    <phoneticPr fontId="1" type="noConversion"/>
  </si>
  <si>
    <t>장기차입금 이자비용 계상_2023.05</t>
  </si>
  <si>
    <t>장기차입금 이자비용 계상_2023.05</t>
    <phoneticPr fontId="1" type="noConversion"/>
  </si>
  <si>
    <t>보험료(23년 05월)</t>
  </si>
  <si>
    <t>자산관리수수료(23년 05월)</t>
  </si>
  <si>
    <t>자산보관수수료(23년 05월)_현금</t>
  </si>
  <si>
    <t>자산보관수수료(23년 05월)_부동산</t>
  </si>
  <si>
    <t>사무관리수수료(23년 05월)</t>
  </si>
  <si>
    <t>외부감사용역역수수료(23년 05월)</t>
  </si>
  <si>
    <t>세무용역수수료(23년 05월)</t>
  </si>
  <si>
    <t>재무제표용역수수료(23년 05월)</t>
  </si>
  <si>
    <t>감가상각비(23년 05월)</t>
  </si>
  <si>
    <t>세금과공과 교통유발부담금(23년 05월)</t>
  </si>
  <si>
    <t>세금과공과 재산세/건물분(23년 05월)</t>
  </si>
  <si>
    <t>세금과공과 재산세/토지분(23년 05월)</t>
  </si>
  <si>
    <t>세금과공과 종합부동산세(23년 05월)</t>
  </si>
  <si>
    <t>간주부가세(22년 5월)_계상</t>
  </si>
  <si>
    <t>간주부가세(22년 5월)_계상</t>
    <phoneticPr fontId="1" type="noConversion"/>
  </si>
  <si>
    <t>5월 임원보수</t>
  </si>
  <si>
    <t>5월 임원보수</t>
    <phoneticPr fontId="1" type="noConversion"/>
  </si>
  <si>
    <t>23년 05월 관리비(과세)</t>
  </si>
  <si>
    <t>23년 05월 관리비(비과세)</t>
  </si>
  <si>
    <t>23년 05월 관리비(장기수선충당금)</t>
  </si>
  <si>
    <t>23년 05월 관리비(원단위절사)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</si>
</sst>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42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8" fillId="0" borderId="62" xfId="0" applyFont="1" applyBorder="1">
      <alignment vertical="center"/>
    </xf>
    <xf numFmtId="41" fontId="178" fillId="0" borderId="63" xfId="51183" applyNumberFormat="1" applyFont="1" applyBorder="1">
      <alignment vertical="center"/>
    </xf>
    <xf numFmtId="41" fontId="178" fillId="0" borderId="63" xfId="51183" applyFont="1" applyBorder="1">
      <alignment vertical="center"/>
    </xf>
    <xf numFmtId="203" fontId="177" fillId="36" borderId="0" xfId="0" applyFont="1" applyFill="1" applyBorder="1">
      <alignment vertical="center"/>
    </xf>
    <xf numFmtId="41" fontId="178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G76"/>
  <sheetViews>
    <sheetView tabSelected="1" topLeftCell="B1" zoomScale="85" zoomScaleNormal="85" zoomScaleSheetLayoutView="80" workbookViewId="0">
      <selection activeCell="G28" sqref="G28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7" customWidth="1"/>
    <col min="5" max="5" width="34.125" customWidth="1"/>
    <col min="6" max="45" width="34.125" style="188" customWidth="1"/>
    <col min="46" max="47" width="34.125" customWidth="1"/>
    <col min="48" max="48" width="19" style="143" bestFit="1" customWidth="1"/>
    <col min="49" max="51" width="19" style="143" customWidth="1"/>
    <col min="52" max="52" width="16.375" style="157" bestFit="1" customWidth="1"/>
    <col min="53" max="57" width="16.5" bestFit="1" customWidth="1"/>
    <col min="58" max="59" width="34.125" customWidth="1"/>
  </cols>
  <sheetData>
    <row r="1" spans="2:59" ht="12" customHeight="1"/>
    <row r="2" spans="2:59" ht="15.95" customHeight="1">
      <c r="B2" s="326" t="s">
        <v>38</v>
      </c>
      <c r="C2" s="326"/>
      <c r="D2" s="326"/>
      <c r="E2" s="326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75"/>
      <c r="AU2" s="178"/>
    </row>
    <row r="3" spans="2:59" ht="15.95" customHeight="1">
      <c r="B3" s="327" t="s">
        <v>597</v>
      </c>
      <c r="C3" s="327"/>
      <c r="D3" s="327"/>
      <c r="E3" s="327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  <c r="AO3" s="190"/>
      <c r="AP3" s="190"/>
      <c r="AQ3" s="190"/>
      <c r="AR3" s="190"/>
      <c r="AS3" s="190"/>
      <c r="AT3" s="176"/>
      <c r="AU3" s="179"/>
    </row>
    <row r="4" spans="2:59" ht="15.95" customHeight="1">
      <c r="B4" s="327" t="s">
        <v>511</v>
      </c>
      <c r="C4" s="327"/>
      <c r="D4" s="327"/>
      <c r="E4" s="327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76"/>
      <c r="AU4" s="179"/>
    </row>
    <row r="5" spans="2:59" ht="15.95" customHeight="1">
      <c r="B5" s="3" t="s">
        <v>434</v>
      </c>
    </row>
    <row r="6" spans="2:59" ht="15.95" customHeight="1">
      <c r="B6" s="43"/>
      <c r="C6" s="67" t="s">
        <v>222</v>
      </c>
      <c r="D6" s="208" t="s">
        <v>503</v>
      </c>
      <c r="E6" s="45" t="s">
        <v>517</v>
      </c>
      <c r="F6" s="191"/>
      <c r="G6" s="191"/>
      <c r="H6" s="191"/>
      <c r="I6" s="45" t="s">
        <v>330</v>
      </c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 t="s">
        <v>330</v>
      </c>
      <c r="AU6" s="45" t="s">
        <v>330</v>
      </c>
      <c r="AV6" s="45" t="s">
        <v>330</v>
      </c>
      <c r="AW6" s="45" t="s">
        <v>330</v>
      </c>
      <c r="AX6" s="45" t="s">
        <v>330</v>
      </c>
      <c r="AY6" s="45" t="s">
        <v>330</v>
      </c>
      <c r="AZ6" s="45" t="s">
        <v>330</v>
      </c>
      <c r="BA6" s="45" t="s">
        <v>330</v>
      </c>
      <c r="BB6" s="45" t="s">
        <v>330</v>
      </c>
      <c r="BC6" s="45"/>
      <c r="BD6" s="45"/>
      <c r="BE6" s="45"/>
      <c r="BF6" s="45"/>
      <c r="BG6" s="45"/>
    </row>
    <row r="7" spans="2:59" ht="15.95" customHeight="1">
      <c r="B7" s="43"/>
      <c r="C7" s="44"/>
      <c r="D7" s="45">
        <v>45077</v>
      </c>
      <c r="E7" s="45">
        <v>44834</v>
      </c>
      <c r="F7" s="191"/>
      <c r="G7" s="191"/>
      <c r="H7" s="193"/>
      <c r="I7" s="45">
        <v>45046</v>
      </c>
      <c r="J7" s="45">
        <v>45016</v>
      </c>
      <c r="K7" s="45">
        <v>44985</v>
      </c>
      <c r="L7" s="45">
        <v>44926</v>
      </c>
      <c r="M7" s="45">
        <v>44926</v>
      </c>
      <c r="N7" s="45">
        <v>44895</v>
      </c>
      <c r="O7" s="45">
        <v>44865</v>
      </c>
      <c r="P7" s="45">
        <v>44834</v>
      </c>
      <c r="Q7" s="45">
        <v>44804</v>
      </c>
      <c r="R7" s="45">
        <v>44773</v>
      </c>
      <c r="S7" s="45">
        <v>44742</v>
      </c>
      <c r="T7" s="45">
        <v>44712</v>
      </c>
      <c r="U7" s="45">
        <v>44681</v>
      </c>
      <c r="V7" s="45">
        <v>44651</v>
      </c>
      <c r="W7" s="45">
        <v>44620</v>
      </c>
      <c r="X7" s="45">
        <v>44592</v>
      </c>
      <c r="Y7" s="45">
        <v>44561</v>
      </c>
      <c r="Z7" s="45">
        <v>44530</v>
      </c>
      <c r="AA7" s="45">
        <v>44500</v>
      </c>
      <c r="AB7" s="45">
        <v>44469</v>
      </c>
      <c r="AC7" s="45">
        <v>44439</v>
      </c>
      <c r="AD7" s="45">
        <v>44408</v>
      </c>
      <c r="AE7" s="45">
        <v>44377</v>
      </c>
      <c r="AF7" s="45">
        <v>44347</v>
      </c>
      <c r="AG7" s="45">
        <v>44316</v>
      </c>
      <c r="AH7" s="45">
        <v>44286</v>
      </c>
      <c r="AI7" s="45">
        <v>44255</v>
      </c>
      <c r="AJ7" s="45">
        <v>44227</v>
      </c>
      <c r="AK7" s="45">
        <v>44196</v>
      </c>
      <c r="AL7" s="45">
        <v>44165</v>
      </c>
      <c r="AM7" s="45">
        <v>44135</v>
      </c>
      <c r="AN7" s="45">
        <v>44104</v>
      </c>
      <c r="AO7" s="45">
        <v>44074</v>
      </c>
      <c r="AP7" s="45">
        <v>44043</v>
      </c>
      <c r="AQ7" s="45">
        <v>44012</v>
      </c>
      <c r="AR7" s="45">
        <v>43982</v>
      </c>
      <c r="AS7" s="45">
        <v>43951</v>
      </c>
      <c r="AT7" s="45">
        <v>43921</v>
      </c>
      <c r="AU7" s="45">
        <v>43890</v>
      </c>
      <c r="AV7" s="45">
        <v>43861</v>
      </c>
      <c r="AW7" s="45">
        <v>43830</v>
      </c>
      <c r="AX7" s="45">
        <v>43799</v>
      </c>
      <c r="AY7" s="45">
        <v>43769</v>
      </c>
      <c r="AZ7" s="45">
        <v>43738</v>
      </c>
      <c r="BA7" s="45">
        <v>43708</v>
      </c>
      <c r="BB7" s="45">
        <v>43677</v>
      </c>
      <c r="BC7" s="45">
        <v>43646</v>
      </c>
      <c r="BD7" s="45">
        <v>43616</v>
      </c>
      <c r="BE7" s="45">
        <v>43585</v>
      </c>
      <c r="BF7" s="45">
        <v>43555</v>
      </c>
      <c r="BG7" s="45">
        <v>43373</v>
      </c>
    </row>
    <row r="8" spans="2:59" ht="15.95" customHeight="1">
      <c r="B8" s="332" t="s">
        <v>49</v>
      </c>
      <c r="C8" s="333"/>
      <c r="D8" s="209"/>
      <c r="E8" s="54"/>
      <c r="F8" s="192"/>
      <c r="G8" s="192"/>
      <c r="H8" s="193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</row>
    <row r="9" spans="2:59" ht="15.95" customHeight="1">
      <c r="B9" s="324" t="s">
        <v>50</v>
      </c>
      <c r="C9" s="325"/>
      <c r="D9" s="210">
        <f>SUM(D10)</f>
        <v>10071270017.587097</v>
      </c>
      <c r="E9" s="18">
        <v>7522038687</v>
      </c>
      <c r="F9" s="192"/>
      <c r="G9" s="192"/>
      <c r="H9" s="193"/>
      <c r="I9" s="18">
        <v>8436821636.5870962</v>
      </c>
      <c r="J9" s="18">
        <v>7514342094.3870964</v>
      </c>
      <c r="K9" s="18">
        <v>8258481078.3870964</v>
      </c>
      <c r="L9" s="18">
        <v>6549039666.3870964</v>
      </c>
      <c r="M9" s="18">
        <v>5093959887.3870964</v>
      </c>
      <c r="N9" s="18">
        <v>10031667160</v>
      </c>
      <c r="O9" s="18">
        <v>8258798168</v>
      </c>
      <c r="P9" s="18">
        <v>7522038687</v>
      </c>
      <c r="Q9" s="18">
        <v>7320476076</v>
      </c>
      <c r="R9" s="18">
        <v>6166644453</v>
      </c>
      <c r="S9" s="18">
        <v>5361190338</v>
      </c>
      <c r="T9" s="18">
        <v>10883953189</v>
      </c>
      <c r="U9" s="18">
        <v>19248040573</v>
      </c>
      <c r="V9" s="18">
        <v>20310541569.926598</v>
      </c>
      <c r="W9" s="18">
        <v>21740055427.355167</v>
      </c>
      <c r="X9" s="18">
        <v>20077090439.355167</v>
      </c>
      <c r="Y9" s="18">
        <v>18363448668.355167</v>
      </c>
      <c r="Z9" s="18">
        <v>19733510288.355167</v>
      </c>
      <c r="AA9" s="18">
        <v>18452598532.355167</v>
      </c>
      <c r="AB9" s="18">
        <v>16854717439</v>
      </c>
      <c r="AC9" s="18">
        <v>18035970913</v>
      </c>
      <c r="AD9" s="18">
        <v>18599105860</v>
      </c>
      <c r="AE9" s="18">
        <v>17517833866</v>
      </c>
      <c r="AF9" s="18">
        <v>20449419707</v>
      </c>
      <c r="AG9" s="18">
        <v>20998153517</v>
      </c>
      <c r="AH9" s="18">
        <v>19881321203</v>
      </c>
      <c r="AI9" s="18">
        <v>18506891810.516129</v>
      </c>
      <c r="AJ9" s="18">
        <v>18984252876.516129</v>
      </c>
      <c r="AK9" s="18">
        <v>16800379428</v>
      </c>
      <c r="AL9" s="18">
        <v>18406132947</v>
      </c>
      <c r="AM9" s="18">
        <v>18592380809</v>
      </c>
      <c r="AN9" s="18">
        <v>18066781758</v>
      </c>
      <c r="AO9" s="18">
        <v>16994369216</v>
      </c>
      <c r="AP9" s="18">
        <v>17410319391</v>
      </c>
      <c r="AQ9" s="18">
        <v>16530742224.666668</v>
      </c>
      <c r="AR9" s="18">
        <v>19174855917</v>
      </c>
      <c r="AS9" s="18">
        <v>19612569966</v>
      </c>
      <c r="AT9" s="18">
        <v>18828514374</v>
      </c>
      <c r="AU9" s="18">
        <v>17271609055</v>
      </c>
      <c r="AV9" s="18">
        <v>17537432731</v>
      </c>
      <c r="AW9" s="18">
        <v>16721437808</v>
      </c>
      <c r="AX9" s="18">
        <v>18899934011</v>
      </c>
      <c r="AY9" s="18">
        <v>19573995367</v>
      </c>
      <c r="AZ9" s="18">
        <v>18867440950.333332</v>
      </c>
      <c r="BA9" s="18">
        <v>17386832570.333332</v>
      </c>
      <c r="BB9" s="18">
        <v>17364046662.333332</v>
      </c>
      <c r="BC9" s="18">
        <v>16242413675.333332</v>
      </c>
      <c r="BD9" s="18">
        <v>17110990529.333332</v>
      </c>
      <c r="BE9" s="18">
        <v>17588293668</v>
      </c>
      <c r="BF9" s="18">
        <v>16888979110</v>
      </c>
      <c r="BG9" s="18">
        <v>16908462231</v>
      </c>
    </row>
    <row r="10" spans="2:59" ht="15.95" customHeight="1">
      <c r="B10" s="328" t="s">
        <v>183</v>
      </c>
      <c r="C10" s="329"/>
      <c r="D10" s="211">
        <f>SUM(D11:D19)</f>
        <v>10071270017.587097</v>
      </c>
      <c r="E10" s="46">
        <v>7522038687</v>
      </c>
      <c r="F10" s="193"/>
      <c r="G10" s="193"/>
      <c r="H10" s="193"/>
      <c r="I10" s="46">
        <v>8436821636.5870962</v>
      </c>
      <c r="J10" s="46">
        <v>7514342094.3870964</v>
      </c>
      <c r="K10" s="46">
        <v>8258481078.3870964</v>
      </c>
      <c r="L10" s="46">
        <v>6549039666.3870964</v>
      </c>
      <c r="M10" s="46">
        <v>5093959887.3870964</v>
      </c>
      <c r="N10" s="46">
        <v>10031667160</v>
      </c>
      <c r="O10" s="46">
        <v>8258798168</v>
      </c>
      <c r="P10" s="46">
        <v>7522038687</v>
      </c>
      <c r="Q10" s="46">
        <v>7320476076</v>
      </c>
      <c r="R10" s="46">
        <v>6166644453</v>
      </c>
      <c r="S10" s="46">
        <v>5361190338</v>
      </c>
      <c r="T10" s="46">
        <v>10883953189</v>
      </c>
      <c r="U10" s="46">
        <v>19248040573</v>
      </c>
      <c r="V10" s="46">
        <v>20310541569.926598</v>
      </c>
      <c r="W10" s="46">
        <v>21740055427.355167</v>
      </c>
      <c r="X10" s="46">
        <v>20077090439.355167</v>
      </c>
      <c r="Y10" s="46">
        <v>18363448668.355167</v>
      </c>
      <c r="Z10" s="46">
        <v>19733510288.355167</v>
      </c>
      <c r="AA10" s="46">
        <v>18452598532.355167</v>
      </c>
      <c r="AB10" s="46">
        <v>16854717439</v>
      </c>
      <c r="AC10" s="46">
        <v>18035970913</v>
      </c>
      <c r="AD10" s="46">
        <v>18599105860</v>
      </c>
      <c r="AE10" s="46">
        <v>17517833866</v>
      </c>
      <c r="AF10" s="46">
        <v>20449419707</v>
      </c>
      <c r="AG10" s="46">
        <v>20998153517</v>
      </c>
      <c r="AH10" s="46">
        <v>19881321203</v>
      </c>
      <c r="AI10" s="46">
        <v>18506891810.516129</v>
      </c>
      <c r="AJ10" s="46">
        <v>18984252876.516129</v>
      </c>
      <c r="AK10" s="46">
        <v>16800379428</v>
      </c>
      <c r="AL10" s="46">
        <v>18406132947</v>
      </c>
      <c r="AM10" s="46">
        <v>18592380809</v>
      </c>
      <c r="AN10" s="46">
        <v>18066781758</v>
      </c>
      <c r="AO10" s="46">
        <v>16994369216</v>
      </c>
      <c r="AP10" s="46">
        <v>17410319391</v>
      </c>
      <c r="AQ10" s="46">
        <v>16530742224.666668</v>
      </c>
      <c r="AR10" s="46">
        <v>19174855917</v>
      </c>
      <c r="AS10" s="46">
        <v>19612569966</v>
      </c>
      <c r="AT10" s="46">
        <v>18828514374</v>
      </c>
      <c r="AU10" s="46">
        <v>17271609055</v>
      </c>
      <c r="AV10" s="46">
        <v>17537432731</v>
      </c>
      <c r="AW10" s="46">
        <v>16721437808</v>
      </c>
      <c r="AX10" s="46">
        <v>18899934011</v>
      </c>
      <c r="AY10" s="46">
        <v>19573995367</v>
      </c>
      <c r="AZ10" s="46">
        <v>18867440950.333332</v>
      </c>
      <c r="BA10" s="46">
        <v>17386832570.333332</v>
      </c>
      <c r="BB10" s="46">
        <v>17364046662.333332</v>
      </c>
      <c r="BC10" s="46">
        <v>16242413675.333332</v>
      </c>
      <c r="BD10" s="46">
        <v>17110990529.333332</v>
      </c>
      <c r="BE10" s="46">
        <v>17588293668</v>
      </c>
      <c r="BF10" s="46">
        <v>16888979110</v>
      </c>
      <c r="BG10" s="46">
        <v>16908462231</v>
      </c>
    </row>
    <row r="11" spans="2:59" ht="15.95" customHeight="1">
      <c r="B11" s="51" t="s">
        <v>199</v>
      </c>
      <c r="C11" s="16" t="s">
        <v>160</v>
      </c>
      <c r="D11" s="212">
        <f>VLOOKUP(C11,잔액시산표!A:D,4,FALSE)</f>
        <v>8948087862</v>
      </c>
      <c r="E11" s="46">
        <v>5844117112</v>
      </c>
      <c r="F11" s="193"/>
      <c r="G11" s="193"/>
      <c r="H11" s="193"/>
      <c r="I11" s="46">
        <v>7419852219</v>
      </c>
      <c r="J11" s="46">
        <v>6600292869</v>
      </c>
      <c r="K11" s="46">
        <v>7301161155</v>
      </c>
      <c r="L11" s="46">
        <v>5675897817</v>
      </c>
      <c r="M11" s="46">
        <v>4270178043</v>
      </c>
      <c r="N11" s="46">
        <v>8574843908</v>
      </c>
      <c r="O11" s="46">
        <v>6819620106</v>
      </c>
      <c r="P11" s="46">
        <v>5844117112</v>
      </c>
      <c r="Q11" s="46">
        <v>6490184877</v>
      </c>
      <c r="R11" s="46">
        <v>4867442093</v>
      </c>
      <c r="S11" s="46">
        <v>4000124007</v>
      </c>
      <c r="T11" s="46">
        <v>9203795122</v>
      </c>
      <c r="U11" s="46">
        <v>7796263409</v>
      </c>
      <c r="V11" s="46">
        <v>3475941194</v>
      </c>
      <c r="W11" s="46">
        <v>4833205736</v>
      </c>
      <c r="X11" s="46">
        <v>3208128235</v>
      </c>
      <c r="Y11" s="46">
        <v>2570042753</v>
      </c>
      <c r="Z11" s="46">
        <v>3424526737</v>
      </c>
      <c r="AA11" s="46">
        <v>4441950318</v>
      </c>
      <c r="AB11" s="46">
        <v>2854415260</v>
      </c>
      <c r="AC11" s="46">
        <v>3368991934</v>
      </c>
      <c r="AD11" s="46">
        <v>4195898108</v>
      </c>
      <c r="AE11" s="46">
        <v>3142167737</v>
      </c>
      <c r="AF11" s="46">
        <v>5996812892</v>
      </c>
      <c r="AG11" s="46">
        <v>6357316888</v>
      </c>
      <c r="AH11" s="46">
        <v>5618303006</v>
      </c>
      <c r="AI11" s="46">
        <v>4177154020</v>
      </c>
      <c r="AJ11" s="46">
        <v>4641937620</v>
      </c>
      <c r="AK11" s="46">
        <v>3491691590</v>
      </c>
      <c r="AL11" s="46">
        <v>4970130932</v>
      </c>
      <c r="AM11" s="46">
        <v>5325649262</v>
      </c>
      <c r="AN11" s="46">
        <v>4729988820</v>
      </c>
      <c r="AO11" s="46">
        <v>3171810726</v>
      </c>
      <c r="AP11" s="46">
        <v>3604981209</v>
      </c>
      <c r="AQ11" s="46">
        <v>3171322445</v>
      </c>
      <c r="AR11" s="46">
        <v>5674669958</v>
      </c>
      <c r="AS11" s="46">
        <v>6028160139</v>
      </c>
      <c r="AT11" s="46">
        <v>5283285853</v>
      </c>
      <c r="AU11" s="46">
        <v>3647401604</v>
      </c>
      <c r="AV11" s="46">
        <v>3987047245</v>
      </c>
      <c r="AW11" s="46">
        <v>3096110529</v>
      </c>
      <c r="AX11" s="46">
        <v>5311765398</v>
      </c>
      <c r="AY11" s="46">
        <v>6031548805</v>
      </c>
      <c r="AZ11" s="46">
        <v>5336580742</v>
      </c>
      <c r="BA11" s="46">
        <v>3800816878</v>
      </c>
      <c r="BB11" s="46">
        <v>4072802703</v>
      </c>
      <c r="BC11" s="46">
        <v>3117090432</v>
      </c>
      <c r="BD11" s="46">
        <v>4374117736</v>
      </c>
      <c r="BE11" s="46">
        <v>4758119136</v>
      </c>
      <c r="BF11" s="46">
        <v>4102910222</v>
      </c>
      <c r="BG11" s="46">
        <v>4832813848</v>
      </c>
    </row>
    <row r="12" spans="2:59" ht="15.95" customHeight="1">
      <c r="B12" s="51" t="s">
        <v>200</v>
      </c>
      <c r="C12" s="16" t="s">
        <v>57</v>
      </c>
      <c r="D12" s="212">
        <f>VLOOKUP(C12,잔액시산표!A:D,4,FALSE)</f>
        <v>345671000</v>
      </c>
      <c r="E12" s="46">
        <v>1146426220</v>
      </c>
      <c r="F12" s="193"/>
      <c r="G12" s="193"/>
      <c r="H12" s="193"/>
      <c r="I12" s="46">
        <v>345671000</v>
      </c>
      <c r="J12" s="46">
        <v>345671000</v>
      </c>
      <c r="K12" s="46">
        <v>345671000</v>
      </c>
      <c r="L12" s="46">
        <v>345671000</v>
      </c>
      <c r="M12" s="46">
        <v>345671000</v>
      </c>
      <c r="N12" s="46">
        <v>881384720</v>
      </c>
      <c r="O12" s="46">
        <v>881384720</v>
      </c>
      <c r="P12" s="46">
        <v>1146426220</v>
      </c>
      <c r="Q12" s="46">
        <v>265041500</v>
      </c>
      <c r="R12" s="46">
        <v>769375000</v>
      </c>
      <c r="S12" s="46">
        <v>1083941700</v>
      </c>
      <c r="T12" s="46">
        <v>1184877700</v>
      </c>
      <c r="U12" s="46">
        <v>11096474390</v>
      </c>
      <c r="V12" s="46">
        <v>16549379020</v>
      </c>
      <c r="W12" s="46">
        <v>16524479020</v>
      </c>
      <c r="X12" s="46">
        <v>16524479020</v>
      </c>
      <c r="Y12" s="46">
        <v>15524479020</v>
      </c>
      <c r="Z12" s="46">
        <v>15524479020</v>
      </c>
      <c r="AA12" s="46">
        <v>13257353520</v>
      </c>
      <c r="AB12" s="46">
        <v>13257353520</v>
      </c>
      <c r="AC12" s="46">
        <v>14257353520</v>
      </c>
      <c r="AD12" s="46">
        <v>14145962020</v>
      </c>
      <c r="AE12" s="46">
        <v>14164679120</v>
      </c>
      <c r="AF12" s="46">
        <v>14164679120</v>
      </c>
      <c r="AG12" s="46">
        <v>14316063120</v>
      </c>
      <c r="AH12" s="46">
        <v>13995361520</v>
      </c>
      <c r="AI12" s="46">
        <v>13995361520</v>
      </c>
      <c r="AJ12" s="46">
        <v>14043658220</v>
      </c>
      <c r="AK12" s="46">
        <v>13043658220</v>
      </c>
      <c r="AL12" s="46">
        <v>13043658220</v>
      </c>
      <c r="AM12" s="46">
        <v>12910783720</v>
      </c>
      <c r="AN12" s="46">
        <v>12977293620</v>
      </c>
      <c r="AO12" s="46">
        <v>13383972420</v>
      </c>
      <c r="AP12" s="46">
        <v>13383972420</v>
      </c>
      <c r="AQ12" s="46">
        <v>13166161720</v>
      </c>
      <c r="AR12" s="46">
        <v>13166161720</v>
      </c>
      <c r="AS12" s="46">
        <v>13166161720</v>
      </c>
      <c r="AT12" s="46">
        <v>13165361720</v>
      </c>
      <c r="AU12" s="46">
        <v>13165361720</v>
      </c>
      <c r="AV12" s="46">
        <v>13165361720</v>
      </c>
      <c r="AW12" s="46">
        <v>13165361720</v>
      </c>
      <c r="AX12" s="46">
        <v>13165361720</v>
      </c>
      <c r="AY12" s="46">
        <v>13165361720</v>
      </c>
      <c r="AZ12" s="46">
        <v>13165361720</v>
      </c>
      <c r="BA12" s="46">
        <v>13165361720</v>
      </c>
      <c r="BB12" s="46">
        <v>12936649720</v>
      </c>
      <c r="BC12" s="46">
        <v>12936649720</v>
      </c>
      <c r="BD12" s="46">
        <v>12490042720</v>
      </c>
      <c r="BE12" s="46">
        <v>12490042720</v>
      </c>
      <c r="BF12" s="46">
        <v>12469515620</v>
      </c>
      <c r="BG12" s="46">
        <v>11781982620</v>
      </c>
    </row>
    <row r="13" spans="2:59" ht="15.95" customHeight="1">
      <c r="B13" s="51" t="s">
        <v>184</v>
      </c>
      <c r="C13" s="177" t="s">
        <v>59</v>
      </c>
      <c r="D13" s="212">
        <f>VLOOKUP(C13,잔액시산표!A:D,4,FALSE)</f>
        <v>2195047.5870962143</v>
      </c>
      <c r="E13" s="145">
        <v>17011931</v>
      </c>
      <c r="F13" s="193"/>
      <c r="G13" s="193"/>
      <c r="H13" s="193"/>
      <c r="I13" s="46">
        <v>3127006.5870962143</v>
      </c>
      <c r="J13" s="46">
        <v>25967754.387096405</v>
      </c>
      <c r="K13" s="46">
        <v>4497439.387096405</v>
      </c>
      <c r="L13" s="46">
        <v>3831682.387096405</v>
      </c>
      <c r="M13" s="46">
        <v>26437042.387096405</v>
      </c>
      <c r="N13" s="46">
        <v>4481044</v>
      </c>
      <c r="O13" s="46">
        <v>13412340</v>
      </c>
      <c r="P13" s="46">
        <v>17011931</v>
      </c>
      <c r="Q13" s="46">
        <v>18966968</v>
      </c>
      <c r="R13" s="46">
        <v>18352409</v>
      </c>
      <c r="S13" s="46">
        <v>11114881</v>
      </c>
      <c r="T13" s="46">
        <v>147814839</v>
      </c>
      <c r="U13" s="46">
        <v>14768736</v>
      </c>
      <c r="V13" s="46">
        <v>14267216.926595688</v>
      </c>
      <c r="W13" s="46">
        <v>3468749.3551673889</v>
      </c>
      <c r="X13" s="46">
        <v>17135488.355167389</v>
      </c>
      <c r="Y13" s="46">
        <v>2446990.3551673889</v>
      </c>
      <c r="Z13" s="46">
        <v>1468780.3551669121</v>
      </c>
      <c r="AA13" s="46">
        <v>12671077.355166912</v>
      </c>
      <c r="AB13" s="46">
        <v>4302339</v>
      </c>
      <c r="AC13" s="46">
        <v>4739603</v>
      </c>
      <c r="AD13" s="46">
        <v>5543682</v>
      </c>
      <c r="AE13" s="46">
        <v>1237889</v>
      </c>
      <c r="AF13" s="46">
        <v>551873</v>
      </c>
      <c r="AG13" s="46">
        <v>0</v>
      </c>
      <c r="AH13" s="46">
        <v>1310832</v>
      </c>
      <c r="AI13" s="46">
        <v>3674540.51612854</v>
      </c>
      <c r="AJ13" s="46">
        <v>9860518.5161294937</v>
      </c>
      <c r="AK13" s="46">
        <v>580847</v>
      </c>
      <c r="AL13" s="46">
        <v>432506</v>
      </c>
      <c r="AM13" s="46">
        <v>712313</v>
      </c>
      <c r="AN13" s="46">
        <v>1983640</v>
      </c>
      <c r="AO13" s="46">
        <v>49677</v>
      </c>
      <c r="AP13" s="46">
        <v>110000</v>
      </c>
      <c r="AQ13" s="46">
        <v>109999.66666698456</v>
      </c>
      <c r="AR13" s="46">
        <v>65076622</v>
      </c>
      <c r="AS13" s="46">
        <v>50939971</v>
      </c>
      <c r="AT13" s="46">
        <v>56908604</v>
      </c>
      <c r="AU13" s="46">
        <v>38040025</v>
      </c>
      <c r="AV13" s="46">
        <v>14643483</v>
      </c>
      <c r="AW13" s="46">
        <v>544261</v>
      </c>
      <c r="AX13" s="46">
        <v>6711025</v>
      </c>
      <c r="AY13" s="46">
        <v>12790354</v>
      </c>
      <c r="AZ13" s="46">
        <v>17271886.333332062</v>
      </c>
      <c r="BA13" s="46">
        <v>10413203.333332062</v>
      </c>
      <c r="BB13" s="46">
        <v>1457858.3333330154</v>
      </c>
      <c r="BC13" s="46">
        <v>6864988.3333330154</v>
      </c>
      <c r="BD13" s="46">
        <v>2004208.3333330154</v>
      </c>
      <c r="BE13" s="46">
        <v>110000</v>
      </c>
      <c r="BF13" s="46">
        <v>1874917</v>
      </c>
      <c r="BG13" s="46">
        <v>13037159</v>
      </c>
    </row>
    <row r="14" spans="2:59" ht="15.95" customHeight="1">
      <c r="B14" s="51" t="s">
        <v>185</v>
      </c>
      <c r="C14" s="16" t="s">
        <v>60</v>
      </c>
      <c r="D14" s="211">
        <f>VLOOKUP(C14,잔액시산표!A:D,4,FALSE)</f>
        <v>0</v>
      </c>
      <c r="E14" s="46">
        <v>0</v>
      </c>
      <c r="F14" s="193"/>
      <c r="G14" s="193"/>
      <c r="H14" s="193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</row>
    <row r="15" spans="2:59" ht="15.95" customHeight="1">
      <c r="B15" s="51" t="s">
        <v>186</v>
      </c>
      <c r="C15" s="16" t="s">
        <v>61</v>
      </c>
      <c r="D15" s="212">
        <f>VLOOKUP(C15,잔액시산표!A:D,4,FALSE)</f>
        <v>451768844</v>
      </c>
      <c r="E15" s="145">
        <v>174502805</v>
      </c>
      <c r="F15" s="193"/>
      <c r="G15" s="193"/>
      <c r="H15" s="193"/>
      <c r="I15" s="46">
        <v>402394195</v>
      </c>
      <c r="J15" s="46">
        <v>354969758</v>
      </c>
      <c r="K15" s="46">
        <v>323167331</v>
      </c>
      <c r="L15" s="46">
        <v>286786927</v>
      </c>
      <c r="M15" s="46">
        <v>247861308</v>
      </c>
      <c r="N15" s="46">
        <v>223910753</v>
      </c>
      <c r="O15" s="46">
        <v>216763566</v>
      </c>
      <c r="P15" s="46">
        <v>174502805</v>
      </c>
      <c r="Q15" s="46">
        <v>131887820</v>
      </c>
      <c r="R15" s="46">
        <v>105024104</v>
      </c>
      <c r="S15" s="46">
        <v>77758575</v>
      </c>
      <c r="T15" s="46">
        <v>65605422</v>
      </c>
      <c r="U15" s="46">
        <v>108735278</v>
      </c>
      <c r="V15" s="46">
        <v>95858807</v>
      </c>
      <c r="W15" s="46">
        <v>88492228</v>
      </c>
      <c r="X15" s="46">
        <v>78881897</v>
      </c>
      <c r="Y15" s="46">
        <v>65234625</v>
      </c>
      <c r="Z15" s="46">
        <v>65204390</v>
      </c>
      <c r="AA15" s="46">
        <v>55033685</v>
      </c>
      <c r="AB15" s="46">
        <v>48544162</v>
      </c>
      <c r="AC15" s="46">
        <v>40732304</v>
      </c>
      <c r="AD15" s="46">
        <v>34051394</v>
      </c>
      <c r="AE15" s="46">
        <v>31358954</v>
      </c>
      <c r="AF15" s="46">
        <v>29615286</v>
      </c>
      <c r="AG15" s="46">
        <v>132967393</v>
      </c>
      <c r="AH15" s="46">
        <v>120310886</v>
      </c>
      <c r="AI15" s="46">
        <v>106916792</v>
      </c>
      <c r="AJ15" s="46">
        <v>99955546</v>
      </c>
      <c r="AK15" s="46">
        <v>89596004</v>
      </c>
      <c r="AL15" s="46">
        <v>95239149</v>
      </c>
      <c r="AM15" s="46">
        <v>81856778</v>
      </c>
      <c r="AN15" s="46">
        <v>70609598</v>
      </c>
      <c r="AO15" s="46">
        <v>58887844</v>
      </c>
      <c r="AP15" s="46">
        <v>47965434</v>
      </c>
      <c r="AQ15" s="46">
        <v>38431157</v>
      </c>
      <c r="AR15" s="46">
        <v>32070199</v>
      </c>
      <c r="AS15" s="46">
        <v>203143492</v>
      </c>
      <c r="AT15" s="46">
        <v>197003862</v>
      </c>
      <c r="AU15" s="46">
        <v>183403498</v>
      </c>
      <c r="AV15" s="46">
        <v>165735660</v>
      </c>
      <c r="AW15" s="46">
        <v>148541728</v>
      </c>
      <c r="AX15" s="46">
        <v>150917227</v>
      </c>
      <c r="AY15" s="46">
        <v>130675979</v>
      </c>
      <c r="AZ15" s="46">
        <v>112741943</v>
      </c>
      <c r="BA15" s="46">
        <v>92817956</v>
      </c>
      <c r="BB15" s="46">
        <v>72543510</v>
      </c>
      <c r="BC15" s="46">
        <v>57326114</v>
      </c>
      <c r="BD15" s="46">
        <v>39802971</v>
      </c>
      <c r="BE15" s="46">
        <v>202006259</v>
      </c>
      <c r="BF15" s="46">
        <v>183366046</v>
      </c>
      <c r="BG15" s="46">
        <v>82517647</v>
      </c>
    </row>
    <row r="16" spans="2:59" ht="15.95" customHeight="1">
      <c r="B16" s="51" t="s">
        <v>187</v>
      </c>
      <c r="C16" s="16" t="s">
        <v>63</v>
      </c>
      <c r="D16" s="212">
        <f>VLOOKUP(C16,잔액시산표!A:D,4,FALSE)</f>
        <v>0</v>
      </c>
      <c r="E16" s="46">
        <v>0</v>
      </c>
      <c r="F16" s="193"/>
      <c r="G16" s="193"/>
      <c r="H16" s="193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5100040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43378310</v>
      </c>
      <c r="BG16" s="46">
        <v>0</v>
      </c>
    </row>
    <row r="17" spans="1:59" ht="15.95" customHeight="1">
      <c r="B17" s="51" t="s">
        <v>188</v>
      </c>
      <c r="C17" s="177" t="s">
        <v>65</v>
      </c>
      <c r="D17" s="212">
        <f>VLOOKUP(C17,잔액시산표!A:D,4,FALSE)</f>
        <v>177664377</v>
      </c>
      <c r="E17" s="46">
        <v>324543219</v>
      </c>
      <c r="F17" s="193"/>
      <c r="G17" s="193"/>
      <c r="H17" s="193"/>
      <c r="I17" s="46">
        <v>176719764</v>
      </c>
      <c r="J17" s="46">
        <v>177494833</v>
      </c>
      <c r="K17" s="46">
        <v>174940120</v>
      </c>
      <c r="L17" s="46">
        <v>177057733</v>
      </c>
      <c r="M17" s="46">
        <v>180882244</v>
      </c>
      <c r="N17" s="46">
        <v>238204543</v>
      </c>
      <c r="O17" s="46">
        <v>268277354</v>
      </c>
      <c r="P17" s="46">
        <v>324543219</v>
      </c>
      <c r="Q17" s="46">
        <v>294652037</v>
      </c>
      <c r="R17" s="46">
        <v>340781930</v>
      </c>
      <c r="S17" s="46">
        <v>169249955</v>
      </c>
      <c r="T17" s="46">
        <v>173448016</v>
      </c>
      <c r="U17" s="46">
        <v>177849956</v>
      </c>
      <c r="V17" s="46">
        <v>168402282</v>
      </c>
      <c r="W17" s="46">
        <v>172639131</v>
      </c>
      <c r="X17" s="46">
        <v>176846406</v>
      </c>
      <c r="Y17" s="46">
        <v>178382430</v>
      </c>
      <c r="Z17" s="46">
        <v>223158158</v>
      </c>
      <c r="AA17" s="46">
        <v>234028531</v>
      </c>
      <c r="AB17" s="46">
        <v>278577383</v>
      </c>
      <c r="AC17" s="46">
        <v>253434873</v>
      </c>
      <c r="AD17" s="46">
        <v>152153708</v>
      </c>
      <c r="AE17" s="46">
        <v>155475186</v>
      </c>
      <c r="AF17" s="46">
        <v>149116115</v>
      </c>
      <c r="AG17" s="46">
        <v>144522274</v>
      </c>
      <c r="AH17" s="46">
        <v>141554099</v>
      </c>
      <c r="AI17" s="46">
        <v>133086305</v>
      </c>
      <c r="AJ17" s="46">
        <v>135124849</v>
      </c>
      <c r="AK17" s="46">
        <v>140156187</v>
      </c>
      <c r="AL17" s="46">
        <v>184685345</v>
      </c>
      <c r="AM17" s="46">
        <v>204081189</v>
      </c>
      <c r="AN17" s="46">
        <v>255559260</v>
      </c>
      <c r="AO17" s="46">
        <v>256241366</v>
      </c>
      <c r="AP17" s="46">
        <v>295928320</v>
      </c>
      <c r="AQ17" s="46">
        <v>118822133</v>
      </c>
      <c r="AR17" s="46">
        <v>118419963</v>
      </c>
      <c r="AS17" s="46">
        <v>117788597</v>
      </c>
      <c r="AT17" s="46">
        <v>120130255</v>
      </c>
      <c r="AU17" s="46">
        <v>125530051</v>
      </c>
      <c r="AV17" s="46">
        <v>130500744</v>
      </c>
      <c r="AW17" s="46">
        <v>135553505</v>
      </c>
      <c r="AX17" s="46">
        <v>157562209</v>
      </c>
      <c r="AY17" s="46">
        <v>165674861</v>
      </c>
      <c r="AZ17" s="46">
        <v>206048159</v>
      </c>
      <c r="BA17" s="46">
        <v>190698870</v>
      </c>
      <c r="BB17" s="46">
        <v>204214302</v>
      </c>
      <c r="BC17" s="46">
        <v>93687861</v>
      </c>
      <c r="BD17" s="46">
        <v>94013510</v>
      </c>
      <c r="BE17" s="46">
        <v>97033561</v>
      </c>
      <c r="BF17" s="46">
        <v>85527595</v>
      </c>
      <c r="BG17" s="46">
        <v>182705917</v>
      </c>
    </row>
    <row r="18" spans="1:59" ht="15.95" customHeight="1">
      <c r="A18" s="188"/>
      <c r="B18" s="236" t="s">
        <v>189</v>
      </c>
      <c r="C18" s="177" t="s">
        <v>170</v>
      </c>
      <c r="D18" s="212">
        <f>VLOOKUP(C18,잔액시산표!A:D,4,FALSE)</f>
        <v>135937007</v>
      </c>
      <c r="E18" s="145">
        <v>0</v>
      </c>
      <c r="F18" s="193"/>
      <c r="G18" s="193"/>
      <c r="H18" s="193"/>
      <c r="I18" s="46">
        <v>79111572</v>
      </c>
      <c r="J18" s="46">
        <v>0</v>
      </c>
      <c r="K18" s="46">
        <v>100147953</v>
      </c>
      <c r="L18" s="46">
        <v>50898427</v>
      </c>
      <c r="M18" s="46">
        <v>0</v>
      </c>
      <c r="N18" s="46">
        <v>87239742</v>
      </c>
      <c r="O18" s="46">
        <v>43327192</v>
      </c>
      <c r="P18" s="46">
        <v>0</v>
      </c>
      <c r="Q18" s="46">
        <v>104305474</v>
      </c>
      <c r="R18" s="46">
        <v>50592857</v>
      </c>
      <c r="S18" s="46">
        <v>0</v>
      </c>
      <c r="T18" s="46">
        <v>92188140</v>
      </c>
      <c r="U18" s="46">
        <v>46701944</v>
      </c>
      <c r="V18" s="46">
        <v>0</v>
      </c>
      <c r="W18" s="46">
        <v>94129103</v>
      </c>
      <c r="X18" s="46">
        <v>48642943</v>
      </c>
      <c r="Y18" s="46">
        <v>0</v>
      </c>
      <c r="Z18" s="46">
        <v>473757673</v>
      </c>
      <c r="AA18" s="46">
        <v>430916531</v>
      </c>
      <c r="AB18" s="46">
        <v>391336095</v>
      </c>
      <c r="AC18" s="46">
        <v>90607219</v>
      </c>
      <c r="AD18" s="46">
        <v>45529888</v>
      </c>
      <c r="AE18" s="46">
        <v>0</v>
      </c>
      <c r="AF18" s="46">
        <v>86462171</v>
      </c>
      <c r="AG18" s="46">
        <v>42684102</v>
      </c>
      <c r="AH18" s="46">
        <v>0</v>
      </c>
      <c r="AI18" s="46">
        <v>83426013</v>
      </c>
      <c r="AJ18" s="46">
        <v>41952373</v>
      </c>
      <c r="AK18" s="46">
        <v>0</v>
      </c>
      <c r="AL18" s="46">
        <v>80254045</v>
      </c>
      <c r="AM18" s="46">
        <v>37564797</v>
      </c>
      <c r="AN18" s="46">
        <v>0</v>
      </c>
      <c r="AO18" s="46">
        <v>91679003</v>
      </c>
      <c r="AP18" s="46">
        <v>46092948</v>
      </c>
      <c r="AQ18" s="46">
        <v>0</v>
      </c>
      <c r="AR18" s="46">
        <v>83217725</v>
      </c>
      <c r="AS18" s="46">
        <v>40414567</v>
      </c>
      <c r="AT18" s="46">
        <v>0</v>
      </c>
      <c r="AU18" s="46">
        <v>80354937</v>
      </c>
      <c r="AV18" s="46">
        <v>40183389</v>
      </c>
      <c r="AW18" s="46">
        <v>141879845</v>
      </c>
      <c r="AX18" s="46">
        <v>77714152</v>
      </c>
      <c r="AY18" s="46">
        <v>38041368</v>
      </c>
      <c r="AZ18" s="46">
        <v>0</v>
      </c>
      <c r="BA18" s="46">
        <v>97310633</v>
      </c>
      <c r="BB18" s="46">
        <v>46769979</v>
      </c>
      <c r="BC18" s="46">
        <v>0</v>
      </c>
      <c r="BD18" s="46">
        <v>80515124</v>
      </c>
      <c r="BE18" s="46">
        <v>38741132</v>
      </c>
      <c r="BF18" s="46">
        <v>0</v>
      </c>
      <c r="BG18" s="46">
        <v>0</v>
      </c>
    </row>
    <row r="19" spans="1:59" ht="15.95" customHeight="1">
      <c r="B19" s="51" t="s">
        <v>190</v>
      </c>
      <c r="C19" s="16" t="s">
        <v>66</v>
      </c>
      <c r="D19" s="211">
        <f>VLOOKUP(C19,잔액시산표!A:D,4,FALSE)</f>
        <v>9945880</v>
      </c>
      <c r="E19" s="46">
        <v>15437400</v>
      </c>
      <c r="F19" s="193"/>
      <c r="G19" s="193"/>
      <c r="H19" s="193"/>
      <c r="I19" s="46">
        <v>9945880</v>
      </c>
      <c r="J19" s="46">
        <v>9945880</v>
      </c>
      <c r="K19" s="46">
        <v>8896080</v>
      </c>
      <c r="L19" s="46">
        <v>8896080</v>
      </c>
      <c r="M19" s="46">
        <v>22930250</v>
      </c>
      <c r="N19" s="46">
        <v>21602450</v>
      </c>
      <c r="O19" s="46">
        <v>16012890</v>
      </c>
      <c r="P19" s="46">
        <v>15437400</v>
      </c>
      <c r="Q19" s="46">
        <v>15437400</v>
      </c>
      <c r="R19" s="46">
        <v>15076060</v>
      </c>
      <c r="S19" s="46">
        <v>19001220</v>
      </c>
      <c r="T19" s="46">
        <v>16223950</v>
      </c>
      <c r="U19" s="46">
        <v>7246860</v>
      </c>
      <c r="V19" s="46">
        <v>6693050</v>
      </c>
      <c r="W19" s="46">
        <v>23641460</v>
      </c>
      <c r="X19" s="46">
        <v>22976450</v>
      </c>
      <c r="Y19" s="46">
        <v>22862850</v>
      </c>
      <c r="Z19" s="46">
        <v>20915530</v>
      </c>
      <c r="AA19" s="46">
        <v>20644870</v>
      </c>
      <c r="AB19" s="46">
        <v>20188680</v>
      </c>
      <c r="AC19" s="46">
        <v>20111460</v>
      </c>
      <c r="AD19" s="46">
        <v>19967060</v>
      </c>
      <c r="AE19" s="46">
        <v>22914980</v>
      </c>
      <c r="AF19" s="46">
        <v>22182250</v>
      </c>
      <c r="AG19" s="46">
        <v>4599740</v>
      </c>
      <c r="AH19" s="46">
        <v>4480860</v>
      </c>
      <c r="AI19" s="46">
        <v>7272620</v>
      </c>
      <c r="AJ19" s="46">
        <v>6663710</v>
      </c>
      <c r="AK19" s="46">
        <v>34696580</v>
      </c>
      <c r="AL19" s="46">
        <v>31732750</v>
      </c>
      <c r="AM19" s="46">
        <v>31732750</v>
      </c>
      <c r="AN19" s="46">
        <v>31346820</v>
      </c>
      <c r="AO19" s="46">
        <v>31728180</v>
      </c>
      <c r="AP19" s="46">
        <v>31269060</v>
      </c>
      <c r="AQ19" s="46">
        <v>35894770</v>
      </c>
      <c r="AR19" s="46">
        <v>35239730</v>
      </c>
      <c r="AS19" s="46">
        <v>5961480</v>
      </c>
      <c r="AT19" s="46">
        <v>5824080</v>
      </c>
      <c r="AU19" s="46">
        <v>31517220</v>
      </c>
      <c r="AV19" s="46">
        <v>33960490</v>
      </c>
      <c r="AW19" s="46">
        <v>33446220</v>
      </c>
      <c r="AX19" s="46">
        <v>29902280</v>
      </c>
      <c r="AY19" s="46">
        <v>29902280</v>
      </c>
      <c r="AZ19" s="46">
        <v>29436500</v>
      </c>
      <c r="BA19" s="46">
        <v>29413310</v>
      </c>
      <c r="BB19" s="46">
        <v>29608590</v>
      </c>
      <c r="BC19" s="46">
        <v>30794560</v>
      </c>
      <c r="BD19" s="46">
        <v>30494260</v>
      </c>
      <c r="BE19" s="46">
        <v>2240860</v>
      </c>
      <c r="BF19" s="46">
        <v>2406400</v>
      </c>
      <c r="BG19" s="46">
        <v>15405040</v>
      </c>
    </row>
    <row r="20" spans="1:59" ht="15.95" customHeight="1">
      <c r="B20" s="324" t="s">
        <v>105</v>
      </c>
      <c r="C20" s="325"/>
      <c r="D20" s="211">
        <f>SUM(D23,D28,D21)</f>
        <v>405724143716</v>
      </c>
      <c r="E20" s="46">
        <v>408709239074</v>
      </c>
      <c r="F20" s="193"/>
      <c r="G20" s="193"/>
      <c r="H20" s="193"/>
      <c r="I20" s="46">
        <v>406147109381</v>
      </c>
      <c r="J20" s="46">
        <v>406456143724</v>
      </c>
      <c r="K20" s="46">
        <v>406886982911</v>
      </c>
      <c r="L20" s="46">
        <v>407326868206</v>
      </c>
      <c r="M20" s="46">
        <v>407772314391</v>
      </c>
      <c r="N20" s="46">
        <v>408082437433</v>
      </c>
      <c r="O20" s="46">
        <v>408528463543</v>
      </c>
      <c r="P20" s="46">
        <v>408709239074</v>
      </c>
      <c r="Q20" s="46">
        <v>409636752519</v>
      </c>
      <c r="R20" s="46">
        <v>409578967441</v>
      </c>
      <c r="S20" s="46">
        <v>409708190648</v>
      </c>
      <c r="T20" s="46">
        <v>410009168678</v>
      </c>
      <c r="U20" s="46">
        <v>400544060913</v>
      </c>
      <c r="V20" s="46">
        <v>398906952480</v>
      </c>
      <c r="W20" s="46">
        <v>399352967304</v>
      </c>
      <c r="X20" s="46">
        <v>399797774682</v>
      </c>
      <c r="Y20" s="46">
        <v>400234026776</v>
      </c>
      <c r="Z20" s="46">
        <v>400679849894</v>
      </c>
      <c r="AA20" s="46">
        <v>400802261045</v>
      </c>
      <c r="AB20" s="46">
        <v>401247566717</v>
      </c>
      <c r="AC20" s="46">
        <v>301464270384</v>
      </c>
      <c r="AD20" s="46">
        <v>301783200579</v>
      </c>
      <c r="AE20" s="46">
        <v>302102749362</v>
      </c>
      <c r="AF20" s="46">
        <v>302427579047</v>
      </c>
      <c r="AG20" s="46">
        <v>302720810927</v>
      </c>
      <c r="AH20" s="46">
        <v>303016058675</v>
      </c>
      <c r="AI20" s="46">
        <v>303276846350</v>
      </c>
      <c r="AJ20" s="46">
        <v>303595543273</v>
      </c>
      <c r="AK20" s="46">
        <v>303919046193</v>
      </c>
      <c r="AL20" s="46">
        <v>304227925819</v>
      </c>
      <c r="AM20" s="46">
        <v>304539235916</v>
      </c>
      <c r="AN20" s="46">
        <v>304594616817</v>
      </c>
      <c r="AO20" s="46">
        <v>304829551002</v>
      </c>
      <c r="AP20" s="46">
        <v>305149567347</v>
      </c>
      <c r="AQ20" s="46">
        <v>305462317113</v>
      </c>
      <c r="AR20" s="46">
        <v>305757189546</v>
      </c>
      <c r="AS20" s="46">
        <v>306060654346</v>
      </c>
      <c r="AT20" s="46">
        <v>306374373980</v>
      </c>
      <c r="AU20" s="46">
        <v>306696330042</v>
      </c>
      <c r="AV20" s="46">
        <v>307017901370</v>
      </c>
      <c r="AW20" s="46">
        <v>307340204482</v>
      </c>
      <c r="AX20" s="46">
        <v>307586028803</v>
      </c>
      <c r="AY20" s="46">
        <v>307907181800</v>
      </c>
      <c r="AZ20" s="46">
        <v>308229098313</v>
      </c>
      <c r="BA20" s="46">
        <v>308549991097</v>
      </c>
      <c r="BB20" s="46">
        <v>308833599335</v>
      </c>
      <c r="BC20" s="46">
        <v>309128925377</v>
      </c>
      <c r="BD20" s="46">
        <v>309792315466</v>
      </c>
      <c r="BE20" s="46">
        <v>310110170802</v>
      </c>
      <c r="BF20" s="46">
        <v>310403330918</v>
      </c>
      <c r="BG20" s="46">
        <v>312210101695</v>
      </c>
    </row>
    <row r="21" spans="1:59" ht="15.95" customHeight="1">
      <c r="B21" s="328" t="s">
        <v>297</v>
      </c>
      <c r="C21" s="329"/>
      <c r="D21" s="211">
        <f>D22</f>
        <v>13620837520</v>
      </c>
      <c r="E21" s="46">
        <v>13106492300</v>
      </c>
      <c r="F21" s="193"/>
      <c r="G21" s="193"/>
      <c r="H21" s="193"/>
      <c r="I21" s="46">
        <v>13620837520</v>
      </c>
      <c r="J21" s="46">
        <v>13507247520</v>
      </c>
      <c r="K21" s="46">
        <v>13507247520</v>
      </c>
      <c r="L21" s="46">
        <v>13507247520</v>
      </c>
      <c r="M21" s="46">
        <v>13507247520</v>
      </c>
      <c r="N21" s="46">
        <v>13371533800</v>
      </c>
      <c r="O21" s="46">
        <v>13371533800</v>
      </c>
      <c r="P21" s="46">
        <v>13106492300</v>
      </c>
      <c r="Q21" s="46">
        <v>13587877020</v>
      </c>
      <c r="R21" s="46">
        <v>13083543520</v>
      </c>
      <c r="S21" s="46">
        <v>12768976820</v>
      </c>
      <c r="T21" s="46">
        <v>12623930820</v>
      </c>
      <c r="U21" s="46">
        <v>2712334130</v>
      </c>
      <c r="V21" s="46">
        <v>659429500</v>
      </c>
      <c r="W21" s="46">
        <v>659429500</v>
      </c>
      <c r="X21" s="46">
        <v>659429500</v>
      </c>
      <c r="Y21" s="46">
        <v>659429500</v>
      </c>
      <c r="Z21" s="46">
        <v>659429500</v>
      </c>
      <c r="AA21" s="46">
        <v>345671000</v>
      </c>
      <c r="AB21" s="46">
        <v>345671000</v>
      </c>
      <c r="AC21" s="46">
        <v>345671000</v>
      </c>
      <c r="AD21" s="46">
        <v>345671000</v>
      </c>
      <c r="AE21" s="46">
        <v>345671000</v>
      </c>
      <c r="AF21" s="46">
        <v>345671000</v>
      </c>
      <c r="AG21" s="46">
        <v>345671000</v>
      </c>
      <c r="AH21" s="46">
        <v>345671000</v>
      </c>
      <c r="AI21" s="46">
        <v>345671000</v>
      </c>
      <c r="AJ21" s="46">
        <v>345671000</v>
      </c>
      <c r="AK21" s="46">
        <v>345671000</v>
      </c>
      <c r="AL21" s="46">
        <v>345671000</v>
      </c>
      <c r="AM21" s="46">
        <v>345671000</v>
      </c>
      <c r="AN21" s="46">
        <v>87327000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345671000</v>
      </c>
      <c r="BE21" s="46">
        <v>345671000</v>
      </c>
      <c r="BF21" s="46">
        <v>345671000</v>
      </c>
      <c r="BG21" s="46">
        <v>345671000</v>
      </c>
    </row>
    <row r="22" spans="1:59" ht="15.95" customHeight="1">
      <c r="B22" s="51" t="s">
        <v>199</v>
      </c>
      <c r="C22" s="16" t="s">
        <v>301</v>
      </c>
      <c r="D22" s="212">
        <f>VLOOKUP(C22,잔액시산표!A:D,4,FALSE)</f>
        <v>13620837520</v>
      </c>
      <c r="E22" s="46">
        <v>13106492300</v>
      </c>
      <c r="F22" s="193"/>
      <c r="G22" s="193"/>
      <c r="H22" s="193"/>
      <c r="I22" s="46">
        <v>13620837520</v>
      </c>
      <c r="J22" s="46">
        <v>13507247520</v>
      </c>
      <c r="K22" s="46">
        <v>13507247520</v>
      </c>
      <c r="L22" s="46">
        <v>13507247520</v>
      </c>
      <c r="M22" s="46">
        <v>13507247520</v>
      </c>
      <c r="N22" s="46">
        <v>13371533800</v>
      </c>
      <c r="O22" s="46">
        <v>13371533800</v>
      </c>
      <c r="P22" s="46">
        <v>13106492300</v>
      </c>
      <c r="Q22" s="46">
        <v>13587877020</v>
      </c>
      <c r="R22" s="46">
        <v>13083543520</v>
      </c>
      <c r="S22" s="46">
        <v>12768976820</v>
      </c>
      <c r="T22" s="46">
        <v>12623930820</v>
      </c>
      <c r="U22" s="46">
        <v>2712334130</v>
      </c>
      <c r="V22" s="46">
        <v>659429500</v>
      </c>
      <c r="W22" s="46">
        <v>659429500</v>
      </c>
      <c r="X22" s="46">
        <v>659429500</v>
      </c>
      <c r="Y22" s="46">
        <v>659429500</v>
      </c>
      <c r="Z22" s="46">
        <v>659429500</v>
      </c>
      <c r="AA22" s="46">
        <v>345671000</v>
      </c>
      <c r="AB22" s="46">
        <v>345671000</v>
      </c>
      <c r="AC22" s="46">
        <v>345671000</v>
      </c>
      <c r="AD22" s="46">
        <v>345671000</v>
      </c>
      <c r="AE22" s="46">
        <v>345671000</v>
      </c>
      <c r="AF22" s="46">
        <v>345671000</v>
      </c>
      <c r="AG22" s="46">
        <v>345671000</v>
      </c>
      <c r="AH22" s="46">
        <v>345671000</v>
      </c>
      <c r="AI22" s="46">
        <v>345671000</v>
      </c>
      <c r="AJ22" s="46">
        <v>345671000</v>
      </c>
      <c r="AK22" s="46">
        <v>345671000</v>
      </c>
      <c r="AL22" s="46">
        <v>345671000</v>
      </c>
      <c r="AM22" s="46">
        <v>345671000</v>
      </c>
      <c r="AN22" s="46">
        <v>87327000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345671000</v>
      </c>
      <c r="BE22" s="46">
        <v>345671000</v>
      </c>
      <c r="BF22" s="46">
        <v>345671000</v>
      </c>
      <c r="BG22" s="46">
        <v>345671000</v>
      </c>
    </row>
    <row r="23" spans="1:59" ht="15.95" customHeight="1">
      <c r="B23" s="328" t="s">
        <v>298</v>
      </c>
      <c r="C23" s="329"/>
      <c r="D23" s="211">
        <f>SUM(D24:D27)</f>
        <v>391398021685</v>
      </c>
      <c r="E23" s="46">
        <v>394866324925</v>
      </c>
      <c r="F23" s="193"/>
      <c r="G23" s="193"/>
      <c r="H23" s="193"/>
      <c r="I23" s="46">
        <v>391831559590</v>
      </c>
      <c r="J23" s="46">
        <v>392265097495</v>
      </c>
      <c r="K23" s="46">
        <v>392698635400</v>
      </c>
      <c r="L23" s="46">
        <v>393132173305</v>
      </c>
      <c r="M23" s="46">
        <v>393565711210</v>
      </c>
      <c r="N23" s="46">
        <v>393999249115</v>
      </c>
      <c r="O23" s="46">
        <v>394432787020</v>
      </c>
      <c r="P23" s="46">
        <v>394866324925</v>
      </c>
      <c r="Q23" s="46">
        <v>395299862830</v>
      </c>
      <c r="R23" s="46">
        <v>395733400735</v>
      </c>
      <c r="S23" s="46">
        <v>396166938640</v>
      </c>
      <c r="T23" s="46">
        <v>396600476545</v>
      </c>
      <c r="U23" s="46">
        <v>397034014450</v>
      </c>
      <c r="V23" s="46">
        <v>397467552355</v>
      </c>
      <c r="W23" s="46">
        <v>397901090260</v>
      </c>
      <c r="X23" s="46">
        <v>398334628165</v>
      </c>
      <c r="Y23" s="46">
        <v>398768166070</v>
      </c>
      <c r="Z23" s="46">
        <v>399201703975</v>
      </c>
      <c r="AA23" s="46">
        <v>399635241880</v>
      </c>
      <c r="AB23" s="46">
        <v>400068779785</v>
      </c>
      <c r="AC23" s="46">
        <v>300345786560</v>
      </c>
      <c r="AD23" s="46">
        <v>300660527880</v>
      </c>
      <c r="AE23" s="46">
        <v>300975269200</v>
      </c>
      <c r="AF23" s="46">
        <v>301290010520</v>
      </c>
      <c r="AG23" s="46">
        <v>301604751840</v>
      </c>
      <c r="AH23" s="46">
        <v>301919493160</v>
      </c>
      <c r="AI23" s="46">
        <v>302234234480</v>
      </c>
      <c r="AJ23" s="46">
        <v>302548975800</v>
      </c>
      <c r="AK23" s="46">
        <v>302863717120</v>
      </c>
      <c r="AL23" s="46">
        <v>303178458440</v>
      </c>
      <c r="AM23" s="46">
        <v>303493199760</v>
      </c>
      <c r="AN23" s="46">
        <v>303807941080</v>
      </c>
      <c r="AO23" s="46">
        <v>304122682400</v>
      </c>
      <c r="AP23" s="46">
        <v>304437423720</v>
      </c>
      <c r="AQ23" s="46">
        <v>304752165040</v>
      </c>
      <c r="AR23" s="46">
        <v>305066906360</v>
      </c>
      <c r="AS23" s="46">
        <v>305381647680</v>
      </c>
      <c r="AT23" s="46">
        <v>305696389000</v>
      </c>
      <c r="AU23" s="46">
        <v>306011130320</v>
      </c>
      <c r="AV23" s="46">
        <v>306325871640</v>
      </c>
      <c r="AW23" s="46">
        <v>306640612960</v>
      </c>
      <c r="AX23" s="46">
        <v>306955354280</v>
      </c>
      <c r="AY23" s="46">
        <v>307270095600</v>
      </c>
      <c r="AZ23" s="46">
        <v>307584836920</v>
      </c>
      <c r="BA23" s="46">
        <v>307899578240</v>
      </c>
      <c r="BB23" s="46">
        <v>308214319560</v>
      </c>
      <c r="BC23" s="46">
        <v>308529060880</v>
      </c>
      <c r="BD23" s="46">
        <v>308843802200</v>
      </c>
      <c r="BE23" s="46">
        <v>309158543520</v>
      </c>
      <c r="BF23" s="46">
        <v>309473284840</v>
      </c>
      <c r="BG23" s="46">
        <v>311361732760</v>
      </c>
    </row>
    <row r="24" spans="1:59" ht="15.95" customHeight="1">
      <c r="B24" s="51" t="s">
        <v>199</v>
      </c>
      <c r="C24" s="16" t="s">
        <v>76</v>
      </c>
      <c r="D24" s="211">
        <f>VLOOKUP(C24,잔액시산표!A:D,4,FALSE)</f>
        <v>160120000000</v>
      </c>
      <c r="E24" s="46">
        <v>160120000000</v>
      </c>
      <c r="F24" s="193"/>
      <c r="G24" s="193"/>
      <c r="H24" s="193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125979095104</v>
      </c>
      <c r="AD24" s="46">
        <v>125979095104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</row>
    <row r="25" spans="1:59" ht="15.95" customHeight="1">
      <c r="B25" s="51" t="s">
        <v>200</v>
      </c>
      <c r="C25" s="16" t="s">
        <v>77</v>
      </c>
      <c r="D25" s="211">
        <f>VLOOKUP(C25,잔액시산표!A:D,4,FALSE)</f>
        <v>240180000000</v>
      </c>
      <c r="E25" s="46">
        <v>240180000000</v>
      </c>
      <c r="F25" s="193"/>
      <c r="G25" s="193"/>
      <c r="H25" s="193"/>
      <c r="I25" s="46">
        <v>240180000000</v>
      </c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188844792176</v>
      </c>
      <c r="AD25" s="46">
        <v>188844792176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</row>
    <row r="26" spans="1:59" ht="15.95" customHeight="1">
      <c r="B26" s="17"/>
      <c r="C26" s="16" t="s">
        <v>78</v>
      </c>
      <c r="D26" s="47">
        <f>VLOOKUP(C26,잔액시산표!A:D,4,FALSE)</f>
        <v>-8901978315</v>
      </c>
      <c r="E26" s="47">
        <v>-5433675075</v>
      </c>
      <c r="F26" s="194"/>
      <c r="G26" s="193"/>
      <c r="H26" s="193"/>
      <c r="I26" s="47">
        <v>-8468440410</v>
      </c>
      <c r="J26" s="47">
        <v>-8034902505</v>
      </c>
      <c r="K26" s="47">
        <v>-7601364600</v>
      </c>
      <c r="L26" s="47">
        <v>-7167826695</v>
      </c>
      <c r="M26" s="47">
        <v>-6734288790</v>
      </c>
      <c r="N26" s="47">
        <v>-6300750885</v>
      </c>
      <c r="O26" s="47">
        <v>-5867212980</v>
      </c>
      <c r="P26" s="47">
        <v>-5433675075</v>
      </c>
      <c r="Q26" s="47">
        <v>-5000137170</v>
      </c>
      <c r="R26" s="47">
        <v>-4566599265</v>
      </c>
      <c r="S26" s="47">
        <v>-4133061360</v>
      </c>
      <c r="T26" s="47">
        <v>-3699523455</v>
      </c>
      <c r="U26" s="47">
        <v>-3265985550</v>
      </c>
      <c r="V26" s="47">
        <v>-2832447645</v>
      </c>
      <c r="W26" s="47">
        <v>-2398909740</v>
      </c>
      <c r="X26" s="47">
        <v>-1965371835</v>
      </c>
      <c r="Y26" s="47">
        <v>-1531833930</v>
      </c>
      <c r="Z26" s="47">
        <v>-1098296025</v>
      </c>
      <c r="AA26" s="47">
        <v>-664758120</v>
      </c>
      <c r="AB26" s="47">
        <v>-231220215</v>
      </c>
      <c r="AC26" s="47">
        <v>-14478100720</v>
      </c>
      <c r="AD26" s="47">
        <v>-14163359400</v>
      </c>
      <c r="AE26" s="47">
        <v>-13848618080</v>
      </c>
      <c r="AF26" s="47">
        <v>-13533876760</v>
      </c>
      <c r="AG26" s="47">
        <v>-13219135440</v>
      </c>
      <c r="AH26" s="47">
        <v>-12904394120</v>
      </c>
      <c r="AI26" s="47">
        <v>-12589652800</v>
      </c>
      <c r="AJ26" s="47">
        <v>-12274911480</v>
      </c>
      <c r="AK26" s="47">
        <v>-11960170160</v>
      </c>
      <c r="AL26" s="47">
        <v>-11645428840</v>
      </c>
      <c r="AM26" s="47">
        <v>-11330687520</v>
      </c>
      <c r="AN26" s="47">
        <v>-11015946200</v>
      </c>
      <c r="AO26" s="47">
        <v>-10701204880</v>
      </c>
      <c r="AP26" s="47">
        <v>-10386463560</v>
      </c>
      <c r="AQ26" s="47">
        <v>-10071722240</v>
      </c>
      <c r="AR26" s="47">
        <v>-9756980920</v>
      </c>
      <c r="AS26" s="47">
        <v>-9442239600</v>
      </c>
      <c r="AT26" s="47">
        <v>-9127498280</v>
      </c>
      <c r="AU26" s="47">
        <v>-8812756960</v>
      </c>
      <c r="AV26" s="47">
        <v>-8498015640</v>
      </c>
      <c r="AW26" s="47">
        <v>-8183274320</v>
      </c>
      <c r="AX26" s="47">
        <v>-7868533000</v>
      </c>
      <c r="AY26" s="47">
        <v>-7553791680</v>
      </c>
      <c r="AZ26" s="47">
        <v>-7239050360</v>
      </c>
      <c r="BA26" s="47">
        <v>-6924309040</v>
      </c>
      <c r="BB26" s="47">
        <v>-6609567720</v>
      </c>
      <c r="BC26" s="47">
        <v>-6294826400</v>
      </c>
      <c r="BD26" s="47">
        <v>-5980085080</v>
      </c>
      <c r="BE26" s="47">
        <v>-5665343760</v>
      </c>
      <c r="BF26" s="47">
        <v>-5350602440</v>
      </c>
      <c r="BG26" s="47">
        <v>-3462154520</v>
      </c>
    </row>
    <row r="27" spans="1:59" ht="15.95" customHeight="1">
      <c r="B27" s="51" t="s">
        <v>184</v>
      </c>
      <c r="C27" s="41" t="s">
        <v>193</v>
      </c>
      <c r="D27" s="211">
        <f>VLOOKUP(C27,잔액시산표!A:D,4,FALSE)</f>
        <v>0</v>
      </c>
      <c r="E27" s="46">
        <v>0</v>
      </c>
      <c r="F27" s="193"/>
      <c r="G27" s="193"/>
      <c r="H27" s="193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</row>
    <row r="28" spans="1:59" ht="15.95" customHeight="1">
      <c r="B28" s="328" t="s">
        <v>299</v>
      </c>
      <c r="C28" s="329"/>
      <c r="D28" s="213">
        <f>SUM(D29:D30)</f>
        <v>705284511</v>
      </c>
      <c r="E28" s="55">
        <v>736421849</v>
      </c>
      <c r="F28" s="195"/>
      <c r="G28" s="193"/>
      <c r="H28" s="193"/>
      <c r="I28" s="55">
        <v>694712271</v>
      </c>
      <c r="J28" s="55">
        <v>683798709</v>
      </c>
      <c r="K28" s="55">
        <v>681099991</v>
      </c>
      <c r="L28" s="55">
        <v>687447381</v>
      </c>
      <c r="M28" s="55">
        <v>699355661</v>
      </c>
      <c r="N28" s="55">
        <v>711654518</v>
      </c>
      <c r="O28" s="55">
        <v>724142723</v>
      </c>
      <c r="P28" s="55">
        <v>736421849</v>
      </c>
      <c r="Q28" s="55">
        <v>749012669</v>
      </c>
      <c r="R28" s="55">
        <v>762023186</v>
      </c>
      <c r="S28" s="55">
        <v>772275188</v>
      </c>
      <c r="T28" s="55">
        <v>784761313</v>
      </c>
      <c r="U28" s="55">
        <v>797712333</v>
      </c>
      <c r="V28" s="55">
        <v>779970625</v>
      </c>
      <c r="W28" s="55">
        <v>792447544</v>
      </c>
      <c r="X28" s="55">
        <v>803717017</v>
      </c>
      <c r="Y28" s="55">
        <v>806431206</v>
      </c>
      <c r="Z28" s="55">
        <v>818716419</v>
      </c>
      <c r="AA28" s="55">
        <v>821348165</v>
      </c>
      <c r="AB28" s="55">
        <v>833115932</v>
      </c>
      <c r="AC28" s="55">
        <v>772812824</v>
      </c>
      <c r="AD28" s="55">
        <v>777001699</v>
      </c>
      <c r="AE28" s="55">
        <v>781809162</v>
      </c>
      <c r="AF28" s="55">
        <v>791897527</v>
      </c>
      <c r="AG28" s="55">
        <v>770388087</v>
      </c>
      <c r="AH28" s="55">
        <v>750894515</v>
      </c>
      <c r="AI28" s="55">
        <v>696940870</v>
      </c>
      <c r="AJ28" s="55">
        <v>700896473</v>
      </c>
      <c r="AK28" s="55">
        <v>709658073</v>
      </c>
      <c r="AL28" s="55">
        <v>703796379</v>
      </c>
      <c r="AM28" s="55">
        <v>700365156</v>
      </c>
      <c r="AN28" s="55">
        <v>699348737</v>
      </c>
      <c r="AO28" s="55">
        <v>706868602</v>
      </c>
      <c r="AP28" s="55">
        <v>712143627</v>
      </c>
      <c r="AQ28" s="55">
        <v>710152073</v>
      </c>
      <c r="AR28" s="55">
        <v>690283186</v>
      </c>
      <c r="AS28" s="55">
        <v>679006666</v>
      </c>
      <c r="AT28" s="55">
        <v>677984980</v>
      </c>
      <c r="AU28" s="55">
        <v>685199722</v>
      </c>
      <c r="AV28" s="55">
        <v>692029730</v>
      </c>
      <c r="AW28" s="55">
        <v>699591522</v>
      </c>
      <c r="AX28" s="55">
        <v>630674523</v>
      </c>
      <c r="AY28" s="55">
        <v>637086200</v>
      </c>
      <c r="AZ28" s="55">
        <v>644261393</v>
      </c>
      <c r="BA28" s="55">
        <v>650412857</v>
      </c>
      <c r="BB28" s="55">
        <v>619279775</v>
      </c>
      <c r="BC28" s="55">
        <v>599864497</v>
      </c>
      <c r="BD28" s="55">
        <v>602842266</v>
      </c>
      <c r="BE28" s="55">
        <v>605956282</v>
      </c>
      <c r="BF28" s="55">
        <v>584375078</v>
      </c>
      <c r="BG28" s="55">
        <v>502697935</v>
      </c>
    </row>
    <row r="29" spans="1:59" ht="15.95" customHeight="1">
      <c r="B29" s="24" t="s">
        <v>204</v>
      </c>
      <c r="C29" s="42" t="s">
        <v>205</v>
      </c>
      <c r="D29" s="213">
        <f>VLOOKUP(C29,잔액시산표!A:D,4,FALSE)</f>
        <v>481727000</v>
      </c>
      <c r="E29" s="55">
        <v>481727000</v>
      </c>
      <c r="F29" s="195"/>
      <c r="G29" s="193"/>
      <c r="H29" s="193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</row>
    <row r="30" spans="1:59" ht="15.95" customHeight="1">
      <c r="B30" s="275" t="s">
        <v>266</v>
      </c>
      <c r="C30" s="276" t="s">
        <v>267</v>
      </c>
      <c r="D30" s="277">
        <f>VLOOKUP(C30,잔액시산표!A:D,4,FALSE)</f>
        <v>223557511</v>
      </c>
      <c r="E30" s="278">
        <v>254694849</v>
      </c>
      <c r="F30" s="195"/>
      <c r="G30" s="193"/>
      <c r="H30" s="193"/>
      <c r="I30" s="55">
        <v>212985271</v>
      </c>
      <c r="J30" s="55">
        <v>202071709</v>
      </c>
      <c r="K30" s="55">
        <v>199372991</v>
      </c>
      <c r="L30" s="55">
        <v>205720381</v>
      </c>
      <c r="M30" s="55">
        <v>217628661</v>
      </c>
      <c r="N30" s="55">
        <v>229927518</v>
      </c>
      <c r="O30" s="55">
        <v>242415723</v>
      </c>
      <c r="P30" s="55">
        <v>254694849</v>
      </c>
      <c r="Q30" s="55">
        <v>267285669</v>
      </c>
      <c r="R30" s="55">
        <v>280296186</v>
      </c>
      <c r="S30" s="55">
        <v>290548188</v>
      </c>
      <c r="T30" s="55">
        <v>303034313</v>
      </c>
      <c r="U30" s="55">
        <v>315985333</v>
      </c>
      <c r="V30" s="55">
        <v>298243625</v>
      </c>
      <c r="W30" s="55">
        <v>310720544</v>
      </c>
      <c r="X30" s="55">
        <v>321990017</v>
      </c>
      <c r="Y30" s="55">
        <v>324704206</v>
      </c>
      <c r="Z30" s="55">
        <v>336989419</v>
      </c>
      <c r="AA30" s="55">
        <v>339621165</v>
      </c>
      <c r="AB30" s="55">
        <v>351388932</v>
      </c>
      <c r="AC30" s="55">
        <v>291085824</v>
      </c>
      <c r="AD30" s="55">
        <v>295274699</v>
      </c>
      <c r="AE30" s="55">
        <v>300082162</v>
      </c>
      <c r="AF30" s="55">
        <v>310170527</v>
      </c>
      <c r="AG30" s="55">
        <v>288661087</v>
      </c>
      <c r="AH30" s="55">
        <v>269167515</v>
      </c>
      <c r="AI30" s="55">
        <v>215213870</v>
      </c>
      <c r="AJ30" s="55">
        <v>219169473</v>
      </c>
      <c r="AK30" s="55">
        <v>227931073</v>
      </c>
      <c r="AL30" s="55">
        <v>222069379</v>
      </c>
      <c r="AM30" s="55">
        <v>218638156</v>
      </c>
      <c r="AN30" s="55">
        <v>217621737</v>
      </c>
      <c r="AO30" s="55">
        <v>225141602</v>
      </c>
      <c r="AP30" s="55">
        <v>230416627</v>
      </c>
      <c r="AQ30" s="55">
        <v>228425073</v>
      </c>
      <c r="AR30" s="55">
        <v>208556186</v>
      </c>
      <c r="AS30" s="55">
        <v>197279666</v>
      </c>
      <c r="AT30" s="55">
        <v>196257980</v>
      </c>
      <c r="AU30" s="55">
        <v>203472722</v>
      </c>
      <c r="AV30" s="55">
        <v>210302730</v>
      </c>
      <c r="AW30" s="55">
        <v>217864522</v>
      </c>
      <c r="AX30" s="55">
        <v>148947523</v>
      </c>
      <c r="AY30" s="55">
        <v>155359200</v>
      </c>
      <c r="AZ30" s="55">
        <v>162534393</v>
      </c>
      <c r="BA30" s="55">
        <v>168685857</v>
      </c>
      <c r="BB30" s="55">
        <v>137552775</v>
      </c>
      <c r="BC30" s="55">
        <v>118137497</v>
      </c>
      <c r="BD30" s="55">
        <v>121115266</v>
      </c>
      <c r="BE30" s="55">
        <v>124229282</v>
      </c>
      <c r="BF30" s="55">
        <v>102648078</v>
      </c>
      <c r="BG30" s="55">
        <v>20970935</v>
      </c>
    </row>
    <row r="31" spans="1:59" ht="15.95" customHeight="1">
      <c r="B31" s="330" t="s">
        <v>51</v>
      </c>
      <c r="C31" s="331"/>
      <c r="D31" s="214">
        <f>SUM(D9,D20)</f>
        <v>415795413733.5871</v>
      </c>
      <c r="E31" s="19">
        <v>416231277761</v>
      </c>
      <c r="F31" s="192"/>
      <c r="G31" s="193"/>
      <c r="H31" s="193"/>
      <c r="I31" s="19">
        <v>414583931017.5871</v>
      </c>
      <c r="J31" s="19">
        <v>413970485818.38708</v>
      </c>
      <c r="K31" s="19">
        <v>415145463989.38708</v>
      </c>
      <c r="L31" s="19">
        <v>413875907872.38708</v>
      </c>
      <c r="M31" s="19">
        <v>412866274278.38708</v>
      </c>
      <c r="N31" s="19">
        <v>418114104593</v>
      </c>
      <c r="O31" s="19">
        <v>416787261711</v>
      </c>
      <c r="P31" s="19">
        <v>416231277761</v>
      </c>
      <c r="Q31" s="19">
        <v>416957228595</v>
      </c>
      <c r="R31" s="19">
        <v>415745611894</v>
      </c>
      <c r="S31" s="19">
        <v>415069380986</v>
      </c>
      <c r="T31" s="19">
        <v>420893121867</v>
      </c>
      <c r="U31" s="19">
        <v>419792101486</v>
      </c>
      <c r="V31" s="19">
        <v>419217494049.92657</v>
      </c>
      <c r="W31" s="19">
        <v>421093022731.35516</v>
      </c>
      <c r="X31" s="19">
        <v>419874865121.35516</v>
      </c>
      <c r="Y31" s="19">
        <v>418597475444.35516</v>
      </c>
      <c r="Z31" s="19">
        <v>420413360182.35516</v>
      </c>
      <c r="AA31" s="19">
        <v>419254859577.35516</v>
      </c>
      <c r="AB31" s="19">
        <v>418102284156</v>
      </c>
      <c r="AC31" s="19">
        <v>319500241297</v>
      </c>
      <c r="AD31" s="19">
        <v>320382306439</v>
      </c>
      <c r="AE31" s="19">
        <v>319620583228</v>
      </c>
      <c r="AF31" s="19">
        <v>322876998754</v>
      </c>
      <c r="AG31" s="19">
        <v>323718964444</v>
      </c>
      <c r="AH31" s="19">
        <v>322897379878</v>
      </c>
      <c r="AI31" s="19">
        <v>321783738160.51611</v>
      </c>
      <c r="AJ31" s="19">
        <v>322579796149.51611</v>
      </c>
      <c r="AK31" s="19">
        <v>320719425621</v>
      </c>
      <c r="AL31" s="19">
        <v>322634058766</v>
      </c>
      <c r="AM31" s="19">
        <v>323131616725</v>
      </c>
      <c r="AN31" s="19">
        <v>322661398575</v>
      </c>
      <c r="AO31" s="19">
        <v>321823920218</v>
      </c>
      <c r="AP31" s="19">
        <v>322559886738</v>
      </c>
      <c r="AQ31" s="19">
        <v>321993059337.66669</v>
      </c>
      <c r="AR31" s="19">
        <v>324932045463</v>
      </c>
      <c r="AS31" s="19">
        <v>325673224312</v>
      </c>
      <c r="AT31" s="19">
        <v>325202888354</v>
      </c>
      <c r="AU31" s="19">
        <v>323967939097</v>
      </c>
      <c r="AV31" s="19">
        <v>324555334101</v>
      </c>
      <c r="AW31" s="19">
        <v>324061642290</v>
      </c>
      <c r="AX31" s="19">
        <v>326485962814</v>
      </c>
      <c r="AY31" s="19">
        <v>327481177167</v>
      </c>
      <c r="AZ31" s="19">
        <v>327096539263.33331</v>
      </c>
      <c r="BA31" s="19">
        <v>325936823667.33331</v>
      </c>
      <c r="BB31" s="19">
        <v>326197645997.33331</v>
      </c>
      <c r="BC31" s="19">
        <v>325371339052.33331</v>
      </c>
      <c r="BD31" s="19">
        <v>326903305995.33331</v>
      </c>
      <c r="BE31" s="19">
        <v>327698464470</v>
      </c>
      <c r="BF31" s="19">
        <v>327292310028</v>
      </c>
      <c r="BG31" s="19">
        <v>329118563926</v>
      </c>
    </row>
    <row r="32" spans="1:59" ht="15.95" customHeight="1">
      <c r="B32" s="332" t="s">
        <v>52</v>
      </c>
      <c r="C32" s="333"/>
      <c r="D32" s="215"/>
      <c r="E32" s="52"/>
      <c r="F32" s="193"/>
      <c r="G32" s="193"/>
      <c r="H32" s="193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</row>
    <row r="33" spans="2:59" ht="15.95" customHeight="1">
      <c r="B33" s="324" t="s">
        <v>106</v>
      </c>
      <c r="C33" s="325"/>
      <c r="D33" s="210">
        <f>SUM(D34:D35,D45:D49)</f>
        <v>3098085496</v>
      </c>
      <c r="E33" s="18">
        <v>1599302295</v>
      </c>
      <c r="F33" s="192"/>
      <c r="G33" s="193"/>
      <c r="H33" s="193"/>
      <c r="I33" s="18">
        <v>2116969124</v>
      </c>
      <c r="J33" s="18">
        <v>2014658138</v>
      </c>
      <c r="K33" s="18">
        <v>2821451057</v>
      </c>
      <c r="L33" s="18">
        <v>1988553767</v>
      </c>
      <c r="M33" s="18">
        <v>1525865195</v>
      </c>
      <c r="N33" s="18">
        <v>2605416307</v>
      </c>
      <c r="O33" s="18">
        <v>1723078289</v>
      </c>
      <c r="P33" s="18">
        <v>1599302295</v>
      </c>
      <c r="Q33" s="18">
        <v>2990328508</v>
      </c>
      <c r="R33" s="18">
        <v>2078360488</v>
      </c>
      <c r="S33" s="18">
        <v>1748758674</v>
      </c>
      <c r="T33" s="18">
        <v>2933733032</v>
      </c>
      <c r="U33" s="18">
        <v>2033590117</v>
      </c>
      <c r="V33" s="18">
        <v>1780833567</v>
      </c>
      <c r="W33" s="18">
        <v>2736531126</v>
      </c>
      <c r="X33" s="18">
        <v>1949875803</v>
      </c>
      <c r="Y33" s="18">
        <v>1226146071</v>
      </c>
      <c r="Z33" s="18">
        <v>2940079366</v>
      </c>
      <c r="AA33" s="18">
        <v>2032058996</v>
      </c>
      <c r="AB33" s="18">
        <v>1335803001</v>
      </c>
      <c r="AC33" s="18">
        <v>2957795108</v>
      </c>
      <c r="AD33" s="18">
        <v>4153989733</v>
      </c>
      <c r="AE33" s="18">
        <v>3627671389</v>
      </c>
      <c r="AF33" s="18">
        <v>3400385843</v>
      </c>
      <c r="AG33" s="18">
        <v>4299256145</v>
      </c>
      <c r="AH33" s="18">
        <v>3760669619</v>
      </c>
      <c r="AI33" s="18">
        <v>1881842830</v>
      </c>
      <c r="AJ33" s="18">
        <v>2775723149</v>
      </c>
      <c r="AK33" s="18">
        <v>2485794541</v>
      </c>
      <c r="AL33" s="18">
        <v>1681529926</v>
      </c>
      <c r="AM33" s="18">
        <v>2531934118</v>
      </c>
      <c r="AN33" s="18">
        <v>2431058678</v>
      </c>
      <c r="AO33" s="18">
        <v>1774677098</v>
      </c>
      <c r="AP33" s="18">
        <v>2898510637</v>
      </c>
      <c r="AQ33" s="18">
        <v>2678337564.333333</v>
      </c>
      <c r="AR33" s="18">
        <v>1810518687</v>
      </c>
      <c r="AS33" s="18">
        <v>2671212410</v>
      </c>
      <c r="AT33" s="18">
        <v>2426622047</v>
      </c>
      <c r="AU33" s="18">
        <v>1595239325</v>
      </c>
      <c r="AV33" s="18">
        <v>2561281996</v>
      </c>
      <c r="AW33" s="18">
        <v>2721063441</v>
      </c>
      <c r="AX33" s="18">
        <v>1651442538</v>
      </c>
      <c r="AY33" s="18">
        <v>2713928143</v>
      </c>
      <c r="AZ33" s="18">
        <v>2843735289</v>
      </c>
      <c r="BA33" s="18">
        <v>2243790270</v>
      </c>
      <c r="BB33" s="18">
        <v>2963978773</v>
      </c>
      <c r="BC33" s="18">
        <v>2631301718</v>
      </c>
      <c r="BD33" s="18">
        <v>1784657363</v>
      </c>
      <c r="BE33" s="18">
        <v>2610789559</v>
      </c>
      <c r="BF33" s="18">
        <v>2371336466</v>
      </c>
      <c r="BG33" s="18">
        <v>2387577531</v>
      </c>
    </row>
    <row r="34" spans="2:59" ht="15.95" customHeight="1">
      <c r="B34" s="51" t="s">
        <v>199</v>
      </c>
      <c r="C34" s="16" t="s">
        <v>67</v>
      </c>
      <c r="D34" s="211">
        <f>VLOOKUP(C34,잔액시산표!A:D,4,FALSE)</f>
        <v>0</v>
      </c>
      <c r="E34" s="46">
        <v>19250000</v>
      </c>
      <c r="F34" s="193"/>
      <c r="G34" s="193"/>
      <c r="H34" s="193"/>
      <c r="I34" s="46">
        <v>0</v>
      </c>
      <c r="J34" s="46">
        <v>19250000</v>
      </c>
      <c r="K34" s="46">
        <v>0</v>
      </c>
      <c r="L34" s="46">
        <v>15624972</v>
      </c>
      <c r="M34" s="46">
        <v>15624972</v>
      </c>
      <c r="N34" s="46">
        <v>0</v>
      </c>
      <c r="O34" s="46">
        <v>0</v>
      </c>
      <c r="P34" s="46">
        <v>19250000</v>
      </c>
      <c r="Q34" s="46">
        <v>0</v>
      </c>
      <c r="R34" s="46">
        <v>0</v>
      </c>
      <c r="S34" s="46">
        <v>17908396</v>
      </c>
      <c r="T34" s="46">
        <v>2200000</v>
      </c>
      <c r="U34" s="46">
        <v>2200000</v>
      </c>
      <c r="V34" s="46">
        <v>240350038</v>
      </c>
      <c r="W34" s="46">
        <v>1100000</v>
      </c>
      <c r="X34" s="46">
        <v>35122253</v>
      </c>
      <c r="Y34" s="46">
        <v>16788926</v>
      </c>
      <c r="Z34" s="46">
        <v>1100000</v>
      </c>
      <c r="AA34" s="46">
        <v>18333327</v>
      </c>
      <c r="AB34" s="46">
        <v>94541089</v>
      </c>
      <c r="AC34" s="46">
        <v>1100000</v>
      </c>
      <c r="AD34" s="46">
        <v>1100000</v>
      </c>
      <c r="AE34" s="46">
        <v>154140712</v>
      </c>
      <c r="AF34" s="46">
        <v>1100000</v>
      </c>
      <c r="AG34" s="46">
        <v>1100000</v>
      </c>
      <c r="AH34" s="46">
        <v>173250000</v>
      </c>
      <c r="AI34" s="46">
        <v>0</v>
      </c>
      <c r="AJ34" s="46">
        <v>4400000</v>
      </c>
      <c r="AK34" s="46">
        <v>141900000</v>
      </c>
      <c r="AL34" s="46">
        <v>6408875</v>
      </c>
      <c r="AM34" s="46">
        <v>12937320</v>
      </c>
      <c r="AN34" s="46">
        <v>173250000</v>
      </c>
      <c r="AO34" s="46">
        <v>0</v>
      </c>
      <c r="AP34" s="46">
        <v>0</v>
      </c>
      <c r="AQ34" s="46">
        <v>153364552</v>
      </c>
      <c r="AR34" s="46">
        <v>0</v>
      </c>
      <c r="AS34" s="46">
        <v>0</v>
      </c>
      <c r="AT34" s="46">
        <v>173250000</v>
      </c>
      <c r="AU34" s="46">
        <v>0</v>
      </c>
      <c r="AV34" s="46">
        <v>0</v>
      </c>
      <c r="AW34" s="46">
        <v>153127172</v>
      </c>
      <c r="AX34" s="46">
        <v>0</v>
      </c>
      <c r="AY34" s="46">
        <v>0</v>
      </c>
      <c r="AZ34" s="46">
        <v>173250000</v>
      </c>
      <c r="BA34" s="46">
        <v>0</v>
      </c>
      <c r="BB34" s="46">
        <v>0</v>
      </c>
      <c r="BC34" s="46">
        <v>0</v>
      </c>
      <c r="BD34" s="46">
        <v>0</v>
      </c>
      <c r="BE34" s="46">
        <v>0</v>
      </c>
      <c r="BF34" s="46">
        <v>0</v>
      </c>
      <c r="BG34" s="46">
        <v>0</v>
      </c>
    </row>
    <row r="35" spans="2:59" ht="15.75" customHeight="1">
      <c r="B35" s="51" t="s">
        <v>200</v>
      </c>
      <c r="C35" s="312" t="s">
        <v>69</v>
      </c>
      <c r="D35" s="313">
        <f>SUM(D36:D44)</f>
        <v>2687993156</v>
      </c>
      <c r="E35" s="314">
        <v>1095379039</v>
      </c>
      <c r="F35" s="193"/>
      <c r="G35" s="193"/>
      <c r="H35" s="193"/>
      <c r="I35" s="46">
        <v>1901546883</v>
      </c>
      <c r="J35" s="46">
        <v>1497837612</v>
      </c>
      <c r="K35" s="46">
        <v>2384559625</v>
      </c>
      <c r="L35" s="46">
        <v>1744902232</v>
      </c>
      <c r="M35" s="46">
        <v>1022701191</v>
      </c>
      <c r="N35" s="46">
        <v>2193660138</v>
      </c>
      <c r="O35" s="46">
        <v>1515577066</v>
      </c>
      <c r="P35" s="46">
        <v>1095379039</v>
      </c>
      <c r="Q35" s="46">
        <v>2579745088</v>
      </c>
      <c r="R35" s="46">
        <v>1871367085</v>
      </c>
      <c r="S35" s="46">
        <v>1310409802</v>
      </c>
      <c r="T35" s="46">
        <v>2543538795</v>
      </c>
      <c r="U35" s="46">
        <v>1827761712</v>
      </c>
      <c r="V35" s="46">
        <v>1081400523</v>
      </c>
      <c r="W35" s="46">
        <v>2319942534</v>
      </c>
      <c r="X35" s="46">
        <v>1700484128</v>
      </c>
      <c r="Y35" s="46">
        <v>951118622</v>
      </c>
      <c r="Z35" s="46">
        <v>2178128812</v>
      </c>
      <c r="AA35" s="46">
        <v>1631352093</v>
      </c>
      <c r="AB35" s="46">
        <v>941301912</v>
      </c>
      <c r="AC35" s="46">
        <v>1421905635</v>
      </c>
      <c r="AD35" s="46">
        <v>2918503425</v>
      </c>
      <c r="AE35" s="46">
        <v>2106007378</v>
      </c>
      <c r="AF35" s="46">
        <v>1458373311</v>
      </c>
      <c r="AG35" s="46">
        <v>2533190130</v>
      </c>
      <c r="AH35" s="46">
        <v>1900459563</v>
      </c>
      <c r="AI35" s="46">
        <v>1225031331</v>
      </c>
      <c r="AJ35" s="46">
        <v>2554833643</v>
      </c>
      <c r="AK35" s="46">
        <v>1774880116</v>
      </c>
      <c r="AL35" s="46">
        <v>1122278567</v>
      </c>
      <c r="AM35" s="46">
        <v>2253852087</v>
      </c>
      <c r="AN35" s="46">
        <v>1818342661</v>
      </c>
      <c r="AO35" s="46">
        <v>1402637684</v>
      </c>
      <c r="AP35" s="46">
        <v>2546399567</v>
      </c>
      <c r="AQ35" s="46">
        <v>2092496562</v>
      </c>
      <c r="AR35" s="46">
        <v>1409655055</v>
      </c>
      <c r="AS35" s="46">
        <v>2491017335</v>
      </c>
      <c r="AT35" s="46">
        <v>1807026886</v>
      </c>
      <c r="AU35" s="46">
        <v>1206871933</v>
      </c>
      <c r="AV35" s="46">
        <v>2363559589</v>
      </c>
      <c r="AW35" s="46">
        <v>1804793078</v>
      </c>
      <c r="AX35" s="46">
        <v>1073615214</v>
      </c>
      <c r="AY35" s="46">
        <v>2294584445</v>
      </c>
      <c r="AZ35" s="46">
        <v>1827578917</v>
      </c>
      <c r="BA35" s="46">
        <v>1456206483</v>
      </c>
      <c r="BB35" s="46">
        <v>2596417296</v>
      </c>
      <c r="BC35" s="46">
        <v>2263165457</v>
      </c>
      <c r="BD35" s="46">
        <v>1458213604</v>
      </c>
      <c r="BE35" s="46">
        <v>2444439649</v>
      </c>
      <c r="BF35" s="46">
        <v>2004539344</v>
      </c>
      <c r="BG35" s="46">
        <v>1965391696</v>
      </c>
    </row>
    <row r="36" spans="2:59" ht="15.95" customHeight="1">
      <c r="B36" s="49"/>
      <c r="C36" s="48" t="s">
        <v>175</v>
      </c>
      <c r="D36" s="216">
        <f>VLOOKUP(C36,잔액시산표!A:D,4,FALSE)</f>
        <v>0</v>
      </c>
      <c r="E36" s="50">
        <v>0</v>
      </c>
      <c r="F36" s="193"/>
      <c r="G36" s="193"/>
      <c r="H36" s="193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83333332</v>
      </c>
      <c r="AD36" s="50">
        <v>41666666</v>
      </c>
      <c r="AE36" s="50">
        <v>0</v>
      </c>
      <c r="AF36" s="50">
        <v>83333334</v>
      </c>
      <c r="AG36" s="50">
        <v>41666668</v>
      </c>
      <c r="AH36" s="50">
        <v>0</v>
      </c>
      <c r="AI36" s="50">
        <v>83333332</v>
      </c>
      <c r="AJ36" s="50">
        <v>41666666</v>
      </c>
      <c r="AK36" s="50">
        <v>0</v>
      </c>
      <c r="AL36" s="50">
        <v>83333332</v>
      </c>
      <c r="AM36" s="50">
        <v>41666666</v>
      </c>
      <c r="AN36" s="50">
        <v>0</v>
      </c>
      <c r="AO36" s="50">
        <v>83333332</v>
      </c>
      <c r="AP36" s="50">
        <v>41666666</v>
      </c>
      <c r="AQ36" s="50">
        <v>0</v>
      </c>
      <c r="AR36" s="50">
        <v>83333334</v>
      </c>
      <c r="AS36" s="50">
        <v>41666668</v>
      </c>
      <c r="AT36" s="50">
        <v>0</v>
      </c>
      <c r="AU36" s="50">
        <v>83333332</v>
      </c>
      <c r="AV36" s="50">
        <v>41666666</v>
      </c>
      <c r="AW36" s="50">
        <v>0</v>
      </c>
      <c r="AX36" s="50">
        <v>83333332</v>
      </c>
      <c r="AY36" s="50">
        <v>41666666</v>
      </c>
      <c r="AZ36" s="50">
        <v>0</v>
      </c>
      <c r="BA36" s="50">
        <v>83333332</v>
      </c>
      <c r="BB36" s="50">
        <v>41666666</v>
      </c>
      <c r="BC36" s="50">
        <v>137500000</v>
      </c>
      <c r="BD36" s="50">
        <v>83333334</v>
      </c>
      <c r="BE36" s="50">
        <v>41666668</v>
      </c>
      <c r="BF36" s="50">
        <v>137500000</v>
      </c>
      <c r="BG36" s="50">
        <v>110000000</v>
      </c>
    </row>
    <row r="37" spans="2:59" ht="15.95" customHeight="1">
      <c r="B37" s="49"/>
      <c r="C37" s="48" t="s">
        <v>176</v>
      </c>
      <c r="D37" s="216">
        <f>VLOOKUP(C37,잔액시산표!A:D,4,FALSE)</f>
        <v>5499998</v>
      </c>
      <c r="E37" s="50">
        <v>13500000</v>
      </c>
      <c r="F37" s="193"/>
      <c r="G37" s="193"/>
      <c r="H37" s="193"/>
      <c r="I37" s="50">
        <v>15749999</v>
      </c>
      <c r="J37" s="50">
        <v>13500000</v>
      </c>
      <c r="K37" s="50">
        <v>11249998</v>
      </c>
      <c r="L37" s="50">
        <v>8999999</v>
      </c>
      <c r="M37" s="50">
        <v>6750000</v>
      </c>
      <c r="N37" s="50">
        <v>4499998</v>
      </c>
      <c r="O37" s="50">
        <v>2249999</v>
      </c>
      <c r="P37" s="50">
        <v>13500000</v>
      </c>
      <c r="Q37" s="50">
        <v>11249998</v>
      </c>
      <c r="R37" s="50">
        <v>8999999</v>
      </c>
      <c r="S37" s="50">
        <v>6750000</v>
      </c>
      <c r="T37" s="50">
        <v>4499998</v>
      </c>
      <c r="U37" s="50">
        <v>2249999</v>
      </c>
      <c r="V37" s="50">
        <v>7198631</v>
      </c>
      <c r="W37" s="50">
        <v>4948629</v>
      </c>
      <c r="X37" s="50">
        <v>2749998</v>
      </c>
      <c r="Y37" s="50">
        <v>6750000</v>
      </c>
      <c r="Z37" s="50">
        <v>4499998</v>
      </c>
      <c r="AA37" s="50">
        <v>2249999</v>
      </c>
      <c r="AB37" s="50">
        <v>92896</v>
      </c>
      <c r="AC37" s="50">
        <v>12500000</v>
      </c>
      <c r="AD37" s="50">
        <v>10000000</v>
      </c>
      <c r="AE37" s="50">
        <v>7500000</v>
      </c>
      <c r="AF37" s="50">
        <v>5000000</v>
      </c>
      <c r="AG37" s="50">
        <v>2500000</v>
      </c>
      <c r="AH37" s="50">
        <v>0</v>
      </c>
      <c r="AI37" s="50">
        <v>12500000</v>
      </c>
      <c r="AJ37" s="50">
        <v>10000000</v>
      </c>
      <c r="AK37" s="50">
        <v>7500000</v>
      </c>
      <c r="AL37" s="50">
        <v>5000000</v>
      </c>
      <c r="AM37" s="50">
        <v>2500000</v>
      </c>
      <c r="AN37" s="50">
        <v>0</v>
      </c>
      <c r="AO37" s="50">
        <v>12500000</v>
      </c>
      <c r="AP37" s="50">
        <v>10000000</v>
      </c>
      <c r="AQ37" s="50">
        <v>7500000</v>
      </c>
      <c r="AR37" s="50">
        <v>5000000</v>
      </c>
      <c r="AS37" s="50">
        <v>2500000</v>
      </c>
      <c r="AT37" s="50">
        <v>0</v>
      </c>
      <c r="AU37" s="50">
        <v>12500000</v>
      </c>
      <c r="AV37" s="50">
        <v>10000000</v>
      </c>
      <c r="AW37" s="50">
        <v>7500000</v>
      </c>
      <c r="AX37" s="50">
        <v>5000000</v>
      </c>
      <c r="AY37" s="50">
        <v>2500000</v>
      </c>
      <c r="AZ37" s="50">
        <v>0</v>
      </c>
      <c r="BA37" s="50">
        <v>12500000</v>
      </c>
      <c r="BB37" s="50">
        <v>10000000</v>
      </c>
      <c r="BC37" s="50">
        <v>7500000</v>
      </c>
      <c r="BD37" s="50">
        <v>5000000</v>
      </c>
      <c r="BE37" s="50">
        <v>2500000</v>
      </c>
      <c r="BF37" s="50">
        <v>16500000</v>
      </c>
      <c r="BG37" s="50">
        <v>16500000</v>
      </c>
    </row>
    <row r="38" spans="2:59" ht="15.95" customHeight="1">
      <c r="B38" s="49"/>
      <c r="C38" s="48" t="s">
        <v>177</v>
      </c>
      <c r="D38" s="216">
        <f>VLOOKUP(C38,잔액시산표!A:D,4,FALSE)</f>
        <v>5833332</v>
      </c>
      <c r="E38" s="50">
        <v>0</v>
      </c>
      <c r="F38" s="193"/>
      <c r="G38" s="193"/>
      <c r="H38" s="193"/>
      <c r="I38" s="50">
        <v>2916666</v>
      </c>
      <c r="J38" s="50">
        <v>0</v>
      </c>
      <c r="K38" s="50">
        <v>14583332</v>
      </c>
      <c r="L38" s="50">
        <v>11666666</v>
      </c>
      <c r="M38" s="50">
        <v>8750000</v>
      </c>
      <c r="N38" s="50">
        <v>5833332</v>
      </c>
      <c r="O38" s="50">
        <v>2916666</v>
      </c>
      <c r="P38" s="50">
        <v>0</v>
      </c>
      <c r="Q38" s="50">
        <v>14583332</v>
      </c>
      <c r="R38" s="50">
        <v>11666666</v>
      </c>
      <c r="S38" s="50">
        <v>8750000</v>
      </c>
      <c r="T38" s="50">
        <v>5833332</v>
      </c>
      <c r="U38" s="50">
        <v>2916666</v>
      </c>
      <c r="V38" s="50">
        <v>0</v>
      </c>
      <c r="W38" s="50">
        <v>14583332</v>
      </c>
      <c r="X38" s="50">
        <v>11666666</v>
      </c>
      <c r="Y38" s="50">
        <v>8750000</v>
      </c>
      <c r="Z38" s="50">
        <v>5833332</v>
      </c>
      <c r="AA38" s="50">
        <v>2916666</v>
      </c>
      <c r="AB38" s="50">
        <v>0</v>
      </c>
      <c r="AC38" s="50">
        <v>14583332</v>
      </c>
      <c r="AD38" s="50">
        <v>11666666</v>
      </c>
      <c r="AE38" s="50">
        <v>8750000</v>
      </c>
      <c r="AF38" s="50">
        <v>5833332</v>
      </c>
      <c r="AG38" s="50">
        <v>2916666</v>
      </c>
      <c r="AH38" s="50">
        <v>0</v>
      </c>
      <c r="AI38" s="50">
        <v>14583332</v>
      </c>
      <c r="AJ38" s="50">
        <v>11666666</v>
      </c>
      <c r="AK38" s="50">
        <v>8750000</v>
      </c>
      <c r="AL38" s="50">
        <v>5833332</v>
      </c>
      <c r="AM38" s="50">
        <v>2916666</v>
      </c>
      <c r="AN38" s="50">
        <v>0</v>
      </c>
      <c r="AO38" s="50">
        <v>14583332</v>
      </c>
      <c r="AP38" s="50">
        <v>11666666</v>
      </c>
      <c r="AQ38" s="50">
        <v>8750000</v>
      </c>
      <c r="AR38" s="50">
        <v>5833332</v>
      </c>
      <c r="AS38" s="50">
        <v>2916666</v>
      </c>
      <c r="AT38" s="50">
        <v>0</v>
      </c>
      <c r="AU38" s="50">
        <v>14583332</v>
      </c>
      <c r="AV38" s="50">
        <v>11666666</v>
      </c>
      <c r="AW38" s="50">
        <v>8750000</v>
      </c>
      <c r="AX38" s="50">
        <v>5833332</v>
      </c>
      <c r="AY38" s="50">
        <v>2916666</v>
      </c>
      <c r="AZ38" s="50">
        <v>0</v>
      </c>
      <c r="BA38" s="50">
        <v>14583332</v>
      </c>
      <c r="BB38" s="50">
        <v>11666666</v>
      </c>
      <c r="BC38" s="50">
        <v>8750000</v>
      </c>
      <c r="BD38" s="50">
        <v>5833332</v>
      </c>
      <c r="BE38" s="50">
        <v>2916666</v>
      </c>
      <c r="BF38" s="50">
        <v>19250000</v>
      </c>
      <c r="BG38" s="50">
        <v>19250000</v>
      </c>
    </row>
    <row r="39" spans="2:59" ht="15.95" customHeight="1">
      <c r="B39" s="49"/>
      <c r="C39" s="48" t="s">
        <v>178</v>
      </c>
      <c r="D39" s="216">
        <f>VLOOKUP(C39,잔액시산표!A:D,4,FALSE)</f>
        <v>8333332</v>
      </c>
      <c r="E39" s="50">
        <v>5000000</v>
      </c>
      <c r="F39" s="193"/>
      <c r="G39" s="193"/>
      <c r="H39" s="193"/>
      <c r="I39" s="50">
        <v>6666666</v>
      </c>
      <c r="J39" s="50">
        <v>5000000</v>
      </c>
      <c r="K39" s="50">
        <v>3333332</v>
      </c>
      <c r="L39" s="50">
        <v>1666666</v>
      </c>
      <c r="M39" s="50">
        <v>0</v>
      </c>
      <c r="N39" s="50">
        <v>8333332</v>
      </c>
      <c r="O39" s="50">
        <v>6666666</v>
      </c>
      <c r="P39" s="50">
        <v>5000000</v>
      </c>
      <c r="Q39" s="50">
        <v>3333332</v>
      </c>
      <c r="R39" s="50">
        <v>1666666</v>
      </c>
      <c r="S39" s="50">
        <v>0</v>
      </c>
      <c r="T39" s="50">
        <v>8333332</v>
      </c>
      <c r="U39" s="50">
        <v>6666666</v>
      </c>
      <c r="V39" s="50">
        <v>5000000</v>
      </c>
      <c r="W39" s="50">
        <v>3333332</v>
      </c>
      <c r="X39" s="50">
        <v>1666666</v>
      </c>
      <c r="Y39" s="50">
        <v>0</v>
      </c>
      <c r="Z39" s="50">
        <v>8333332</v>
      </c>
      <c r="AA39" s="50">
        <v>6666666</v>
      </c>
      <c r="AB39" s="50">
        <v>5000000</v>
      </c>
      <c r="AC39" s="50">
        <v>3333332</v>
      </c>
      <c r="AD39" s="50">
        <v>1666666</v>
      </c>
      <c r="AE39" s="50">
        <v>0</v>
      </c>
      <c r="AF39" s="50">
        <v>8333332</v>
      </c>
      <c r="AG39" s="50">
        <v>6666666</v>
      </c>
      <c r="AH39" s="50">
        <v>5000000</v>
      </c>
      <c r="AI39" s="50">
        <v>3333332</v>
      </c>
      <c r="AJ39" s="50">
        <v>1666666</v>
      </c>
      <c r="AK39" s="50">
        <v>0</v>
      </c>
      <c r="AL39" s="50">
        <v>8333332</v>
      </c>
      <c r="AM39" s="50">
        <v>6666666</v>
      </c>
      <c r="AN39" s="50">
        <v>5000000</v>
      </c>
      <c r="AO39" s="50">
        <v>3333332</v>
      </c>
      <c r="AP39" s="50">
        <v>1666666</v>
      </c>
      <c r="AQ39" s="50">
        <v>0</v>
      </c>
      <c r="AR39" s="50">
        <v>8333332</v>
      </c>
      <c r="AS39" s="50">
        <v>6666666</v>
      </c>
      <c r="AT39" s="50">
        <v>5000000</v>
      </c>
      <c r="AU39" s="50">
        <v>3333332</v>
      </c>
      <c r="AV39" s="50">
        <v>1666666</v>
      </c>
      <c r="AW39" s="50">
        <v>0</v>
      </c>
      <c r="AX39" s="50">
        <v>8333332</v>
      </c>
      <c r="AY39" s="50">
        <v>6666666</v>
      </c>
      <c r="AZ39" s="50">
        <v>5000000</v>
      </c>
      <c r="BA39" s="50">
        <v>3333332</v>
      </c>
      <c r="BB39" s="50">
        <v>12666666</v>
      </c>
      <c r="BC39" s="50">
        <v>11000000</v>
      </c>
      <c r="BD39" s="50">
        <v>8333332</v>
      </c>
      <c r="BE39" s="50">
        <v>6666666</v>
      </c>
      <c r="BF39" s="50">
        <v>5000000</v>
      </c>
      <c r="BG39" s="50">
        <v>5000000</v>
      </c>
    </row>
    <row r="40" spans="2:59" ht="15.95" customHeight="1">
      <c r="B40" s="49"/>
      <c r="C40" s="48" t="s">
        <v>179</v>
      </c>
      <c r="D40" s="216">
        <f>VLOOKUP(C40,잔액시산표!A:D,4,FALSE)</f>
        <v>3333332</v>
      </c>
      <c r="E40" s="50">
        <v>2000000</v>
      </c>
      <c r="F40" s="193"/>
      <c r="G40" s="193"/>
      <c r="H40" s="193"/>
      <c r="I40" s="50">
        <v>2666666</v>
      </c>
      <c r="J40" s="50">
        <v>2000000</v>
      </c>
      <c r="K40" s="50">
        <v>1333332</v>
      </c>
      <c r="L40" s="50">
        <v>666666</v>
      </c>
      <c r="M40" s="50">
        <v>0</v>
      </c>
      <c r="N40" s="50">
        <v>3333332</v>
      </c>
      <c r="O40" s="50">
        <v>2666666</v>
      </c>
      <c r="P40" s="50">
        <v>2000000</v>
      </c>
      <c r="Q40" s="50">
        <v>1333332</v>
      </c>
      <c r="R40" s="50">
        <v>666666</v>
      </c>
      <c r="S40" s="50">
        <v>0</v>
      </c>
      <c r="T40" s="50">
        <v>3333332</v>
      </c>
      <c r="U40" s="50">
        <v>2666666</v>
      </c>
      <c r="V40" s="50">
        <v>2000000</v>
      </c>
      <c r="W40" s="50">
        <v>1333332</v>
      </c>
      <c r="X40" s="50">
        <v>666666</v>
      </c>
      <c r="Y40" s="50">
        <v>0</v>
      </c>
      <c r="Z40" s="50">
        <v>3333332</v>
      </c>
      <c r="AA40" s="50">
        <v>2666666</v>
      </c>
      <c r="AB40" s="50">
        <v>2000000</v>
      </c>
      <c r="AC40" s="50">
        <v>1333332</v>
      </c>
      <c r="AD40" s="50">
        <v>666666</v>
      </c>
      <c r="AE40" s="50">
        <v>0</v>
      </c>
      <c r="AF40" s="50">
        <v>3333332</v>
      </c>
      <c r="AG40" s="50">
        <v>2666666</v>
      </c>
      <c r="AH40" s="50">
        <v>2000000</v>
      </c>
      <c r="AI40" s="50">
        <v>1333332</v>
      </c>
      <c r="AJ40" s="50">
        <v>666666</v>
      </c>
      <c r="AK40" s="50">
        <v>0</v>
      </c>
      <c r="AL40" s="50">
        <v>3333332</v>
      </c>
      <c r="AM40" s="50">
        <v>2666666</v>
      </c>
      <c r="AN40" s="50">
        <v>2000000</v>
      </c>
      <c r="AO40" s="50">
        <v>1333332</v>
      </c>
      <c r="AP40" s="50">
        <v>666666</v>
      </c>
      <c r="AQ40" s="50">
        <v>0</v>
      </c>
      <c r="AR40" s="50">
        <v>3333332</v>
      </c>
      <c r="AS40" s="50">
        <v>2666666</v>
      </c>
      <c r="AT40" s="50">
        <v>2000000</v>
      </c>
      <c r="AU40" s="50">
        <v>1333332</v>
      </c>
      <c r="AV40" s="50">
        <v>666666</v>
      </c>
      <c r="AW40" s="50">
        <v>0</v>
      </c>
      <c r="AX40" s="50">
        <v>3333332</v>
      </c>
      <c r="AY40" s="50">
        <v>2666666</v>
      </c>
      <c r="AZ40" s="50">
        <v>2000000</v>
      </c>
      <c r="BA40" s="50">
        <v>1333332</v>
      </c>
      <c r="BB40" s="50">
        <v>5066666</v>
      </c>
      <c r="BC40" s="50">
        <v>4400000</v>
      </c>
      <c r="BD40" s="50">
        <v>3333332</v>
      </c>
      <c r="BE40" s="50">
        <v>2666666</v>
      </c>
      <c r="BF40" s="50">
        <v>2000000</v>
      </c>
      <c r="BG40" s="50">
        <v>2000000</v>
      </c>
    </row>
    <row r="41" spans="2:59" ht="15.95" customHeight="1">
      <c r="B41" s="49"/>
      <c r="C41" s="48" t="s">
        <v>214</v>
      </c>
      <c r="D41" s="216">
        <f>VLOOKUP(C41,잔액시산표!A:D,4,FALSE)</f>
        <v>333332</v>
      </c>
      <c r="E41" s="50">
        <v>1000000</v>
      </c>
      <c r="F41" s="193"/>
      <c r="G41" s="193"/>
      <c r="H41" s="193"/>
      <c r="I41" s="50">
        <v>166666</v>
      </c>
      <c r="J41" s="50">
        <v>1000000</v>
      </c>
      <c r="K41" s="50">
        <v>833332</v>
      </c>
      <c r="L41" s="50">
        <v>666666</v>
      </c>
      <c r="M41" s="50">
        <v>500000</v>
      </c>
      <c r="N41" s="50">
        <v>333332</v>
      </c>
      <c r="O41" s="50">
        <v>166666</v>
      </c>
      <c r="P41" s="50">
        <v>1000000</v>
      </c>
      <c r="Q41" s="50">
        <v>833332</v>
      </c>
      <c r="R41" s="50">
        <v>666666</v>
      </c>
      <c r="S41" s="50">
        <v>500000</v>
      </c>
      <c r="T41" s="50">
        <v>333332</v>
      </c>
      <c r="U41" s="50">
        <v>166666</v>
      </c>
      <c r="V41" s="50">
        <v>1000000</v>
      </c>
      <c r="W41" s="50">
        <v>833332</v>
      </c>
      <c r="X41" s="50">
        <v>666666</v>
      </c>
      <c r="Y41" s="50">
        <v>500000</v>
      </c>
      <c r="Z41" s="50">
        <v>333332</v>
      </c>
      <c r="AA41" s="50">
        <v>1166666</v>
      </c>
      <c r="AB41" s="50">
        <v>1000000</v>
      </c>
      <c r="AC41" s="50">
        <v>833332</v>
      </c>
      <c r="AD41" s="50">
        <v>666666</v>
      </c>
      <c r="AE41" s="50">
        <v>500000</v>
      </c>
      <c r="AF41" s="50">
        <v>333332</v>
      </c>
      <c r="AG41" s="50">
        <v>166666</v>
      </c>
      <c r="AH41" s="50">
        <v>1000000</v>
      </c>
      <c r="AI41" s="50">
        <v>833332</v>
      </c>
      <c r="AJ41" s="50">
        <v>666666</v>
      </c>
      <c r="AK41" s="50">
        <v>500000</v>
      </c>
      <c r="AL41" s="50">
        <v>333332</v>
      </c>
      <c r="AM41" s="50">
        <v>166666</v>
      </c>
      <c r="AN41" s="50">
        <v>1000000</v>
      </c>
      <c r="AO41" s="50">
        <v>833332</v>
      </c>
      <c r="AP41" s="50">
        <v>666666</v>
      </c>
      <c r="AQ41" s="50">
        <v>500000</v>
      </c>
      <c r="AR41" s="50">
        <v>333332</v>
      </c>
      <c r="AS41" s="50">
        <v>166666</v>
      </c>
      <c r="AT41" s="50">
        <v>1000000</v>
      </c>
      <c r="AU41" s="50">
        <v>833332</v>
      </c>
      <c r="AV41" s="50">
        <v>666666</v>
      </c>
      <c r="AW41" s="50">
        <v>1600000</v>
      </c>
      <c r="AX41" s="50">
        <v>1433332</v>
      </c>
      <c r="AY41" s="50">
        <v>1266666</v>
      </c>
      <c r="AZ41" s="50">
        <v>1000000</v>
      </c>
      <c r="BA41" s="50">
        <v>833332</v>
      </c>
      <c r="BB41" s="50">
        <v>1766666</v>
      </c>
      <c r="BC41" s="50">
        <v>1600000</v>
      </c>
      <c r="BD41" s="50">
        <v>1433332</v>
      </c>
      <c r="BE41" s="50">
        <v>1266666</v>
      </c>
      <c r="BF41" s="50">
        <v>1000000</v>
      </c>
      <c r="BG41" s="50">
        <v>1000000</v>
      </c>
    </row>
    <row r="42" spans="2:59" ht="15.95" customHeight="1">
      <c r="B42" s="49"/>
      <c r="C42" s="48" t="s">
        <v>181</v>
      </c>
      <c r="D42" s="216">
        <f>VLOOKUP(C42,잔액시산표!A:D,4,FALSE)</f>
        <v>1635649272</v>
      </c>
      <c r="E42" s="50">
        <v>335517785</v>
      </c>
      <c r="F42" s="193"/>
      <c r="G42" s="193"/>
      <c r="H42" s="193"/>
      <c r="I42" s="50">
        <v>985583522</v>
      </c>
      <c r="J42" s="50">
        <v>356487635</v>
      </c>
      <c r="K42" s="50">
        <v>1593709553</v>
      </c>
      <c r="L42" s="50">
        <v>1006553391</v>
      </c>
      <c r="M42" s="50">
        <v>356487641</v>
      </c>
      <c r="N42" s="50">
        <v>1614679422</v>
      </c>
      <c r="O42" s="50">
        <v>985583535</v>
      </c>
      <c r="P42" s="50">
        <v>335517785</v>
      </c>
      <c r="Q42" s="50">
        <v>1635649292</v>
      </c>
      <c r="R42" s="50">
        <v>985583542</v>
      </c>
      <c r="S42" s="50">
        <v>335517792</v>
      </c>
      <c r="T42" s="50">
        <v>1635649299</v>
      </c>
      <c r="U42" s="50">
        <v>985583549</v>
      </c>
      <c r="V42" s="50">
        <v>356487662</v>
      </c>
      <c r="W42" s="50">
        <v>1590329187</v>
      </c>
      <c r="X42" s="50">
        <v>1004777276</v>
      </c>
      <c r="Y42" s="50">
        <v>356487662</v>
      </c>
      <c r="Z42" s="50">
        <v>1614679443</v>
      </c>
      <c r="AA42" s="50">
        <v>985583556</v>
      </c>
      <c r="AB42" s="50">
        <v>335517806</v>
      </c>
      <c r="AC42" s="50">
        <v>522929760</v>
      </c>
      <c r="AD42" s="50">
        <v>1866356390</v>
      </c>
      <c r="AE42" s="50">
        <v>1174358935</v>
      </c>
      <c r="AF42" s="50">
        <v>504683979</v>
      </c>
      <c r="AG42" s="50">
        <v>1699410028</v>
      </c>
      <c r="AH42" s="50">
        <v>1149318633</v>
      </c>
      <c r="AI42" s="50">
        <v>457321178</v>
      </c>
      <c r="AJ42" s="50">
        <v>1885409273</v>
      </c>
      <c r="AK42" s="50">
        <v>1193411818</v>
      </c>
      <c r="AL42" s="50">
        <v>503305067</v>
      </c>
      <c r="AM42" s="50">
        <v>1737934664</v>
      </c>
      <c r="AN42" s="50">
        <v>1171150317</v>
      </c>
      <c r="AO42" s="50">
        <v>503305075</v>
      </c>
      <c r="AP42" s="50">
        <v>1715673163</v>
      </c>
      <c r="AQ42" s="50">
        <v>1151599198</v>
      </c>
      <c r="AR42" s="50">
        <v>483753956</v>
      </c>
      <c r="AS42" s="50">
        <v>1696122044</v>
      </c>
      <c r="AT42" s="50">
        <v>1148888823</v>
      </c>
      <c r="AU42" s="50">
        <v>458782072</v>
      </c>
      <c r="AV42" s="50">
        <v>1718594330</v>
      </c>
      <c r="AW42" s="50">
        <v>1153395371</v>
      </c>
      <c r="AX42" s="50">
        <v>461397916</v>
      </c>
      <c r="AY42" s="50">
        <v>1762300842</v>
      </c>
      <c r="AZ42" s="50">
        <v>1195322565</v>
      </c>
      <c r="BA42" s="50">
        <v>525647607</v>
      </c>
      <c r="BB42" s="50">
        <v>1762300842</v>
      </c>
      <c r="BC42" s="50">
        <v>1195322564</v>
      </c>
      <c r="BD42" s="50">
        <v>525647606</v>
      </c>
      <c r="BE42" s="50">
        <v>1657482868</v>
      </c>
      <c r="BF42" s="50">
        <v>1108750376</v>
      </c>
      <c r="BG42" s="50">
        <v>1195322562</v>
      </c>
    </row>
    <row r="43" spans="2:59" ht="15.95" customHeight="1">
      <c r="B43" s="49"/>
      <c r="C43" s="48" t="s">
        <v>215</v>
      </c>
      <c r="D43" s="216">
        <f>VLOOKUP(C43,잔액시산표!A:D,4,FALSE)</f>
        <v>407934100</v>
      </c>
      <c r="E43" s="50">
        <v>233781340</v>
      </c>
      <c r="F43" s="193"/>
      <c r="G43" s="193"/>
      <c r="H43" s="193"/>
      <c r="I43" s="50">
        <v>343332330</v>
      </c>
      <c r="J43" s="50">
        <v>278730560</v>
      </c>
      <c r="K43" s="50">
        <v>214128790</v>
      </c>
      <c r="L43" s="50">
        <v>149527020</v>
      </c>
      <c r="M43" s="50">
        <v>84925240</v>
      </c>
      <c r="N43" s="50">
        <v>67510610</v>
      </c>
      <c r="O43" s="50">
        <v>50095990</v>
      </c>
      <c r="P43" s="50">
        <v>233781340</v>
      </c>
      <c r="Q43" s="50">
        <v>318759520</v>
      </c>
      <c r="R43" s="50">
        <v>289351260</v>
      </c>
      <c r="S43" s="50">
        <v>436008340</v>
      </c>
      <c r="T43" s="50">
        <v>377255840</v>
      </c>
      <c r="U43" s="50">
        <v>318503340</v>
      </c>
      <c r="V43" s="50">
        <v>259750840</v>
      </c>
      <c r="W43" s="50">
        <v>200998340</v>
      </c>
      <c r="X43" s="50">
        <v>142245840</v>
      </c>
      <c r="Y43" s="50">
        <v>83493330</v>
      </c>
      <c r="Z43" s="50">
        <v>66794673</v>
      </c>
      <c r="AA43" s="50">
        <v>188592320</v>
      </c>
      <c r="AB43" s="50">
        <v>176019500</v>
      </c>
      <c r="AC43" s="50">
        <v>259503390</v>
      </c>
      <c r="AD43" s="50">
        <v>455814610</v>
      </c>
      <c r="AE43" s="50">
        <v>399678830</v>
      </c>
      <c r="AF43" s="50">
        <v>343543050</v>
      </c>
      <c r="AG43" s="50">
        <v>287407270</v>
      </c>
      <c r="AH43" s="50">
        <v>231271490</v>
      </c>
      <c r="AI43" s="50">
        <v>175135710</v>
      </c>
      <c r="AJ43" s="50">
        <v>118999930</v>
      </c>
      <c r="AK43" s="50">
        <v>62864110</v>
      </c>
      <c r="AL43" s="50">
        <v>50291290</v>
      </c>
      <c r="AM43" s="50">
        <v>37718463</v>
      </c>
      <c r="AN43" s="50">
        <v>171620144</v>
      </c>
      <c r="AO43" s="50">
        <v>250878902</v>
      </c>
      <c r="AP43" s="50">
        <v>227180650</v>
      </c>
      <c r="AQ43" s="50">
        <v>377956429</v>
      </c>
      <c r="AR43" s="50">
        <v>325179177</v>
      </c>
      <c r="AS43" s="50">
        <v>272401925</v>
      </c>
      <c r="AT43" s="50">
        <v>219624673</v>
      </c>
      <c r="AU43" s="50">
        <v>166847421</v>
      </c>
      <c r="AV43" s="50">
        <v>114070169</v>
      </c>
      <c r="AW43" s="50">
        <v>61292907</v>
      </c>
      <c r="AX43" s="50">
        <v>49034325</v>
      </c>
      <c r="AY43" s="50">
        <v>36775743</v>
      </c>
      <c r="AZ43" s="50">
        <v>155668542</v>
      </c>
      <c r="BA43" s="50">
        <v>227960641</v>
      </c>
      <c r="BB43" s="50">
        <v>206415050</v>
      </c>
      <c r="BC43" s="50">
        <v>399491729</v>
      </c>
      <c r="BD43" s="50">
        <v>342175759</v>
      </c>
      <c r="BE43" s="50">
        <v>284859789</v>
      </c>
      <c r="BF43" s="50">
        <v>227543819</v>
      </c>
      <c r="BG43" s="50">
        <v>163819344</v>
      </c>
    </row>
    <row r="44" spans="2:59" ht="15.95" customHeight="1">
      <c r="B44" s="49"/>
      <c r="C44" s="48" t="s">
        <v>230</v>
      </c>
      <c r="D44" s="216">
        <f>VLOOKUP(C44,잔액시산표!A:D,4,FALSE)</f>
        <v>621076458</v>
      </c>
      <c r="E44" s="50">
        <v>504579914</v>
      </c>
      <c r="F44" s="193"/>
      <c r="G44" s="193"/>
      <c r="H44" s="193"/>
      <c r="I44" s="50">
        <v>544464368</v>
      </c>
      <c r="J44" s="50">
        <v>841119417</v>
      </c>
      <c r="K44" s="50">
        <v>545387956</v>
      </c>
      <c r="L44" s="50">
        <v>565155158</v>
      </c>
      <c r="M44" s="50">
        <v>565288310</v>
      </c>
      <c r="N44" s="50">
        <v>489136780</v>
      </c>
      <c r="O44" s="50">
        <v>465230878</v>
      </c>
      <c r="P44" s="50">
        <v>504579914</v>
      </c>
      <c r="Q44" s="50">
        <v>594002950</v>
      </c>
      <c r="R44" s="50">
        <v>572765620</v>
      </c>
      <c r="S44" s="50">
        <v>522883670</v>
      </c>
      <c r="T44" s="50">
        <v>508300330</v>
      </c>
      <c r="U44" s="50">
        <v>509008160</v>
      </c>
      <c r="V44" s="50">
        <v>449963390</v>
      </c>
      <c r="W44" s="50">
        <v>503583050</v>
      </c>
      <c r="X44" s="50">
        <v>536044350</v>
      </c>
      <c r="Y44" s="50">
        <v>495137630</v>
      </c>
      <c r="Z44" s="50">
        <v>474321370</v>
      </c>
      <c r="AA44" s="50">
        <v>441509554</v>
      </c>
      <c r="AB44" s="50">
        <v>421671710</v>
      </c>
      <c r="AC44" s="50">
        <v>523555825</v>
      </c>
      <c r="AD44" s="50">
        <v>529999095</v>
      </c>
      <c r="AE44" s="50">
        <v>515219613</v>
      </c>
      <c r="AF44" s="50">
        <v>503979620</v>
      </c>
      <c r="AG44" s="50">
        <v>489789500</v>
      </c>
      <c r="AH44" s="50">
        <v>511869440</v>
      </c>
      <c r="AI44" s="50">
        <v>476657783</v>
      </c>
      <c r="AJ44" s="50">
        <v>484091110</v>
      </c>
      <c r="AK44" s="50">
        <v>501854188</v>
      </c>
      <c r="AL44" s="50">
        <v>462515550</v>
      </c>
      <c r="AM44" s="50">
        <v>421615630</v>
      </c>
      <c r="AN44" s="50">
        <v>467572200</v>
      </c>
      <c r="AO44" s="50">
        <v>532537047</v>
      </c>
      <c r="AP44" s="50">
        <v>537212424</v>
      </c>
      <c r="AQ44" s="50">
        <v>546190935</v>
      </c>
      <c r="AR44" s="50">
        <v>494555260</v>
      </c>
      <c r="AS44" s="50">
        <v>465910034</v>
      </c>
      <c r="AT44" s="50">
        <v>430513390</v>
      </c>
      <c r="AU44" s="50">
        <v>465325780</v>
      </c>
      <c r="AV44" s="50">
        <v>464561760</v>
      </c>
      <c r="AW44" s="50">
        <v>572254800</v>
      </c>
      <c r="AX44" s="50">
        <v>455916313</v>
      </c>
      <c r="AY44" s="50">
        <v>437824530</v>
      </c>
      <c r="AZ44" s="50">
        <v>468587810</v>
      </c>
      <c r="BA44" s="50">
        <v>586681575</v>
      </c>
      <c r="BB44" s="50">
        <v>544868074</v>
      </c>
      <c r="BC44" s="50">
        <v>497601164</v>
      </c>
      <c r="BD44" s="50">
        <v>483123577</v>
      </c>
      <c r="BE44" s="50">
        <v>444413660</v>
      </c>
      <c r="BF44" s="50">
        <v>486995149</v>
      </c>
      <c r="BG44" s="50">
        <v>452499790</v>
      </c>
    </row>
    <row r="45" spans="2:59" ht="15.95" customHeight="1">
      <c r="B45" s="40" t="s">
        <v>201</v>
      </c>
      <c r="C45" s="16" t="s">
        <v>68</v>
      </c>
      <c r="D45" s="211">
        <f>VLOOKUP(C45,잔액시산표!A:D,4,FALSE)</f>
        <v>6250000</v>
      </c>
      <c r="E45" s="46">
        <v>4750000</v>
      </c>
      <c r="F45" s="193"/>
      <c r="G45" s="193"/>
      <c r="H45" s="193"/>
      <c r="I45" s="46">
        <v>6250000</v>
      </c>
      <c r="J45" s="46">
        <v>6250000</v>
      </c>
      <c r="K45" s="46">
        <v>5250000</v>
      </c>
      <c r="L45" s="46">
        <v>5250000</v>
      </c>
      <c r="M45" s="46">
        <v>5250000</v>
      </c>
      <c r="N45" s="46">
        <v>5250000</v>
      </c>
      <c r="O45" s="46">
        <v>4750000</v>
      </c>
      <c r="P45" s="46">
        <v>4750000</v>
      </c>
      <c r="Q45" s="46">
        <v>4250000</v>
      </c>
      <c r="R45" s="46">
        <v>4250000</v>
      </c>
      <c r="S45" s="46">
        <v>3250000</v>
      </c>
      <c r="T45" s="46">
        <v>3250000</v>
      </c>
      <c r="U45" s="46">
        <v>2750000</v>
      </c>
      <c r="V45" s="46">
        <v>2250000</v>
      </c>
      <c r="W45" s="46">
        <v>1750000</v>
      </c>
      <c r="X45" s="46">
        <v>1750000</v>
      </c>
      <c r="Y45" s="46">
        <v>182134000</v>
      </c>
      <c r="Z45" s="46">
        <v>370702500</v>
      </c>
      <c r="AA45" s="46">
        <v>189318500</v>
      </c>
      <c r="AB45" s="46">
        <v>299960000</v>
      </c>
      <c r="AC45" s="46">
        <v>1157223000</v>
      </c>
      <c r="AD45" s="46">
        <v>1047891500</v>
      </c>
      <c r="AE45" s="46">
        <v>1000000000</v>
      </c>
      <c r="AF45" s="46">
        <v>1585015100</v>
      </c>
      <c r="AG45" s="46">
        <v>1585015100</v>
      </c>
      <c r="AH45" s="46">
        <v>1264313500</v>
      </c>
      <c r="AI45" s="46">
        <v>264313500</v>
      </c>
      <c r="AJ45" s="46">
        <v>14710000</v>
      </c>
      <c r="AK45" s="46">
        <v>132874500</v>
      </c>
      <c r="AL45" s="46">
        <v>186680600</v>
      </c>
      <c r="AM45" s="46">
        <v>85981100</v>
      </c>
      <c r="AN45" s="46">
        <v>10585300</v>
      </c>
      <c r="AO45" s="46">
        <v>380</v>
      </c>
      <c r="AP45" s="46">
        <v>164230000</v>
      </c>
      <c r="AQ45" s="46">
        <v>72234000</v>
      </c>
      <c r="AR45" s="46">
        <v>53580700</v>
      </c>
      <c r="AS45" s="46">
        <v>0</v>
      </c>
      <c r="AT45" s="46">
        <v>2200000</v>
      </c>
      <c r="AU45" s="46">
        <v>2200000</v>
      </c>
      <c r="AV45" s="46">
        <v>0</v>
      </c>
      <c r="AW45" s="46">
        <v>228712000</v>
      </c>
      <c r="AX45" s="46">
        <v>228712000</v>
      </c>
      <c r="AY45" s="46">
        <v>228712000</v>
      </c>
      <c r="AZ45" s="46">
        <v>378097500</v>
      </c>
      <c r="BA45" s="46">
        <v>378097500</v>
      </c>
      <c r="BB45" s="46">
        <v>163262000</v>
      </c>
      <c r="BC45" s="46">
        <v>0</v>
      </c>
      <c r="BD45" s="46">
        <v>0</v>
      </c>
      <c r="BE45" s="46">
        <v>0</v>
      </c>
      <c r="BF45" s="46">
        <v>0</v>
      </c>
      <c r="BG45" s="46">
        <v>0</v>
      </c>
    </row>
    <row r="46" spans="2:59" ht="15.95" customHeight="1">
      <c r="B46" s="40" t="s">
        <v>185</v>
      </c>
      <c r="C46" s="16" t="s">
        <v>195</v>
      </c>
      <c r="D46" s="211">
        <f>VLOOKUP(C46,잔액시산표!A:D,4,FALSE)</f>
        <v>0</v>
      </c>
      <c r="E46" s="46">
        <v>0</v>
      </c>
      <c r="F46" s="193"/>
      <c r="G46" s="193"/>
      <c r="H46" s="193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</row>
    <row r="47" spans="2:59" ht="15.95" customHeight="1">
      <c r="B47" s="40" t="s">
        <v>186</v>
      </c>
      <c r="C47" s="177" t="s">
        <v>70</v>
      </c>
      <c r="D47" s="212">
        <f>VLOOKUP(C47,잔액시산표!A:D,4,FALSE)</f>
        <v>403842340</v>
      </c>
      <c r="E47" s="145">
        <v>479923256</v>
      </c>
      <c r="F47" s="193"/>
      <c r="G47" s="193"/>
      <c r="H47" s="193"/>
      <c r="I47" s="46">
        <v>209172241</v>
      </c>
      <c r="J47" s="46">
        <v>491320526</v>
      </c>
      <c r="K47" s="46">
        <v>431641432</v>
      </c>
      <c r="L47" s="46">
        <v>222776563</v>
      </c>
      <c r="M47" s="46">
        <v>482289032</v>
      </c>
      <c r="N47" s="46">
        <v>406506169</v>
      </c>
      <c r="O47" s="46">
        <v>202751223</v>
      </c>
      <c r="P47" s="46">
        <v>479923256</v>
      </c>
      <c r="Q47" s="46">
        <v>406333420</v>
      </c>
      <c r="R47" s="46">
        <v>202743403</v>
      </c>
      <c r="S47" s="46">
        <v>417190476</v>
      </c>
      <c r="T47" s="46">
        <v>384744237</v>
      </c>
      <c r="U47" s="46">
        <v>200878405</v>
      </c>
      <c r="V47" s="46">
        <v>456833006</v>
      </c>
      <c r="W47" s="46">
        <v>413738592</v>
      </c>
      <c r="X47" s="46">
        <v>212519422</v>
      </c>
      <c r="Y47" s="46">
        <v>76104523</v>
      </c>
      <c r="Z47" s="46">
        <v>390148054</v>
      </c>
      <c r="AA47" s="46">
        <v>193055076</v>
      </c>
      <c r="AB47" s="46">
        <v>0</v>
      </c>
      <c r="AC47" s="46">
        <v>377566473</v>
      </c>
      <c r="AD47" s="46">
        <v>186494808</v>
      </c>
      <c r="AE47" s="46">
        <v>367523299</v>
      </c>
      <c r="AF47" s="46">
        <v>355897432</v>
      </c>
      <c r="AG47" s="46">
        <v>179950915</v>
      </c>
      <c r="AH47" s="46">
        <v>422646556</v>
      </c>
      <c r="AI47" s="46">
        <v>392497999</v>
      </c>
      <c r="AJ47" s="46">
        <v>201779506</v>
      </c>
      <c r="AK47" s="46">
        <v>436139925</v>
      </c>
      <c r="AL47" s="46">
        <v>366161884</v>
      </c>
      <c r="AM47" s="46">
        <v>179163611</v>
      </c>
      <c r="AN47" s="46">
        <v>428880717</v>
      </c>
      <c r="AO47" s="46">
        <v>372039034</v>
      </c>
      <c r="AP47" s="46">
        <v>187881070</v>
      </c>
      <c r="AQ47" s="46">
        <v>360242450.33333325</v>
      </c>
      <c r="AR47" s="46">
        <v>347282932</v>
      </c>
      <c r="AS47" s="46">
        <v>180195075</v>
      </c>
      <c r="AT47" s="46">
        <v>444145161</v>
      </c>
      <c r="AU47" s="46">
        <v>386167392</v>
      </c>
      <c r="AV47" s="46">
        <v>197722407</v>
      </c>
      <c r="AW47" s="46">
        <v>534431191</v>
      </c>
      <c r="AX47" s="46">
        <v>349115324</v>
      </c>
      <c r="AY47" s="46">
        <v>190631698</v>
      </c>
      <c r="AZ47" s="46">
        <v>464808872</v>
      </c>
      <c r="BA47" s="46">
        <v>409486287</v>
      </c>
      <c r="BB47" s="46">
        <v>204299477</v>
      </c>
      <c r="BC47" s="46">
        <v>368136261</v>
      </c>
      <c r="BD47" s="46">
        <v>326443759</v>
      </c>
      <c r="BE47" s="46">
        <v>166349910</v>
      </c>
      <c r="BF47" s="46">
        <v>366797122</v>
      </c>
      <c r="BG47" s="46">
        <v>422185835</v>
      </c>
    </row>
    <row r="48" spans="2:59" ht="15.95" customHeight="1">
      <c r="B48" s="40" t="s">
        <v>202</v>
      </c>
      <c r="C48" s="16" t="s">
        <v>197</v>
      </c>
      <c r="D48" s="211">
        <f>VLOOKUP(C48,잔액시산표!A:D,4,FALSE)</f>
        <v>0</v>
      </c>
      <c r="E48" s="46">
        <v>0</v>
      </c>
      <c r="F48" s="193"/>
      <c r="G48" s="193"/>
      <c r="H48" s="193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</row>
    <row r="49" spans="2:59" ht="15.95" customHeight="1">
      <c r="B49" s="24" t="s">
        <v>394</v>
      </c>
      <c r="C49" s="177" t="s">
        <v>388</v>
      </c>
      <c r="D49" s="212">
        <f>VLOOKUP(C49,잔액시산표!A:D,4,FALSE)</f>
        <v>0</v>
      </c>
      <c r="E49" s="145">
        <v>0</v>
      </c>
      <c r="F49" s="193"/>
      <c r="G49" s="193"/>
      <c r="H49" s="193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1000000000</v>
      </c>
      <c r="AJ49" s="46">
        <v>1000000000</v>
      </c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</row>
    <row r="50" spans="2:59" ht="15.95" customHeight="1">
      <c r="B50" s="324" t="s">
        <v>107</v>
      </c>
      <c r="C50" s="325"/>
      <c r="D50" s="210">
        <f>SUM(D51:D52)</f>
        <v>281832139520</v>
      </c>
      <c r="E50" s="18">
        <v>282321381520</v>
      </c>
      <c r="F50" s="192"/>
      <c r="G50" s="193"/>
      <c r="H50" s="193"/>
      <c r="I50" s="18">
        <v>281832139520</v>
      </c>
      <c r="J50" s="18">
        <v>281785285520</v>
      </c>
      <c r="K50" s="18">
        <v>282262641520</v>
      </c>
      <c r="L50" s="18">
        <v>282321381520</v>
      </c>
      <c r="M50" s="18">
        <v>282321381520</v>
      </c>
      <c r="N50" s="18">
        <v>282321381520</v>
      </c>
      <c r="O50" s="18">
        <v>282321381520</v>
      </c>
      <c r="P50" s="18">
        <v>282321381520</v>
      </c>
      <c r="Q50" s="18">
        <v>282299941520</v>
      </c>
      <c r="R50" s="18">
        <v>282297781520</v>
      </c>
      <c r="S50" s="18">
        <v>282297781520</v>
      </c>
      <c r="T50" s="18">
        <v>282253671520</v>
      </c>
      <c r="U50" s="18">
        <v>282253671520</v>
      </c>
      <c r="V50" s="18">
        <v>282356961520</v>
      </c>
      <c r="W50" s="18">
        <v>283474136520</v>
      </c>
      <c r="X50" s="18">
        <v>283474136520</v>
      </c>
      <c r="Y50" s="18">
        <v>283385290520</v>
      </c>
      <c r="Z50" s="18">
        <v>283196722020</v>
      </c>
      <c r="AA50" s="18">
        <v>283273240020</v>
      </c>
      <c r="AB50" s="18">
        <v>283161848520</v>
      </c>
      <c r="AC50" s="18">
        <v>240982017020</v>
      </c>
      <c r="AD50" s="18">
        <v>240979957020</v>
      </c>
      <c r="AE50" s="18">
        <v>240998674120</v>
      </c>
      <c r="AF50" s="18">
        <v>240413659020</v>
      </c>
      <c r="AG50" s="18">
        <v>240565043020</v>
      </c>
      <c r="AH50" s="18">
        <v>240565043020</v>
      </c>
      <c r="AI50" s="18">
        <v>241565043020</v>
      </c>
      <c r="AJ50" s="18">
        <v>241877653220</v>
      </c>
      <c r="AK50" s="18">
        <v>240744778720</v>
      </c>
      <c r="AL50" s="18">
        <v>240690972620</v>
      </c>
      <c r="AM50" s="18">
        <v>240658797620</v>
      </c>
      <c r="AN50" s="18">
        <v>240552944620</v>
      </c>
      <c r="AO50" s="18">
        <v>240872296420</v>
      </c>
      <c r="AP50" s="18">
        <v>240706106420</v>
      </c>
      <c r="AQ50" s="18">
        <v>240633872420</v>
      </c>
      <c r="AR50" s="18">
        <v>240608866720</v>
      </c>
      <c r="AS50" s="18">
        <v>240608866720</v>
      </c>
      <c r="AT50" s="18">
        <v>240658066720</v>
      </c>
      <c r="AU50" s="18">
        <v>240658066720</v>
      </c>
      <c r="AV50" s="18">
        <v>240658066720</v>
      </c>
      <c r="AW50" s="18">
        <v>240429354720</v>
      </c>
      <c r="AX50" s="18">
        <v>240429354720</v>
      </c>
      <c r="AY50" s="18">
        <v>240429354720</v>
      </c>
      <c r="AZ50" s="18">
        <v>240279969220</v>
      </c>
      <c r="BA50" s="18">
        <v>240279969220</v>
      </c>
      <c r="BB50" s="18">
        <v>240266092720</v>
      </c>
      <c r="BC50" s="18">
        <v>240266092720</v>
      </c>
      <c r="BD50" s="18">
        <v>240165156720</v>
      </c>
      <c r="BE50" s="18">
        <v>240165156720</v>
      </c>
      <c r="BF50" s="18">
        <v>240144629620</v>
      </c>
      <c r="BG50" s="18">
        <v>239425801620</v>
      </c>
    </row>
    <row r="51" spans="2:59" ht="15.95" customHeight="1">
      <c r="B51" s="24" t="s">
        <v>191</v>
      </c>
      <c r="C51" s="16" t="s">
        <v>71</v>
      </c>
      <c r="D51" s="211">
        <f>VLOOKUP(C51,잔액시산표!A:D,4,FALSE)</f>
        <v>268000000000</v>
      </c>
      <c r="E51" s="46">
        <v>268000000000</v>
      </c>
      <c r="F51" s="193"/>
      <c r="G51" s="193"/>
      <c r="H51" s="193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225866000000</v>
      </c>
      <c r="AD51" s="46">
        <v>225866000000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</row>
    <row r="52" spans="2:59" ht="15.95" customHeight="1">
      <c r="B52" s="24" t="s">
        <v>192</v>
      </c>
      <c r="C52" s="177" t="s">
        <v>198</v>
      </c>
      <c r="D52" s="316">
        <f>VLOOKUP(C52,잔액시산표!A:D,4,FALSE)</f>
        <v>13832139520</v>
      </c>
      <c r="E52" s="145">
        <v>14321381520</v>
      </c>
      <c r="F52" s="193"/>
      <c r="G52" s="193"/>
      <c r="H52" s="193"/>
      <c r="I52" s="46">
        <v>13832139520</v>
      </c>
      <c r="J52" s="46">
        <v>13785285520</v>
      </c>
      <c r="K52" s="46">
        <v>14262641520</v>
      </c>
      <c r="L52" s="46">
        <v>14321381520</v>
      </c>
      <c r="M52" s="46">
        <v>14321381520</v>
      </c>
      <c r="N52" s="46">
        <v>14321381520</v>
      </c>
      <c r="O52" s="46">
        <v>14321381520</v>
      </c>
      <c r="P52" s="46">
        <v>14321381520</v>
      </c>
      <c r="Q52" s="46">
        <v>14299941520</v>
      </c>
      <c r="R52" s="46">
        <v>14297781520</v>
      </c>
      <c r="S52" s="46">
        <v>14297781520</v>
      </c>
      <c r="T52" s="46">
        <v>14253671520</v>
      </c>
      <c r="U52" s="46">
        <v>14253671520</v>
      </c>
      <c r="V52" s="46">
        <v>14356961520</v>
      </c>
      <c r="W52" s="46">
        <v>15474136520</v>
      </c>
      <c r="X52" s="46">
        <v>15474136520</v>
      </c>
      <c r="Y52" s="46">
        <v>15385290520</v>
      </c>
      <c r="Z52" s="46">
        <v>15196722020</v>
      </c>
      <c r="AA52" s="46">
        <v>15273240020</v>
      </c>
      <c r="AB52" s="46">
        <v>15161848520</v>
      </c>
      <c r="AC52" s="46">
        <v>15116017020</v>
      </c>
      <c r="AD52" s="46">
        <v>15113957020</v>
      </c>
      <c r="AE52" s="46">
        <v>15132674120</v>
      </c>
      <c r="AF52" s="46">
        <v>14547659020</v>
      </c>
      <c r="AG52" s="46">
        <v>14699043020</v>
      </c>
      <c r="AH52" s="46">
        <v>14699043020</v>
      </c>
      <c r="AI52" s="46">
        <v>14699043020</v>
      </c>
      <c r="AJ52" s="46">
        <v>15011653220</v>
      </c>
      <c r="AK52" s="46">
        <v>14878778720</v>
      </c>
      <c r="AL52" s="46">
        <v>14824972620</v>
      </c>
      <c r="AM52" s="46">
        <v>14792797620</v>
      </c>
      <c r="AN52" s="46">
        <v>14686944620</v>
      </c>
      <c r="AO52" s="46">
        <v>15006296420</v>
      </c>
      <c r="AP52" s="46">
        <v>14840106420</v>
      </c>
      <c r="AQ52" s="46">
        <v>14767872420</v>
      </c>
      <c r="AR52" s="46">
        <v>14742866720</v>
      </c>
      <c r="AS52" s="46">
        <v>14742866720</v>
      </c>
      <c r="AT52" s="46">
        <v>14792066720</v>
      </c>
      <c r="AU52" s="46">
        <v>14792066720</v>
      </c>
      <c r="AV52" s="46">
        <v>14792066720</v>
      </c>
      <c r="AW52" s="46">
        <v>14563354720</v>
      </c>
      <c r="AX52" s="46">
        <v>14563354720</v>
      </c>
      <c r="AY52" s="46">
        <v>14563354720</v>
      </c>
      <c r="AZ52" s="46">
        <v>14413969220</v>
      </c>
      <c r="BA52" s="46">
        <v>14413969220</v>
      </c>
      <c r="BB52" s="46">
        <v>14400092720</v>
      </c>
      <c r="BC52" s="46">
        <v>14400092720</v>
      </c>
      <c r="BD52" s="46">
        <v>14299156720</v>
      </c>
      <c r="BE52" s="46">
        <v>14299156720</v>
      </c>
      <c r="BF52" s="46">
        <v>14278629620</v>
      </c>
      <c r="BG52" s="46">
        <v>13559801620</v>
      </c>
    </row>
    <row r="53" spans="2:59" ht="15.95" customHeight="1">
      <c r="B53" s="330" t="s">
        <v>55</v>
      </c>
      <c r="C53" s="331"/>
      <c r="D53" s="214">
        <f>SUM(D33,D50)</f>
        <v>284930225016</v>
      </c>
      <c r="E53" s="19">
        <v>283920683815</v>
      </c>
      <c r="F53" s="192"/>
      <c r="G53" s="192"/>
      <c r="H53" s="193"/>
      <c r="I53" s="19">
        <v>283949108644</v>
      </c>
      <c r="J53" s="19">
        <v>283799943658</v>
      </c>
      <c r="K53" s="19">
        <v>285084092577</v>
      </c>
      <c r="L53" s="19">
        <v>284309935287</v>
      </c>
      <c r="M53" s="19">
        <v>283847246715</v>
      </c>
      <c r="N53" s="19">
        <v>284926797827</v>
      </c>
      <c r="O53" s="19">
        <v>284044459809</v>
      </c>
      <c r="P53" s="19">
        <v>283920683815</v>
      </c>
      <c r="Q53" s="19">
        <v>285290270028</v>
      </c>
      <c r="R53" s="19">
        <v>284376142008</v>
      </c>
      <c r="S53" s="19">
        <v>284046540194</v>
      </c>
      <c r="T53" s="19">
        <v>285187404552</v>
      </c>
      <c r="U53" s="19">
        <v>284287261637</v>
      </c>
      <c r="V53" s="19">
        <v>284137795087</v>
      </c>
      <c r="W53" s="19">
        <v>286210667646</v>
      </c>
      <c r="X53" s="19">
        <v>285424012323</v>
      </c>
      <c r="Y53" s="19">
        <v>284611436591</v>
      </c>
      <c r="Z53" s="19">
        <v>286136801386</v>
      </c>
      <c r="AA53" s="19">
        <v>285305299016</v>
      </c>
      <c r="AB53" s="19">
        <v>284497651521</v>
      </c>
      <c r="AC53" s="19">
        <v>243939812128</v>
      </c>
      <c r="AD53" s="19">
        <v>245133946753</v>
      </c>
      <c r="AE53" s="19">
        <v>244626345509</v>
      </c>
      <c r="AF53" s="19">
        <v>243814044863</v>
      </c>
      <c r="AG53" s="19">
        <v>244864299165</v>
      </c>
      <c r="AH53" s="19">
        <v>244325712639</v>
      </c>
      <c r="AI53" s="19">
        <v>243446885850</v>
      </c>
      <c r="AJ53" s="19">
        <v>244653376369</v>
      </c>
      <c r="AK53" s="19">
        <v>243230573261</v>
      </c>
      <c r="AL53" s="19">
        <v>242372502546</v>
      </c>
      <c r="AM53" s="19">
        <v>243190731738</v>
      </c>
      <c r="AN53" s="19">
        <v>242984003298</v>
      </c>
      <c r="AO53" s="19">
        <v>242646973518</v>
      </c>
      <c r="AP53" s="19">
        <v>243604617057</v>
      </c>
      <c r="AQ53" s="19">
        <v>243312209984.33334</v>
      </c>
      <c r="AR53" s="19">
        <v>242419385407</v>
      </c>
      <c r="AS53" s="19">
        <v>243280079130</v>
      </c>
      <c r="AT53" s="19">
        <v>243084688767</v>
      </c>
      <c r="AU53" s="19">
        <v>242253306045</v>
      </c>
      <c r="AV53" s="19">
        <v>243219348716</v>
      </c>
      <c r="AW53" s="19">
        <v>243150418161</v>
      </c>
      <c r="AX53" s="19">
        <v>242080797258</v>
      </c>
      <c r="AY53" s="19">
        <v>243143282863</v>
      </c>
      <c r="AZ53" s="19">
        <v>243123704509</v>
      </c>
      <c r="BA53" s="19">
        <v>242523759490</v>
      </c>
      <c r="BB53" s="19">
        <v>243230071493</v>
      </c>
      <c r="BC53" s="19">
        <v>242897394438</v>
      </c>
      <c r="BD53" s="19">
        <v>241949814083</v>
      </c>
      <c r="BE53" s="19">
        <v>242775946279</v>
      </c>
      <c r="BF53" s="19">
        <v>242515966086</v>
      </c>
      <c r="BG53" s="19">
        <v>241813379151</v>
      </c>
    </row>
    <row r="54" spans="2:59" ht="15.95" customHeight="1">
      <c r="B54" s="324" t="s">
        <v>53</v>
      </c>
      <c r="C54" s="325"/>
      <c r="D54" s="211"/>
      <c r="E54" s="46"/>
      <c r="F54" s="193"/>
      <c r="G54" s="193"/>
      <c r="H54" s="193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</row>
    <row r="55" spans="2:59" ht="15.95" customHeight="1">
      <c r="B55" s="324" t="s">
        <v>108</v>
      </c>
      <c r="C55" s="325"/>
      <c r="D55" s="210">
        <f>SUM(D56:D58)</f>
        <v>12700000000</v>
      </c>
      <c r="E55" s="18">
        <v>12700000000</v>
      </c>
      <c r="F55" s="192"/>
      <c r="G55" s="192"/>
      <c r="H55" s="193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22350000000</v>
      </c>
      <c r="AD55" s="18">
        <v>22350000000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</row>
    <row r="56" spans="2:59" ht="15.95" customHeight="1">
      <c r="B56" s="51" t="s">
        <v>199</v>
      </c>
      <c r="C56" s="16" t="s">
        <v>72</v>
      </c>
      <c r="D56" s="211">
        <f>VLOOKUP(C56,잔액시산표!A:D,4,FALSE)</f>
        <v>1500000000</v>
      </c>
      <c r="E56" s="46">
        <v>1500000000</v>
      </c>
      <c r="F56" s="193"/>
      <c r="G56" s="193"/>
      <c r="H56" s="193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1250000000</v>
      </c>
      <c r="AD56" s="46">
        <v>1250000000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</row>
    <row r="57" spans="2:59" ht="15.95" customHeight="1">
      <c r="B57" s="51" t="s">
        <v>200</v>
      </c>
      <c r="C57" s="16" t="s">
        <v>157</v>
      </c>
      <c r="D57" s="211">
        <f>VLOOKUP(C57,잔액시산표!A:D,4,FALSE)</f>
        <v>9200000000</v>
      </c>
      <c r="E57" s="46">
        <v>9200000000</v>
      </c>
      <c r="F57" s="193"/>
      <c r="G57" s="193"/>
      <c r="H57" s="193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16100000000</v>
      </c>
      <c r="AD57" s="46">
        <v>16100000000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</row>
    <row r="58" spans="2:59" ht="15.95" customHeight="1">
      <c r="B58" s="51" t="s">
        <v>184</v>
      </c>
      <c r="C58" s="16" t="s">
        <v>159</v>
      </c>
      <c r="D58" s="211">
        <f>VLOOKUP(C58,잔액시산표!A:D,4,FALSE)</f>
        <v>2000000000</v>
      </c>
      <c r="E58" s="46">
        <v>2000000000</v>
      </c>
      <c r="F58" s="193"/>
      <c r="G58" s="193"/>
      <c r="H58" s="193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5000000000</v>
      </c>
      <c r="AD58" s="46">
        <v>5000000000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</row>
    <row r="59" spans="2:59" ht="15.95" customHeight="1">
      <c r="B59" s="324" t="s">
        <v>109</v>
      </c>
      <c r="C59" s="325"/>
      <c r="D59" s="210">
        <f>SUM(D60:D62)</f>
        <v>0</v>
      </c>
      <c r="E59" s="18">
        <v>0</v>
      </c>
      <c r="F59" s="192"/>
      <c r="G59" s="192"/>
      <c r="H59" s="193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-127902478828</v>
      </c>
      <c r="X59" s="18">
        <v>-127902478828</v>
      </c>
      <c r="Y59" s="18">
        <v>-127902478828</v>
      </c>
      <c r="Z59" s="18">
        <v>-127902478828</v>
      </c>
      <c r="AA59" s="18">
        <v>-127902478828</v>
      </c>
      <c r="AB59" s="18">
        <v>-127902478828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</row>
    <row r="60" spans="2:59" ht="15.95" customHeight="1">
      <c r="B60" s="51" t="s">
        <v>199</v>
      </c>
      <c r="C60" s="16" t="s">
        <v>73</v>
      </c>
      <c r="D60" s="211">
        <f>VLOOKUP(C60,잔액시산표!A:D,4,FALSE)</f>
        <v>0</v>
      </c>
      <c r="E60" s="46">
        <v>0</v>
      </c>
      <c r="F60" s="193"/>
      <c r="G60" s="193"/>
      <c r="H60" s="193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</row>
    <row r="61" spans="2:59" ht="15.95" customHeight="1">
      <c r="B61" s="51" t="s">
        <v>200</v>
      </c>
      <c r="C61" s="16" t="s">
        <v>111</v>
      </c>
      <c r="D61" s="211">
        <f>VLOOKUP(C61,잔액시산표!A:D,4,FALSE)</f>
        <v>0</v>
      </c>
      <c r="E61" s="46">
        <v>0</v>
      </c>
      <c r="F61" s="193"/>
      <c r="G61" s="193"/>
      <c r="H61" s="193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</row>
    <row r="62" spans="2:59" ht="15.95" customHeight="1">
      <c r="B62" s="51" t="s">
        <v>431</v>
      </c>
      <c r="C62" s="16" t="s">
        <v>432</v>
      </c>
      <c r="D62" s="211">
        <f>VLOOKUP(C62,잔액시산표!A:D,4,FALSE)</f>
        <v>0</v>
      </c>
      <c r="E62" s="46">
        <v>0</v>
      </c>
      <c r="F62" s="193"/>
      <c r="G62" s="193"/>
      <c r="H62" s="193"/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-127902478828</v>
      </c>
      <c r="X62" s="46">
        <v>-127902478828</v>
      </c>
      <c r="Y62" s="46">
        <v>-127902478828</v>
      </c>
      <c r="Z62" s="46">
        <v>-127902478828</v>
      </c>
      <c r="AA62" s="46">
        <v>-127902478828</v>
      </c>
      <c r="AB62" s="46">
        <v>-127902478828</v>
      </c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</row>
    <row r="63" spans="2:59" ht="15.95" customHeight="1">
      <c r="B63" s="324" t="s">
        <v>110</v>
      </c>
      <c r="C63" s="325"/>
      <c r="D63" s="210">
        <f>D64</f>
        <v>33001343350</v>
      </c>
      <c r="E63" s="18">
        <v>33001343350</v>
      </c>
      <c r="F63" s="192"/>
      <c r="G63" s="192"/>
      <c r="H63" s="193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171304659240</v>
      </c>
      <c r="X63" s="18">
        <v>171304659240</v>
      </c>
      <c r="Y63" s="18">
        <v>171304659240</v>
      </c>
      <c r="Z63" s="18">
        <v>171304659240</v>
      </c>
      <c r="AA63" s="18">
        <v>171304659240</v>
      </c>
      <c r="AB63" s="18">
        <v>171304659240</v>
      </c>
      <c r="AC63" s="18">
        <v>65068559240</v>
      </c>
      <c r="AD63" s="18">
        <v>65068559240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</row>
    <row r="64" spans="2:59" ht="15.95" customHeight="1">
      <c r="B64" s="51" t="s">
        <v>199</v>
      </c>
      <c r="C64" s="16" t="s">
        <v>75</v>
      </c>
      <c r="D64" s="211">
        <f>VLOOKUP(C64,잔액시산표!A:D,4,FALSE)</f>
        <v>33001343350</v>
      </c>
      <c r="E64" s="46">
        <v>33001343350</v>
      </c>
      <c r="F64" s="193"/>
      <c r="G64" s="193"/>
      <c r="H64" s="193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171304659240</v>
      </c>
      <c r="X64" s="46">
        <v>171304659240</v>
      </c>
      <c r="Y64" s="46">
        <v>171304659240</v>
      </c>
      <c r="Z64" s="46">
        <v>171304659240</v>
      </c>
      <c r="AA64" s="46">
        <v>171304659240</v>
      </c>
      <c r="AB64" s="46">
        <v>171304659240</v>
      </c>
      <c r="AC64" s="46">
        <v>65068559240</v>
      </c>
      <c r="AD64" s="46">
        <v>65068559240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</row>
    <row r="65" spans="2:59" ht="15.95" customHeight="1">
      <c r="B65" s="324" t="s">
        <v>444</v>
      </c>
      <c r="C65" s="325"/>
      <c r="D65" s="210">
        <f>D66</f>
        <v>100101092722</v>
      </c>
      <c r="E65" s="18">
        <v>100101092722</v>
      </c>
      <c r="F65" s="192"/>
      <c r="G65" s="192"/>
      <c r="H65" s="193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65068559240</v>
      </c>
      <c r="AD65" s="18">
        <v>65068559240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</row>
    <row r="66" spans="2:59" ht="15.95" customHeight="1">
      <c r="B66" s="51" t="s">
        <v>199</v>
      </c>
      <c r="C66" s="16" t="s">
        <v>442</v>
      </c>
      <c r="D66" s="211">
        <f>VLOOKUP(C66,잔액시산표!A:D,4,FALSE)</f>
        <v>100101092722</v>
      </c>
      <c r="E66" s="46">
        <v>100101092722</v>
      </c>
      <c r="F66" s="193"/>
      <c r="G66" s="193"/>
      <c r="H66" s="193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65068559240</v>
      </c>
      <c r="AD66" s="46">
        <v>65068559240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</row>
    <row r="67" spans="2:59" ht="15.95" customHeight="1">
      <c r="B67" s="324" t="s">
        <v>443</v>
      </c>
      <c r="C67" s="325"/>
      <c r="D67" s="131">
        <f>SUM(D68:D70)</f>
        <v>-14937247354.412903</v>
      </c>
      <c r="E67" s="131">
        <v>-13491842126</v>
      </c>
      <c r="F67" s="196"/>
      <c r="G67" s="196"/>
      <c r="H67" s="196"/>
      <c r="I67" s="131">
        <v>-15167613698.412903</v>
      </c>
      <c r="J67" s="131">
        <v>-15631893911.612904</v>
      </c>
      <c r="K67" s="131">
        <v>-15741064659.612904</v>
      </c>
      <c r="L67" s="131">
        <v>-16236463486.612904</v>
      </c>
      <c r="M67" s="131">
        <v>-16783408508.612904</v>
      </c>
      <c r="N67" s="131">
        <v>-12615129306</v>
      </c>
      <c r="O67" s="131">
        <v>-13059634170</v>
      </c>
      <c r="P67" s="131">
        <v>-13491842126</v>
      </c>
      <c r="Q67" s="131">
        <v>-14135477505</v>
      </c>
      <c r="R67" s="131">
        <v>-14432966186</v>
      </c>
      <c r="S67" s="131">
        <v>-14779595280</v>
      </c>
      <c r="T67" s="131">
        <v>-10096718757</v>
      </c>
      <c r="U67" s="131">
        <v>-10297596223</v>
      </c>
      <c r="V67" s="131">
        <v>-10722737109.073406</v>
      </c>
      <c r="W67" s="131">
        <v>-21320918048.644833</v>
      </c>
      <c r="X67" s="131">
        <v>-21752420335.644833</v>
      </c>
      <c r="Y67" s="131">
        <v>-22217234280.644833</v>
      </c>
      <c r="Z67" s="131">
        <v>-21926714337.644833</v>
      </c>
      <c r="AA67" s="131">
        <v>-22253712572.644833</v>
      </c>
      <c r="AB67" s="131">
        <v>-22598640499</v>
      </c>
      <c r="AC67" s="131">
        <v>-11858130071</v>
      </c>
      <c r="AD67" s="131">
        <v>-12170199554</v>
      </c>
      <c r="AE67" s="131">
        <v>-12424321521</v>
      </c>
      <c r="AF67" s="131">
        <v>-8355605349</v>
      </c>
      <c r="AG67" s="131">
        <v>-8563893961</v>
      </c>
      <c r="AH67" s="131">
        <v>-8846892001</v>
      </c>
      <c r="AI67" s="131">
        <v>-9081706929.4838715</v>
      </c>
      <c r="AJ67" s="131">
        <v>-9492139459.4838715</v>
      </c>
      <c r="AK67" s="131">
        <v>-9929706880</v>
      </c>
      <c r="AL67" s="131">
        <v>-7157003020</v>
      </c>
      <c r="AM67" s="131">
        <v>-7477674253</v>
      </c>
      <c r="AN67" s="131">
        <v>-7741163963</v>
      </c>
      <c r="AO67" s="131">
        <v>-8241612540</v>
      </c>
      <c r="AP67" s="131">
        <v>-8463289559</v>
      </c>
      <c r="AQ67" s="131">
        <v>-8737709886.666666</v>
      </c>
      <c r="AR67" s="131">
        <v>-4905899184</v>
      </c>
      <c r="AS67" s="131">
        <v>-5025414058</v>
      </c>
      <c r="AT67" s="131">
        <v>-5300359653</v>
      </c>
      <c r="AU67" s="131">
        <v>-5703926188</v>
      </c>
      <c r="AV67" s="131">
        <v>-6082573855</v>
      </c>
      <c r="AW67" s="131">
        <v>-6507335111</v>
      </c>
      <c r="AX67" s="131">
        <v>-3013393684</v>
      </c>
      <c r="AY67" s="131">
        <v>-3080664936</v>
      </c>
      <c r="AZ67" s="131">
        <v>-3445724485.666666</v>
      </c>
      <c r="BA67" s="131">
        <v>-4005495062.666666</v>
      </c>
      <c r="BB67" s="131">
        <v>-4450984735.666666</v>
      </c>
      <c r="BC67" s="131">
        <v>-4944614625.666666</v>
      </c>
      <c r="BD67" s="131">
        <v>-2465067327.6666665</v>
      </c>
      <c r="BE67" s="131">
        <v>-2496041049</v>
      </c>
      <c r="BF67" s="131">
        <v>-2642215298</v>
      </c>
      <c r="BG67" s="131">
        <v>-113374465</v>
      </c>
    </row>
    <row r="68" spans="2:59" ht="15.95" customHeight="1">
      <c r="B68" s="51" t="s">
        <v>199</v>
      </c>
      <c r="C68" s="16" t="s">
        <v>102</v>
      </c>
      <c r="D68" s="47">
        <f>VLOOKUP(C68,잔액시산표!A:D,4,FALSE)</f>
        <v>-15631893911.612904</v>
      </c>
      <c r="E68" s="47">
        <v>-15505621550</v>
      </c>
      <c r="F68" s="194"/>
      <c r="G68" s="194"/>
      <c r="H68" s="194"/>
      <c r="I68" s="47">
        <v>-15631893911.612904</v>
      </c>
      <c r="J68" s="47">
        <v>-18106848980</v>
      </c>
      <c r="K68" s="47">
        <v>-18106848980</v>
      </c>
      <c r="L68" s="47">
        <v>-18106848980</v>
      </c>
      <c r="M68" s="47">
        <v>-18106848980</v>
      </c>
      <c r="N68" s="47">
        <v>-13491842126</v>
      </c>
      <c r="O68" s="47">
        <v>-13491842126</v>
      </c>
      <c r="P68" s="47">
        <v>-15505621550</v>
      </c>
      <c r="Q68" s="47">
        <v>-15505621550</v>
      </c>
      <c r="R68" s="47">
        <v>-15505621550</v>
      </c>
      <c r="S68" s="47">
        <v>-15505621550</v>
      </c>
      <c r="T68" s="47">
        <v>-10722737109</v>
      </c>
      <c r="U68" s="47">
        <v>-10722737109</v>
      </c>
      <c r="V68" s="47">
        <v>-12904394120</v>
      </c>
      <c r="W68" s="47">
        <v>-23305231182</v>
      </c>
      <c r="X68" s="47">
        <v>-23305231182</v>
      </c>
      <c r="Y68" s="47">
        <v>-23305231182</v>
      </c>
      <c r="Z68" s="47">
        <v>-22598640499</v>
      </c>
      <c r="AA68" s="47">
        <v>-22598640499</v>
      </c>
      <c r="AB68" s="47">
        <v>-12904394120</v>
      </c>
      <c r="AC68" s="47">
        <v>-12904394120</v>
      </c>
      <c r="AD68" s="47">
        <v>-12904394120</v>
      </c>
      <c r="AE68" s="47">
        <v>-12904394120</v>
      </c>
      <c r="AF68" s="47">
        <v>-8846892001</v>
      </c>
      <c r="AG68" s="47">
        <v>-8846892001</v>
      </c>
      <c r="AH68" s="47">
        <v>-11015946200</v>
      </c>
      <c r="AI68" s="47">
        <v>-11015946200</v>
      </c>
      <c r="AJ68" s="47">
        <v>-11015946200</v>
      </c>
      <c r="AK68" s="47">
        <v>-11015946200</v>
      </c>
      <c r="AL68" s="47">
        <v>-7741163963</v>
      </c>
      <c r="AM68" s="47">
        <v>-7741163963</v>
      </c>
      <c r="AN68" s="47">
        <v>-9127498280</v>
      </c>
      <c r="AO68" s="47">
        <v>-9127498280</v>
      </c>
      <c r="AP68" s="47">
        <v>-9127498280</v>
      </c>
      <c r="AQ68" s="47">
        <v>-9127498280</v>
      </c>
      <c r="AR68" s="47">
        <v>-5300359653</v>
      </c>
      <c r="AS68" s="47">
        <v>-5300359653</v>
      </c>
      <c r="AT68" s="47">
        <v>-7239050360</v>
      </c>
      <c r="AU68" s="47">
        <v>-7239050360</v>
      </c>
      <c r="AV68" s="47">
        <v>-7239050360</v>
      </c>
      <c r="AW68" s="47">
        <v>-7239050360</v>
      </c>
      <c r="AX68" s="47">
        <v>-3445724486</v>
      </c>
      <c r="AY68" s="47">
        <v>-3445724486</v>
      </c>
      <c r="AZ68" s="47">
        <v>-5350602440</v>
      </c>
      <c r="BA68" s="47">
        <v>-5350602440</v>
      </c>
      <c r="BB68" s="47">
        <v>-5350602440</v>
      </c>
      <c r="BC68" s="47">
        <v>-5350602440</v>
      </c>
      <c r="BD68" s="47">
        <v>-2642215298</v>
      </c>
      <c r="BE68" s="47">
        <v>-2642215298</v>
      </c>
      <c r="BF68" s="47">
        <v>-3462154520</v>
      </c>
      <c r="BG68" s="47">
        <v>-1573706600</v>
      </c>
    </row>
    <row r="69" spans="2:59" ht="15.95" customHeight="1">
      <c r="B69" s="51" t="s">
        <v>200</v>
      </c>
      <c r="C69" s="16" t="s">
        <v>103</v>
      </c>
      <c r="D69" s="211">
        <f>VLOOKUP(C69,잔액시산표!A:D,4,FALSE)</f>
        <v>0</v>
      </c>
      <c r="E69" s="46">
        <v>0</v>
      </c>
      <c r="F69" s="193"/>
      <c r="G69" s="193"/>
      <c r="H69" s="193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</row>
    <row r="70" spans="2:59" ht="15.95" customHeight="1">
      <c r="B70" s="51" t="s">
        <v>184</v>
      </c>
      <c r="C70" s="16" t="s">
        <v>104</v>
      </c>
      <c r="D70" s="211">
        <f>PL!D37</f>
        <v>694646557.19999981</v>
      </c>
      <c r="E70" s="46">
        <v>2013779424</v>
      </c>
      <c r="F70" s="193"/>
      <c r="G70" s="193"/>
      <c r="H70" s="193"/>
      <c r="I70" s="46">
        <v>464280213.20000005</v>
      </c>
      <c r="J70" s="46">
        <v>2474955068.3870964</v>
      </c>
      <c r="K70" s="46">
        <v>2365784320.3870964</v>
      </c>
      <c r="L70" s="46">
        <v>1870385493.3870964</v>
      </c>
      <c r="M70" s="46">
        <v>1323440471.3870964</v>
      </c>
      <c r="N70" s="46">
        <v>876712820</v>
      </c>
      <c r="O70" s="46">
        <v>432207956</v>
      </c>
      <c r="P70" s="46">
        <v>2013779424</v>
      </c>
      <c r="Q70" s="46">
        <v>1370144045</v>
      </c>
      <c r="R70" s="46">
        <v>1072655364</v>
      </c>
      <c r="S70" s="46">
        <v>726026270</v>
      </c>
      <c r="T70" s="46">
        <v>626018352</v>
      </c>
      <c r="U70" s="46">
        <v>425140886</v>
      </c>
      <c r="V70" s="46">
        <v>2181657010.9265938</v>
      </c>
      <c r="W70" s="46">
        <v>1984313133.3551674</v>
      </c>
      <c r="X70" s="46">
        <v>1552810846.3551674</v>
      </c>
      <c r="Y70" s="46">
        <v>1087996901.3551674</v>
      </c>
      <c r="Z70" s="46">
        <v>671926161.35516691</v>
      </c>
      <c r="AA70" s="46">
        <v>344927926.35516667</v>
      </c>
      <c r="AB70" s="46">
        <v>-9694246379</v>
      </c>
      <c r="AC70" s="46">
        <v>1046264049</v>
      </c>
      <c r="AD70" s="46">
        <v>734194566</v>
      </c>
      <c r="AE70" s="46">
        <v>480072599</v>
      </c>
      <c r="AF70" s="46">
        <v>491286652</v>
      </c>
      <c r="AG70" s="46">
        <v>282998040</v>
      </c>
      <c r="AH70" s="46">
        <v>2169054199</v>
      </c>
      <c r="AI70" s="46">
        <v>1934239270.5161285</v>
      </c>
      <c r="AJ70" s="46">
        <v>1523806740.5161285</v>
      </c>
      <c r="AK70" s="46">
        <v>1086239320</v>
      </c>
      <c r="AL70" s="46">
        <v>584160943</v>
      </c>
      <c r="AM70" s="46">
        <v>263489710</v>
      </c>
      <c r="AN70" s="46">
        <v>1386334317</v>
      </c>
      <c r="AO70" s="46">
        <v>885885740</v>
      </c>
      <c r="AP70" s="46">
        <v>664208721</v>
      </c>
      <c r="AQ70" s="46">
        <v>389788393.33333397</v>
      </c>
      <c r="AR70" s="46">
        <v>394460469</v>
      </c>
      <c r="AS70" s="46">
        <v>274945595</v>
      </c>
      <c r="AT70" s="46">
        <v>1938690707</v>
      </c>
      <c r="AU70" s="46">
        <v>1535124172</v>
      </c>
      <c r="AV70" s="46">
        <v>1156476505</v>
      </c>
      <c r="AW70" s="46">
        <v>731715249</v>
      </c>
      <c r="AX70" s="46">
        <v>432330802</v>
      </c>
      <c r="AY70" s="46">
        <v>365059550</v>
      </c>
      <c r="AZ70" s="46">
        <v>1904877954.333334</v>
      </c>
      <c r="BA70" s="46">
        <v>1345107377.333334</v>
      </c>
      <c r="BB70" s="46">
        <v>899617704.33333397</v>
      </c>
      <c r="BC70" s="46">
        <v>405987814.33333397</v>
      </c>
      <c r="BD70" s="46">
        <v>177147970.33333349</v>
      </c>
      <c r="BE70" s="46">
        <v>146174249</v>
      </c>
      <c r="BF70" s="46">
        <v>819939222</v>
      </c>
      <c r="BG70" s="46">
        <v>1460332135</v>
      </c>
    </row>
    <row r="71" spans="2:59" ht="15.95" customHeight="1">
      <c r="B71" s="330" t="s">
        <v>54</v>
      </c>
      <c r="C71" s="331"/>
      <c r="D71" s="214">
        <f>SUM(D55,D59,D63,D67,D65)</f>
        <v>130865188717.5871</v>
      </c>
      <c r="E71" s="19">
        <v>132310593946</v>
      </c>
      <c r="F71" s="192"/>
      <c r="G71" s="192"/>
      <c r="H71" s="192"/>
      <c r="I71" s="19">
        <v>130634822373.5871</v>
      </c>
      <c r="J71" s="19">
        <v>130170542160.3871</v>
      </c>
      <c r="K71" s="19">
        <v>130061371412.3871</v>
      </c>
      <c r="L71" s="19">
        <v>129565972585.3871</v>
      </c>
      <c r="M71" s="19">
        <v>129019027563.3871</v>
      </c>
      <c r="N71" s="19">
        <v>133187306766</v>
      </c>
      <c r="O71" s="19">
        <v>132742801902</v>
      </c>
      <c r="P71" s="19">
        <v>132310593946</v>
      </c>
      <c r="Q71" s="19">
        <v>131666958567</v>
      </c>
      <c r="R71" s="19">
        <v>131369469886</v>
      </c>
      <c r="S71" s="19">
        <v>131022840792</v>
      </c>
      <c r="T71" s="19">
        <v>135705717315</v>
      </c>
      <c r="U71" s="19">
        <v>135504839849</v>
      </c>
      <c r="V71" s="19">
        <v>135079698962.92659</v>
      </c>
      <c r="W71" s="19">
        <v>134882355085.35516</v>
      </c>
      <c r="X71" s="19">
        <v>134450852798.35516</v>
      </c>
      <c r="Y71" s="19">
        <v>133986038853.35516</v>
      </c>
      <c r="Z71" s="19">
        <v>134276558796.35516</v>
      </c>
      <c r="AA71" s="19">
        <v>133949560561.35516</v>
      </c>
      <c r="AB71" s="19">
        <v>133604632635</v>
      </c>
      <c r="AC71" s="19">
        <v>75560429169</v>
      </c>
      <c r="AD71" s="19">
        <v>75248359686</v>
      </c>
      <c r="AE71" s="19">
        <v>74994237719</v>
      </c>
      <c r="AF71" s="19">
        <v>79062953891</v>
      </c>
      <c r="AG71" s="19">
        <v>78854665279</v>
      </c>
      <c r="AH71" s="19">
        <v>78571667239</v>
      </c>
      <c r="AI71" s="19">
        <v>78336852310.516129</v>
      </c>
      <c r="AJ71" s="19">
        <v>77926419780.516129</v>
      </c>
      <c r="AK71" s="19">
        <v>77488852360</v>
      </c>
      <c r="AL71" s="19">
        <v>80261556220</v>
      </c>
      <c r="AM71" s="19">
        <v>79940884987</v>
      </c>
      <c r="AN71" s="19">
        <v>79677395277</v>
      </c>
      <c r="AO71" s="19">
        <v>79176946700</v>
      </c>
      <c r="AP71" s="19">
        <v>78955269681</v>
      </c>
      <c r="AQ71" s="19">
        <v>78680849353.333328</v>
      </c>
      <c r="AR71" s="19">
        <v>82512660056</v>
      </c>
      <c r="AS71" s="19">
        <v>82393145182</v>
      </c>
      <c r="AT71" s="19">
        <v>82118199587</v>
      </c>
      <c r="AU71" s="19">
        <v>81714633052</v>
      </c>
      <c r="AV71" s="19">
        <v>81335985385</v>
      </c>
      <c r="AW71" s="19">
        <v>80911224129</v>
      </c>
      <c r="AX71" s="19">
        <v>84405165556</v>
      </c>
      <c r="AY71" s="19">
        <v>84337894304</v>
      </c>
      <c r="AZ71" s="19">
        <v>83972834754.333328</v>
      </c>
      <c r="BA71" s="19">
        <v>83413064177.333328</v>
      </c>
      <c r="BB71" s="19">
        <v>82967574504.333328</v>
      </c>
      <c r="BC71" s="19">
        <v>82473944614.333328</v>
      </c>
      <c r="BD71" s="19">
        <v>84953491912.333328</v>
      </c>
      <c r="BE71" s="19">
        <v>84922518191</v>
      </c>
      <c r="BF71" s="19">
        <v>84776343942</v>
      </c>
      <c r="BG71" s="19">
        <v>87305184775</v>
      </c>
    </row>
    <row r="72" spans="2:59">
      <c r="B72" s="330" t="s">
        <v>56</v>
      </c>
      <c r="C72" s="331"/>
      <c r="D72" s="214">
        <f>SUM(D53,D71)</f>
        <v>415795413733.5871</v>
      </c>
      <c r="E72" s="19">
        <v>416231277761</v>
      </c>
      <c r="F72" s="192"/>
      <c r="G72" s="192"/>
      <c r="H72" s="192"/>
      <c r="I72" s="19">
        <v>414583931017.5871</v>
      </c>
      <c r="J72" s="19">
        <v>413970485818.38708</v>
      </c>
      <c r="K72" s="19">
        <v>415145463989.38708</v>
      </c>
      <c r="L72" s="19">
        <v>413875907872.38708</v>
      </c>
      <c r="M72" s="19">
        <v>412866274278.38708</v>
      </c>
      <c r="N72" s="19">
        <v>418114104593</v>
      </c>
      <c r="O72" s="19">
        <v>416787261711</v>
      </c>
      <c r="P72" s="19">
        <v>416231277761</v>
      </c>
      <c r="Q72" s="19">
        <v>416957228595</v>
      </c>
      <c r="R72" s="19">
        <v>415745611894</v>
      </c>
      <c r="S72" s="19">
        <v>415069380986</v>
      </c>
      <c r="T72" s="19">
        <v>420893121867</v>
      </c>
      <c r="U72" s="19">
        <v>419792101486</v>
      </c>
      <c r="V72" s="19">
        <v>419217494049.92657</v>
      </c>
      <c r="W72" s="19">
        <v>421093022731.35516</v>
      </c>
      <c r="X72" s="19">
        <v>419874865121.35516</v>
      </c>
      <c r="Y72" s="19">
        <v>418597475444.35516</v>
      </c>
      <c r="Z72" s="19">
        <v>420413360182.35516</v>
      </c>
      <c r="AA72" s="19">
        <v>419254859577.35516</v>
      </c>
      <c r="AB72" s="19">
        <v>418102284156</v>
      </c>
      <c r="AC72" s="19">
        <v>319500241297</v>
      </c>
      <c r="AD72" s="19">
        <v>320382306439</v>
      </c>
      <c r="AE72" s="19">
        <v>319620583228</v>
      </c>
      <c r="AF72" s="19">
        <v>322876998754</v>
      </c>
      <c r="AG72" s="19">
        <v>323718964444</v>
      </c>
      <c r="AH72" s="19">
        <v>322897379878</v>
      </c>
      <c r="AI72" s="19">
        <v>321783738160.51611</v>
      </c>
      <c r="AJ72" s="19">
        <v>322579796149.51611</v>
      </c>
      <c r="AK72" s="19">
        <v>320719425621</v>
      </c>
      <c r="AL72" s="19">
        <v>322634058766</v>
      </c>
      <c r="AM72" s="19">
        <v>323131616725</v>
      </c>
      <c r="AN72" s="19">
        <v>322661398575</v>
      </c>
      <c r="AO72" s="19">
        <v>321823920218</v>
      </c>
      <c r="AP72" s="19">
        <v>322559886738</v>
      </c>
      <c r="AQ72" s="19">
        <v>321993059337.66669</v>
      </c>
      <c r="AR72" s="19">
        <v>324932045463</v>
      </c>
      <c r="AS72" s="19">
        <v>325673224312</v>
      </c>
      <c r="AT72" s="19">
        <v>325202888354</v>
      </c>
      <c r="AU72" s="19">
        <v>323967939097</v>
      </c>
      <c r="AV72" s="19">
        <v>324555334101</v>
      </c>
      <c r="AW72" s="19">
        <v>324061642290</v>
      </c>
      <c r="AX72" s="19">
        <v>326485962814</v>
      </c>
      <c r="AY72" s="19">
        <v>327481177167</v>
      </c>
      <c r="AZ72" s="19">
        <v>327096539263.33331</v>
      </c>
      <c r="BA72" s="19">
        <v>325936823667.33331</v>
      </c>
      <c r="BB72" s="19">
        <v>326197645997.33331</v>
      </c>
      <c r="BC72" s="19">
        <v>325371339052.33331</v>
      </c>
      <c r="BD72" s="19">
        <v>326903305995.33331</v>
      </c>
      <c r="BE72" s="19">
        <v>327698464470</v>
      </c>
      <c r="BF72" s="19">
        <v>327292310028</v>
      </c>
      <c r="BG72" s="19">
        <v>329118563926</v>
      </c>
    </row>
    <row r="73" spans="2:59">
      <c r="D73" s="141" t="b">
        <f>D31=D72</f>
        <v>1</v>
      </c>
      <c r="E73" s="38" t="b">
        <f>E31=E72</f>
        <v>1</v>
      </c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  <c r="AF73" s="197"/>
      <c r="AG73" s="197"/>
      <c r="AH73" s="197"/>
      <c r="AI73" s="197"/>
      <c r="AJ73" s="197"/>
      <c r="AK73" s="197"/>
      <c r="AL73" s="197"/>
      <c r="AM73" s="197"/>
      <c r="AN73" s="197"/>
      <c r="AO73" s="197"/>
      <c r="AP73" s="197"/>
      <c r="AQ73" s="197"/>
      <c r="AR73" s="197"/>
      <c r="AS73" s="197"/>
      <c r="AT73" s="38"/>
      <c r="AU73" s="38"/>
      <c r="AY73" s="158"/>
      <c r="BF73" s="38"/>
      <c r="BG73" s="38"/>
    </row>
    <row r="74" spans="2:59">
      <c r="D74" s="217"/>
      <c r="BF74" s="53"/>
      <c r="BG74" s="53"/>
    </row>
    <row r="76" spans="2:59">
      <c r="D76" s="218">
        <f>D31-D72</f>
        <v>0</v>
      </c>
      <c r="BF76" s="8"/>
      <c r="BG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N73"/>
  <sheetViews>
    <sheetView topLeftCell="A4" zoomScale="80" zoomScaleNormal="80" workbookViewId="0">
      <selection activeCell="E39" sqref="E39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35" width="21.25" customWidth="1"/>
    <col min="36" max="41" width="21.25" style="7" customWidth="1"/>
    <col min="42" max="69" width="21.25" customWidth="1"/>
    <col min="70" max="87" width="21.25" hidden="1" customWidth="1"/>
    <col min="88" max="88" width="11.125" customWidth="1"/>
    <col min="89" max="89" width="17.25" style="88" bestFit="1" customWidth="1"/>
    <col min="90" max="90" width="17.25" bestFit="1" customWidth="1"/>
    <col min="91" max="91" width="15.375" style="8" bestFit="1" customWidth="1"/>
  </cols>
  <sheetData>
    <row r="2" spans="2:92" ht="17.100000000000001" customHeight="1">
      <c r="B2" s="335" t="s">
        <v>39</v>
      </c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  <c r="P2" s="335"/>
      <c r="Q2" s="335"/>
      <c r="R2" s="335"/>
      <c r="S2" s="335"/>
      <c r="T2" s="335"/>
      <c r="U2" s="335"/>
      <c r="V2" s="335"/>
      <c r="W2" s="335"/>
      <c r="X2" s="335"/>
      <c r="Y2" s="335"/>
      <c r="Z2" s="335"/>
      <c r="AA2" s="335"/>
      <c r="AB2" s="335"/>
      <c r="AC2" s="335"/>
      <c r="AD2" s="335"/>
      <c r="AE2" s="335"/>
      <c r="AF2" s="335"/>
      <c r="AG2" s="335"/>
      <c r="AH2" s="335"/>
      <c r="AI2" s="335"/>
      <c r="AJ2" s="335"/>
      <c r="AK2" s="335"/>
      <c r="AL2" s="335"/>
      <c r="AM2" s="335"/>
      <c r="AN2" s="335"/>
      <c r="AO2" s="335"/>
      <c r="AP2" s="335"/>
      <c r="AQ2" s="335"/>
      <c r="AR2" s="335"/>
      <c r="AS2" s="335"/>
      <c r="AT2" s="335"/>
      <c r="AU2" s="335"/>
      <c r="AV2" s="335"/>
      <c r="AW2" s="335"/>
      <c r="AX2" s="335"/>
      <c r="AY2" s="335"/>
      <c r="AZ2" s="335"/>
      <c r="BA2" s="335"/>
      <c r="BB2" s="335"/>
      <c r="BC2" s="335"/>
      <c r="BD2" s="335"/>
      <c r="BE2" s="335"/>
      <c r="BF2" s="335"/>
      <c r="BG2" s="335"/>
      <c r="BH2" s="335"/>
      <c r="BI2" s="335"/>
      <c r="BJ2" s="335"/>
      <c r="BK2" s="335"/>
      <c r="BL2" s="335"/>
      <c r="BM2" s="335"/>
      <c r="BN2" s="335"/>
      <c r="BO2" s="335"/>
      <c r="BP2" s="335"/>
      <c r="BQ2" s="335"/>
      <c r="BR2" s="335"/>
      <c r="BS2" s="335"/>
      <c r="BT2" s="335"/>
      <c r="BU2" s="335"/>
      <c r="BV2" s="335"/>
      <c r="BW2" s="335"/>
      <c r="BX2" s="335"/>
      <c r="BY2" s="335"/>
      <c r="BZ2" s="335"/>
      <c r="CA2" s="335"/>
      <c r="CB2" s="335"/>
      <c r="CC2" s="335"/>
      <c r="CD2" s="335"/>
      <c r="CE2" s="335"/>
      <c r="CF2" s="335"/>
      <c r="CG2" s="335"/>
      <c r="CH2" s="335"/>
      <c r="CI2" s="335"/>
    </row>
    <row r="3" spans="2:92" ht="16.5" customHeight="1">
      <c r="B3" s="334" t="s">
        <v>449</v>
      </c>
      <c r="C3" s="334"/>
      <c r="D3" s="334"/>
      <c r="E3" s="334"/>
      <c r="F3" s="334"/>
      <c r="G3" s="334"/>
      <c r="H3" s="334"/>
      <c r="I3" s="334"/>
      <c r="J3" s="334"/>
      <c r="K3" s="334"/>
      <c r="L3" s="334"/>
      <c r="M3" s="334"/>
      <c r="N3" s="334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  <c r="AR3" s="334"/>
      <c r="AS3" s="334"/>
      <c r="AT3" s="334"/>
      <c r="AU3" s="334"/>
      <c r="AV3" s="334"/>
      <c r="AW3" s="334"/>
      <c r="AX3" s="334"/>
      <c r="AY3" s="334"/>
      <c r="AZ3" s="334"/>
      <c r="BA3" s="334"/>
      <c r="BB3" s="334"/>
      <c r="BC3" s="334"/>
      <c r="BD3" s="334"/>
      <c r="BE3" s="334"/>
      <c r="BF3" s="334"/>
      <c r="BG3" s="334"/>
      <c r="BH3" s="334"/>
      <c r="BI3" s="334"/>
      <c r="BJ3" s="334"/>
      <c r="BK3" s="334"/>
      <c r="BL3" s="334"/>
      <c r="BM3" s="334"/>
      <c r="BN3" s="334"/>
      <c r="BO3" s="334"/>
      <c r="BP3" s="334"/>
      <c r="BQ3" s="334"/>
      <c r="BR3" s="334"/>
      <c r="BS3" s="334"/>
      <c r="BT3" s="334"/>
      <c r="BU3" s="334"/>
      <c r="BV3" s="334"/>
      <c r="BW3" s="334"/>
      <c r="BX3" s="334"/>
      <c r="BY3" s="334"/>
      <c r="BZ3" s="334"/>
      <c r="CA3" s="334"/>
      <c r="CB3" s="334"/>
      <c r="CC3" s="334"/>
      <c r="CD3" s="334"/>
      <c r="CE3" s="334"/>
      <c r="CF3" s="334"/>
      <c r="CG3" s="334"/>
      <c r="CH3" s="334"/>
      <c r="CI3" s="334"/>
    </row>
    <row r="4" spans="2:92" ht="16.5" customHeight="1">
      <c r="B4" s="334" t="s">
        <v>448</v>
      </c>
      <c r="C4" s="334"/>
      <c r="D4" s="334"/>
      <c r="E4" s="334"/>
      <c r="F4" s="334"/>
      <c r="G4" s="334"/>
      <c r="H4" s="334"/>
      <c r="I4" s="334"/>
      <c r="J4" s="334"/>
      <c r="K4" s="334"/>
      <c r="L4" s="334"/>
      <c r="M4" s="334"/>
      <c r="N4" s="334"/>
      <c r="O4" s="334"/>
      <c r="P4" s="334"/>
      <c r="Q4" s="334"/>
      <c r="R4" s="334"/>
      <c r="S4" s="334"/>
      <c r="T4" s="334"/>
      <c r="U4" s="334"/>
      <c r="V4" s="334"/>
      <c r="W4" s="334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  <c r="AR4" s="334"/>
      <c r="AS4" s="334"/>
      <c r="AT4" s="334"/>
      <c r="AU4" s="334"/>
      <c r="AV4" s="334"/>
      <c r="AW4" s="334"/>
      <c r="AX4" s="334"/>
      <c r="AY4" s="334"/>
      <c r="AZ4" s="334"/>
      <c r="BA4" s="334"/>
      <c r="BB4" s="334"/>
      <c r="BC4" s="334"/>
      <c r="BD4" s="334"/>
      <c r="BE4" s="334"/>
      <c r="BF4" s="334"/>
      <c r="BG4" s="334"/>
      <c r="BH4" s="334"/>
      <c r="BI4" s="334"/>
      <c r="BJ4" s="334"/>
      <c r="BK4" s="334"/>
      <c r="BL4" s="334"/>
      <c r="BM4" s="334"/>
      <c r="BN4" s="334"/>
      <c r="BO4" s="334"/>
      <c r="BP4" s="334"/>
      <c r="BQ4" s="334"/>
      <c r="BR4" s="334"/>
      <c r="BS4" s="334"/>
      <c r="BT4" s="334"/>
      <c r="BU4" s="334"/>
      <c r="BV4" s="334"/>
      <c r="BW4" s="334"/>
      <c r="BX4" s="334"/>
      <c r="BY4" s="334"/>
      <c r="BZ4" s="334"/>
      <c r="CA4" s="334"/>
      <c r="CB4" s="334"/>
      <c r="CC4" s="334"/>
      <c r="CD4" s="334"/>
      <c r="CE4" s="334"/>
      <c r="CF4" s="334"/>
      <c r="CG4" s="334"/>
      <c r="CH4" s="334"/>
      <c r="CI4" s="334"/>
    </row>
    <row r="5" spans="2:92" ht="17.100000000000001" customHeight="1" thickBot="1">
      <c r="B5" s="3" t="s">
        <v>435</v>
      </c>
    </row>
    <row r="6" spans="2:92" s="2" customFormat="1" ht="17.100000000000001" customHeight="1">
      <c r="B6" s="28"/>
      <c r="C6" s="29" t="s">
        <v>12</v>
      </c>
      <c r="D6" s="159" t="s">
        <v>519</v>
      </c>
      <c r="E6" s="84" t="s">
        <v>598</v>
      </c>
      <c r="F6" s="84" t="s">
        <v>536</v>
      </c>
      <c r="G6" s="159" t="s">
        <v>519</v>
      </c>
      <c r="H6" s="84" t="s">
        <v>531</v>
      </c>
      <c r="I6" s="84" t="s">
        <v>527</v>
      </c>
      <c r="J6" s="84" t="s">
        <v>525</v>
      </c>
      <c r="K6" s="84">
        <v>2022.12</v>
      </c>
      <c r="L6" s="245" t="s">
        <v>523</v>
      </c>
      <c r="M6" s="245" t="s">
        <v>520</v>
      </c>
      <c r="N6" s="159" t="s">
        <v>518</v>
      </c>
      <c r="O6" s="245" t="s">
        <v>512</v>
      </c>
      <c r="P6" s="245" t="s">
        <v>508</v>
      </c>
      <c r="Q6" s="245" t="s">
        <v>506</v>
      </c>
      <c r="R6" s="245" t="s">
        <v>504</v>
      </c>
      <c r="S6" s="245" t="s">
        <v>496</v>
      </c>
      <c r="T6" s="245" t="s">
        <v>488</v>
      </c>
      <c r="U6" s="159" t="s">
        <v>489</v>
      </c>
      <c r="V6" s="245" t="s">
        <v>485</v>
      </c>
      <c r="W6" s="245" t="s">
        <v>483</v>
      </c>
      <c r="X6" s="245" t="s">
        <v>482</v>
      </c>
      <c r="Y6" s="245" t="s">
        <v>480</v>
      </c>
      <c r="Z6" s="245" t="s">
        <v>471</v>
      </c>
      <c r="AA6" s="245" t="s">
        <v>447</v>
      </c>
      <c r="AB6" s="159" t="s">
        <v>461</v>
      </c>
      <c r="AC6" s="245" t="s">
        <v>462</v>
      </c>
      <c r="AD6" s="245" t="s">
        <v>408</v>
      </c>
      <c r="AE6" s="245" t="s">
        <v>405</v>
      </c>
      <c r="AF6" s="245" t="s">
        <v>402</v>
      </c>
      <c r="AG6" s="245" t="s">
        <v>399</v>
      </c>
      <c r="AH6" s="245" t="s">
        <v>401</v>
      </c>
      <c r="AI6" s="159" t="s">
        <v>371</v>
      </c>
      <c r="AJ6" s="245" t="s">
        <v>391</v>
      </c>
      <c r="AK6" s="245" t="s">
        <v>390</v>
      </c>
      <c r="AL6" s="245" t="s">
        <v>389</v>
      </c>
      <c r="AM6" s="245" t="s">
        <v>380</v>
      </c>
      <c r="AN6" s="245" t="s">
        <v>377</v>
      </c>
      <c r="AO6" s="245" t="s">
        <v>372</v>
      </c>
      <c r="AP6" s="159" t="s">
        <v>370</v>
      </c>
      <c r="AQ6" s="84" t="s">
        <v>369</v>
      </c>
      <c r="AR6" s="84" t="s">
        <v>367</v>
      </c>
      <c r="AS6" s="84" t="s">
        <v>366</v>
      </c>
      <c r="AT6" s="84" t="s">
        <v>365</v>
      </c>
      <c r="AU6" s="84" t="s">
        <v>363</v>
      </c>
      <c r="AV6" s="84" t="s">
        <v>356</v>
      </c>
      <c r="AW6" s="159" t="s">
        <v>355</v>
      </c>
      <c r="AX6" s="84" t="s">
        <v>351</v>
      </c>
      <c r="AY6" s="84" t="s">
        <v>350</v>
      </c>
      <c r="AZ6" s="84" t="s">
        <v>347</v>
      </c>
      <c r="BA6" s="84" t="s">
        <v>364</v>
      </c>
      <c r="BB6" s="84" t="s">
        <v>341</v>
      </c>
      <c r="BC6" s="168" t="s">
        <v>340</v>
      </c>
      <c r="BD6" s="159" t="s">
        <v>336</v>
      </c>
      <c r="BE6" s="84">
        <v>2019.09</v>
      </c>
      <c r="BF6" s="132">
        <v>2019.08</v>
      </c>
      <c r="BG6" s="132">
        <v>2019.07</v>
      </c>
      <c r="BH6" s="132">
        <v>2019.06</v>
      </c>
      <c r="BI6" s="132" t="s">
        <v>327</v>
      </c>
      <c r="BJ6" s="132">
        <v>2019.04</v>
      </c>
      <c r="BK6" s="92" t="s">
        <v>322</v>
      </c>
      <c r="BL6" s="132">
        <v>2019.03</v>
      </c>
      <c r="BM6" s="132">
        <v>2019.02</v>
      </c>
      <c r="BN6" s="132">
        <v>2019.01</v>
      </c>
      <c r="BO6" s="132" t="s">
        <v>314</v>
      </c>
      <c r="BP6" s="132" t="s">
        <v>304</v>
      </c>
      <c r="BQ6" s="132" t="s">
        <v>303</v>
      </c>
      <c r="BR6" s="92" t="s">
        <v>302</v>
      </c>
      <c r="BS6" s="85">
        <v>2018.09</v>
      </c>
      <c r="BT6" s="85">
        <v>2018.08</v>
      </c>
      <c r="BU6" s="85">
        <v>2018.07</v>
      </c>
      <c r="BV6" s="85">
        <v>2018.06</v>
      </c>
      <c r="BW6" s="90" t="s">
        <v>264</v>
      </c>
      <c r="BX6" s="90" t="s">
        <v>243</v>
      </c>
      <c r="BY6" s="92" t="s">
        <v>242</v>
      </c>
      <c r="BZ6" s="85">
        <v>2018.03</v>
      </c>
      <c r="CA6" s="84">
        <v>2018.02</v>
      </c>
      <c r="CB6" s="84">
        <v>2018.01</v>
      </c>
      <c r="CC6" s="85">
        <v>2017.12</v>
      </c>
      <c r="CD6" s="86">
        <v>2017.11</v>
      </c>
      <c r="CE6" s="93" t="s">
        <v>241</v>
      </c>
      <c r="CF6" s="86">
        <v>2017.09</v>
      </c>
      <c r="CG6" s="86">
        <v>2017.08</v>
      </c>
      <c r="CH6" s="29" t="s">
        <v>114</v>
      </c>
      <c r="CI6" s="29" t="s">
        <v>113</v>
      </c>
      <c r="CJ6"/>
      <c r="CK6" s="87"/>
      <c r="CL6" s="87"/>
      <c r="CM6" s="9"/>
    </row>
    <row r="7" spans="2:92" s="6" customFormat="1" ht="17.100000000000001" customHeight="1">
      <c r="B7" s="336" t="s">
        <v>16</v>
      </c>
      <c r="C7" s="337"/>
      <c r="D7" s="160">
        <f>SUM(D8:D11)</f>
        <v>3974288100.1999998</v>
      </c>
      <c r="E7" s="246">
        <f>D7-F7</f>
        <v>1913979591.9999998</v>
      </c>
      <c r="F7" s="246">
        <v>2060308508.2</v>
      </c>
      <c r="G7" s="160">
        <v>12502746276.387096</v>
      </c>
      <c r="H7" s="246">
        <v>2031522516</v>
      </c>
      <c r="I7" s="246">
        <v>2077630634</v>
      </c>
      <c r="J7" s="246">
        <v>2215141448</v>
      </c>
      <c r="K7" s="246">
        <v>2139747585.3870964</v>
      </c>
      <c r="L7" s="246">
        <v>2024612150</v>
      </c>
      <c r="M7" s="246">
        <v>2014091943</v>
      </c>
      <c r="N7" s="160">
        <v>11803652671</v>
      </c>
      <c r="O7" s="246">
        <v>2233159423</v>
      </c>
      <c r="P7" s="246">
        <v>2023026654</v>
      </c>
      <c r="Q7" s="246">
        <v>2014358002</v>
      </c>
      <c r="R7" s="246">
        <v>1711889457</v>
      </c>
      <c r="S7" s="246">
        <v>1825190470</v>
      </c>
      <c r="T7" s="246">
        <v>1996028665</v>
      </c>
      <c r="U7" s="160">
        <v>12007100861.926594</v>
      </c>
      <c r="V7" s="246">
        <v>1981631100.5714262</v>
      </c>
      <c r="W7" s="246">
        <v>1999614032.9999998</v>
      </c>
      <c r="X7" s="246">
        <v>2110978605.9999998</v>
      </c>
      <c r="Y7" s="246">
        <v>2042027711.0000007</v>
      </c>
      <c r="Z7" s="246">
        <v>1956877203.0000002</v>
      </c>
      <c r="AA7" s="246">
        <v>1915972208.3551667</v>
      </c>
      <c r="AB7" s="160">
        <v>10886274050</v>
      </c>
      <c r="AC7" s="246">
        <v>2058338472</v>
      </c>
      <c r="AD7" s="246">
        <v>1896862076</v>
      </c>
      <c r="AE7" s="246">
        <v>1850848646</v>
      </c>
      <c r="AF7" s="246">
        <v>1548710168</v>
      </c>
      <c r="AG7" s="246">
        <v>1745508384</v>
      </c>
      <c r="AH7" s="246">
        <v>1786006304</v>
      </c>
      <c r="AI7" s="160">
        <v>11297809775</v>
      </c>
      <c r="AJ7" s="246">
        <v>1738531477</v>
      </c>
      <c r="AK7" s="246">
        <v>1888333523</v>
      </c>
      <c r="AL7" s="246">
        <v>1996424457</v>
      </c>
      <c r="AM7" s="246">
        <v>2055350915</v>
      </c>
      <c r="AN7" s="246">
        <v>1849087418</v>
      </c>
      <c r="AO7" s="246">
        <v>1770081985</v>
      </c>
      <c r="AP7" s="160">
        <v>10680577911</v>
      </c>
      <c r="AQ7" s="201">
        <v>2022685280</v>
      </c>
      <c r="AR7" s="201">
        <v>1820098692</v>
      </c>
      <c r="AS7" s="201">
        <v>1857488238.666666</v>
      </c>
      <c r="AT7" s="72">
        <v>1549156069.333334</v>
      </c>
      <c r="AU7" s="72">
        <v>1649679899</v>
      </c>
      <c r="AV7" s="72">
        <v>1781469732</v>
      </c>
      <c r="AW7" s="160">
        <v>10982948252</v>
      </c>
      <c r="AX7" s="72">
        <v>1897826128</v>
      </c>
      <c r="AY7" s="72">
        <v>1861419182</v>
      </c>
      <c r="AZ7" s="72">
        <v>1952468653</v>
      </c>
      <c r="BA7" s="72">
        <v>1828623548</v>
      </c>
      <c r="BB7" s="72">
        <v>1560871792</v>
      </c>
      <c r="BC7" s="169">
        <v>1881738949</v>
      </c>
      <c r="BD7" s="160">
        <v>11091646897.333334</v>
      </c>
      <c r="BE7" s="72">
        <v>2063377210.0000005</v>
      </c>
      <c r="BF7" s="30">
        <v>2027810076.0000005</v>
      </c>
      <c r="BG7" s="30">
        <v>2018750990.0000005</v>
      </c>
      <c r="BH7" s="30">
        <v>1764673524.0000005</v>
      </c>
      <c r="BI7" s="30">
        <v>1576831260.3333335</v>
      </c>
      <c r="BJ7" s="30">
        <v>1640203837</v>
      </c>
      <c r="BK7" s="30">
        <v>9913377550</v>
      </c>
      <c r="BL7" s="30">
        <v>1733880734</v>
      </c>
      <c r="BM7" s="30">
        <v>1680258881</v>
      </c>
      <c r="BN7" s="30">
        <v>1750171543</v>
      </c>
      <c r="BO7" s="30">
        <v>1335391796</v>
      </c>
      <c r="BP7" s="30">
        <v>1725487661</v>
      </c>
      <c r="BQ7" s="30">
        <v>1688186935</v>
      </c>
      <c r="BR7" s="30">
        <v>10693069719</v>
      </c>
      <c r="BS7" s="30">
        <v>1886304575</v>
      </c>
      <c r="BT7" s="30">
        <v>1878151356</v>
      </c>
      <c r="BU7" s="30">
        <v>1850545862</v>
      </c>
      <c r="BV7" s="30">
        <v>1772779627</v>
      </c>
      <c r="BW7" s="30">
        <v>1612444950</v>
      </c>
      <c r="BX7" s="30">
        <v>1692843349</v>
      </c>
      <c r="BY7" s="30">
        <v>8351316544</v>
      </c>
      <c r="BZ7" s="30">
        <v>1769092903</v>
      </c>
      <c r="CA7" s="72">
        <v>1784962190</v>
      </c>
      <c r="CB7" s="72">
        <v>1899035913</v>
      </c>
      <c r="CC7" s="30">
        <v>1539068905</v>
      </c>
      <c r="CD7" s="70">
        <v>1359156633</v>
      </c>
      <c r="CE7" s="71">
        <v>0</v>
      </c>
      <c r="CF7" s="71">
        <v>0</v>
      </c>
      <c r="CG7" s="71">
        <v>0</v>
      </c>
      <c r="CH7" s="71">
        <v>0</v>
      </c>
      <c r="CI7" s="30">
        <v>0</v>
      </c>
      <c r="CJ7" s="7"/>
      <c r="CK7" s="87"/>
      <c r="CL7" s="87"/>
      <c r="CM7" s="87"/>
    </row>
    <row r="8" spans="2:92" s="2" customFormat="1" ht="17.100000000000001" customHeight="1">
      <c r="B8" s="24"/>
      <c r="C8" s="2" t="s">
        <v>22</v>
      </c>
      <c r="D8" s="161">
        <f>VLOOKUP(C8,잔액시산표!A:D,4,FALSE)</f>
        <v>2125416909.5</v>
      </c>
      <c r="E8" s="247">
        <f t="shared" ref="E8:E37" si="0">D8-F8</f>
        <v>983149566</v>
      </c>
      <c r="F8" s="247">
        <v>1142267343.5</v>
      </c>
      <c r="G8" s="161">
        <v>6905892575.4516125</v>
      </c>
      <c r="H8" s="247">
        <v>1019637908</v>
      </c>
      <c r="I8" s="247">
        <v>1140827410</v>
      </c>
      <c r="J8" s="247">
        <v>1282396542.4516125</v>
      </c>
      <c r="K8" s="247">
        <v>1226773784</v>
      </c>
      <c r="L8" s="247">
        <v>1122801948</v>
      </c>
      <c r="M8" s="247">
        <v>1113454983</v>
      </c>
      <c r="N8" s="161">
        <v>6375735326</v>
      </c>
      <c r="O8" s="247">
        <v>1313456453</v>
      </c>
      <c r="P8" s="247">
        <v>1100071412</v>
      </c>
      <c r="Q8" s="247">
        <v>1103782392</v>
      </c>
      <c r="R8" s="247">
        <v>816777568</v>
      </c>
      <c r="S8" s="247">
        <v>937569911</v>
      </c>
      <c r="T8" s="247">
        <v>1104077590</v>
      </c>
      <c r="U8" s="161">
        <v>6585069394.96807</v>
      </c>
      <c r="V8" s="247">
        <v>977072275.00000012</v>
      </c>
      <c r="W8" s="247">
        <v>1103306678</v>
      </c>
      <c r="X8" s="247">
        <v>1227833987</v>
      </c>
      <c r="Y8" s="247">
        <v>1160455821</v>
      </c>
      <c r="Z8" s="247">
        <v>1087067638</v>
      </c>
      <c r="AA8" s="247">
        <v>1029332995.9680699</v>
      </c>
      <c r="AB8" s="161">
        <v>5751292412</v>
      </c>
      <c r="AC8" s="247">
        <v>1206276061</v>
      </c>
      <c r="AD8" s="247">
        <v>1042451293</v>
      </c>
      <c r="AE8" s="247">
        <v>1004192193</v>
      </c>
      <c r="AF8" s="247">
        <v>719949901</v>
      </c>
      <c r="AG8" s="247">
        <v>807142505</v>
      </c>
      <c r="AH8" s="247">
        <v>971280459</v>
      </c>
      <c r="AI8" s="161">
        <v>6299446330</v>
      </c>
      <c r="AJ8" s="247">
        <v>908135906</v>
      </c>
      <c r="AK8" s="247">
        <v>1071290427</v>
      </c>
      <c r="AL8" s="247">
        <v>1164948692</v>
      </c>
      <c r="AM8" s="247">
        <v>1134578829</v>
      </c>
      <c r="AN8" s="247">
        <v>1046746072</v>
      </c>
      <c r="AO8" s="247">
        <v>973746404</v>
      </c>
      <c r="AP8" s="161">
        <v>5839283371</v>
      </c>
      <c r="AQ8" s="202">
        <v>1212635754</v>
      </c>
      <c r="AR8" s="202">
        <v>1003434973</v>
      </c>
      <c r="AS8" s="202">
        <v>1035284122.333333</v>
      </c>
      <c r="AT8" s="35">
        <v>752698971.66666698</v>
      </c>
      <c r="AU8" s="35">
        <v>851347666</v>
      </c>
      <c r="AV8" s="35">
        <v>983881884</v>
      </c>
      <c r="AW8" s="161">
        <v>6020759526</v>
      </c>
      <c r="AX8" s="35">
        <v>1085575159</v>
      </c>
      <c r="AY8" s="35">
        <v>1052601293</v>
      </c>
      <c r="AZ8" s="35">
        <v>1141605254</v>
      </c>
      <c r="BA8" s="35">
        <v>879977456</v>
      </c>
      <c r="BB8" s="35">
        <v>760164237</v>
      </c>
      <c r="BC8" s="172">
        <v>1100836127</v>
      </c>
      <c r="BD8" s="161">
        <v>6409403756.333334</v>
      </c>
      <c r="BE8" s="35">
        <v>1264945337.0000005</v>
      </c>
      <c r="BF8" s="34">
        <v>1235956430.0000005</v>
      </c>
      <c r="BG8" s="34">
        <v>1233947912</v>
      </c>
      <c r="BH8" s="34">
        <v>991855963</v>
      </c>
      <c r="BI8" s="34">
        <v>807131058.33333349</v>
      </c>
      <c r="BJ8" s="34">
        <v>875567056</v>
      </c>
      <c r="BK8" s="91">
        <v>5422165103</v>
      </c>
      <c r="BL8" s="34">
        <v>955491247</v>
      </c>
      <c r="BM8" s="34">
        <v>907781364</v>
      </c>
      <c r="BN8" s="34">
        <v>989165315</v>
      </c>
      <c r="BO8" s="34">
        <v>611626857</v>
      </c>
      <c r="BP8" s="34">
        <v>999648644</v>
      </c>
      <c r="BQ8" s="34">
        <v>958451676</v>
      </c>
      <c r="BR8" s="91">
        <v>6402689470</v>
      </c>
      <c r="BS8" s="34">
        <v>1145911277</v>
      </c>
      <c r="BT8" s="34">
        <v>1145306970</v>
      </c>
      <c r="BU8" s="34">
        <v>1141885370</v>
      </c>
      <c r="BV8" s="34">
        <v>1079050453</v>
      </c>
      <c r="BW8" s="34">
        <v>916894640</v>
      </c>
      <c r="BX8" s="34">
        <v>973640760</v>
      </c>
      <c r="BY8" s="91">
        <v>4683988710</v>
      </c>
      <c r="BZ8" s="34">
        <v>1036653880</v>
      </c>
      <c r="CA8" s="35">
        <v>995565450</v>
      </c>
      <c r="CB8" s="35">
        <v>1075983670</v>
      </c>
      <c r="CC8" s="34">
        <v>764653710</v>
      </c>
      <c r="CD8" s="38">
        <v>811132000</v>
      </c>
      <c r="CE8" s="33">
        <v>0</v>
      </c>
      <c r="CF8" s="33">
        <v>0</v>
      </c>
      <c r="CG8" s="33">
        <v>0</v>
      </c>
      <c r="CH8" s="33">
        <v>0</v>
      </c>
      <c r="CI8" s="34">
        <v>0</v>
      </c>
      <c r="CJ8" s="7"/>
      <c r="CK8" s="87"/>
      <c r="CL8" s="87"/>
      <c r="CM8" s="87"/>
      <c r="CN8" s="6"/>
    </row>
    <row r="9" spans="2:92" s="2" customFormat="1" ht="17.100000000000001" customHeight="1">
      <c r="B9" s="24"/>
      <c r="C9" s="2" t="s">
        <v>154</v>
      </c>
      <c r="D9" s="161">
        <f>VLOOKUP(C9,잔액시산표!A:D,4,FALSE)</f>
        <v>1778555367.7</v>
      </c>
      <c r="E9" s="247">
        <f t="shared" si="0"/>
        <v>897026317</v>
      </c>
      <c r="F9" s="247">
        <v>881529050.70000005</v>
      </c>
      <c r="G9" s="161">
        <v>5255904730.9354839</v>
      </c>
      <c r="H9" s="247">
        <v>882165474</v>
      </c>
      <c r="I9" s="247">
        <v>880559167</v>
      </c>
      <c r="J9" s="247">
        <v>879693243.93548393</v>
      </c>
      <c r="K9" s="247">
        <v>874179717</v>
      </c>
      <c r="L9" s="247">
        <v>871954603</v>
      </c>
      <c r="M9" s="247">
        <v>867352526</v>
      </c>
      <c r="N9" s="161">
        <v>5197118157</v>
      </c>
      <c r="O9" s="247">
        <v>870697749</v>
      </c>
      <c r="P9" s="247">
        <v>870053416</v>
      </c>
      <c r="Q9" s="247">
        <v>869213516</v>
      </c>
      <c r="R9" s="247">
        <v>867246710</v>
      </c>
      <c r="S9" s="247">
        <v>861969906</v>
      </c>
      <c r="T9" s="247">
        <v>857936860</v>
      </c>
      <c r="U9" s="161">
        <v>5124624501.9585247</v>
      </c>
      <c r="V9" s="247">
        <v>870567718.57142794</v>
      </c>
      <c r="W9" s="247">
        <v>853634967.00000012</v>
      </c>
      <c r="X9" s="247">
        <v>843915485.00000012</v>
      </c>
      <c r="Y9" s="247">
        <v>849449654.00000012</v>
      </c>
      <c r="Z9" s="247">
        <v>845502832.00000012</v>
      </c>
      <c r="AA9" s="247">
        <v>861553845.38709676</v>
      </c>
      <c r="AB9" s="161">
        <v>4840853983</v>
      </c>
      <c r="AC9" s="247">
        <v>810868758</v>
      </c>
      <c r="AD9" s="247">
        <v>808808497</v>
      </c>
      <c r="AE9" s="247">
        <v>806569844</v>
      </c>
      <c r="AF9" s="247">
        <v>806425867</v>
      </c>
      <c r="AG9" s="247">
        <v>817413120</v>
      </c>
      <c r="AH9" s="247">
        <v>790767897</v>
      </c>
      <c r="AI9" s="161">
        <v>4710556013</v>
      </c>
      <c r="AJ9" s="247">
        <v>797453901</v>
      </c>
      <c r="AK9" s="247">
        <v>776921199</v>
      </c>
      <c r="AL9" s="247">
        <v>794078387</v>
      </c>
      <c r="AM9" s="247">
        <v>791184441</v>
      </c>
      <c r="AN9" s="247">
        <v>779401899</v>
      </c>
      <c r="AO9" s="247">
        <v>771516186</v>
      </c>
      <c r="AP9" s="161">
        <v>4649825975</v>
      </c>
      <c r="AQ9" s="202">
        <v>772244646</v>
      </c>
      <c r="AR9" s="202">
        <v>776470693</v>
      </c>
      <c r="AS9" s="202">
        <v>782138870.33333302</v>
      </c>
      <c r="AT9" s="35">
        <v>772213659.66666698</v>
      </c>
      <c r="AU9" s="35">
        <v>775213463</v>
      </c>
      <c r="AV9" s="35">
        <v>771544643</v>
      </c>
      <c r="AW9" s="161">
        <v>4630405477</v>
      </c>
      <c r="AX9" s="35">
        <v>777201687</v>
      </c>
      <c r="AY9" s="35">
        <v>771829675</v>
      </c>
      <c r="AZ9" s="35">
        <v>774816673</v>
      </c>
      <c r="BA9" s="35">
        <v>774593012</v>
      </c>
      <c r="BB9" s="35">
        <v>776962808</v>
      </c>
      <c r="BC9" s="172">
        <v>755001622</v>
      </c>
      <c r="BD9" s="161">
        <v>4489491085</v>
      </c>
      <c r="BE9" s="35">
        <v>756192138</v>
      </c>
      <c r="BF9" s="34">
        <v>752290438</v>
      </c>
      <c r="BG9" s="34">
        <v>747800449</v>
      </c>
      <c r="BH9" s="34">
        <v>746842168</v>
      </c>
      <c r="BI9" s="34">
        <v>745911562</v>
      </c>
      <c r="BJ9" s="34">
        <v>740454330</v>
      </c>
      <c r="BK9" s="91">
        <v>4285825318</v>
      </c>
      <c r="BL9" s="34">
        <v>740484031</v>
      </c>
      <c r="BM9" s="34">
        <v>726265757</v>
      </c>
      <c r="BN9" s="34">
        <v>720091143</v>
      </c>
      <c r="BO9" s="34">
        <v>694185567</v>
      </c>
      <c r="BP9" s="34">
        <v>704355383</v>
      </c>
      <c r="BQ9" s="34">
        <v>700443437</v>
      </c>
      <c r="BR9" s="91">
        <v>4081602330</v>
      </c>
      <c r="BS9" s="34">
        <v>688935250</v>
      </c>
      <c r="BT9" s="34">
        <v>685091250</v>
      </c>
      <c r="BU9" s="34">
        <v>673316600</v>
      </c>
      <c r="BV9" s="34">
        <v>668649550</v>
      </c>
      <c r="BW9" s="34">
        <v>672386510</v>
      </c>
      <c r="BX9" s="34">
        <v>693223170</v>
      </c>
      <c r="BY9" s="91">
        <v>3500544810</v>
      </c>
      <c r="BZ9" s="34">
        <v>698237870</v>
      </c>
      <c r="CA9" s="35">
        <v>742031030</v>
      </c>
      <c r="CB9" s="35">
        <v>774990590</v>
      </c>
      <c r="CC9" s="34">
        <v>737784520</v>
      </c>
      <c r="CD9" s="38">
        <v>547500800</v>
      </c>
      <c r="CE9" s="33">
        <v>0</v>
      </c>
      <c r="CF9" s="33">
        <v>0</v>
      </c>
      <c r="CG9" s="33">
        <v>0</v>
      </c>
      <c r="CH9" s="33">
        <v>0</v>
      </c>
      <c r="CI9" s="34">
        <v>0</v>
      </c>
      <c r="CJ9" s="7"/>
      <c r="CK9" s="87"/>
      <c r="CL9" s="87"/>
      <c r="CM9" s="87"/>
      <c r="CN9" s="6"/>
    </row>
    <row r="10" spans="2:92" s="2" customFormat="1" ht="17.100000000000001" customHeight="1">
      <c r="B10" s="24"/>
      <c r="C10" s="2" t="s">
        <v>161</v>
      </c>
      <c r="D10" s="161">
        <f>VLOOKUP(C10,잔액시산표!A:D,4,FALSE)</f>
        <v>70315823</v>
      </c>
      <c r="E10" s="247">
        <f t="shared" si="0"/>
        <v>33803709</v>
      </c>
      <c r="F10" s="247">
        <v>36512114</v>
      </c>
      <c r="G10" s="161">
        <v>340948970</v>
      </c>
      <c r="H10" s="247">
        <v>129719134</v>
      </c>
      <c r="I10" s="247">
        <v>56244057</v>
      </c>
      <c r="J10" s="247">
        <v>53051662</v>
      </c>
      <c r="K10" s="247">
        <v>38794084</v>
      </c>
      <c r="L10" s="247">
        <v>29855599</v>
      </c>
      <c r="M10" s="247">
        <v>33284434</v>
      </c>
      <c r="N10" s="161">
        <v>230799188</v>
      </c>
      <c r="O10" s="247">
        <v>49005221</v>
      </c>
      <c r="P10" s="247">
        <v>52901826</v>
      </c>
      <c r="Q10" s="247">
        <v>41362094</v>
      </c>
      <c r="R10" s="247">
        <v>27865179</v>
      </c>
      <c r="S10" s="247">
        <v>25650653</v>
      </c>
      <c r="T10" s="247">
        <v>34014215</v>
      </c>
      <c r="U10" s="161">
        <v>297406965</v>
      </c>
      <c r="V10" s="247">
        <v>133991107</v>
      </c>
      <c r="W10" s="247">
        <v>42672388</v>
      </c>
      <c r="X10" s="247">
        <v>39229134</v>
      </c>
      <c r="Y10" s="247">
        <v>32122236</v>
      </c>
      <c r="Z10" s="247">
        <v>24306733</v>
      </c>
      <c r="AA10" s="247">
        <v>25085367</v>
      </c>
      <c r="AB10" s="161">
        <v>294127655</v>
      </c>
      <c r="AC10" s="247">
        <v>41193653</v>
      </c>
      <c r="AD10" s="247">
        <v>45602286</v>
      </c>
      <c r="AE10" s="247">
        <v>40086609</v>
      </c>
      <c r="AF10" s="247">
        <v>22334400</v>
      </c>
      <c r="AG10" s="247">
        <v>120952759</v>
      </c>
      <c r="AH10" s="247">
        <v>23957948</v>
      </c>
      <c r="AI10" s="161">
        <v>287807432</v>
      </c>
      <c r="AJ10" s="247">
        <v>32941670</v>
      </c>
      <c r="AK10" s="247">
        <v>40121897</v>
      </c>
      <c r="AL10" s="247">
        <v>37397378</v>
      </c>
      <c r="AM10" s="247">
        <v>129587645</v>
      </c>
      <c r="AN10" s="247">
        <v>22939447</v>
      </c>
      <c r="AO10" s="247">
        <v>24819395</v>
      </c>
      <c r="AP10" s="161">
        <v>191468565</v>
      </c>
      <c r="AQ10" s="202">
        <v>37804880</v>
      </c>
      <c r="AR10" s="202">
        <v>40193026</v>
      </c>
      <c r="AS10" s="202">
        <v>40065246</v>
      </c>
      <c r="AT10" s="35">
        <v>24243438</v>
      </c>
      <c r="AU10" s="35">
        <v>23118770</v>
      </c>
      <c r="AV10" s="35">
        <v>26043205</v>
      </c>
      <c r="AW10" s="161">
        <v>331783249</v>
      </c>
      <c r="AX10" s="35">
        <v>35049282</v>
      </c>
      <c r="AY10" s="35">
        <v>36988214</v>
      </c>
      <c r="AZ10" s="35">
        <v>36046726</v>
      </c>
      <c r="BA10" s="35">
        <v>174053080</v>
      </c>
      <c r="BB10" s="35">
        <v>23744747</v>
      </c>
      <c r="BC10" s="172">
        <v>25901200</v>
      </c>
      <c r="BD10" s="161">
        <v>192752056</v>
      </c>
      <c r="BE10" s="35">
        <v>42239735</v>
      </c>
      <c r="BF10" s="34">
        <v>39563208</v>
      </c>
      <c r="BG10" s="34">
        <v>37002629</v>
      </c>
      <c r="BH10" s="34">
        <v>25975393</v>
      </c>
      <c r="BI10" s="34">
        <v>23788640</v>
      </c>
      <c r="BJ10" s="34">
        <v>24182451</v>
      </c>
      <c r="BK10" s="91">
        <v>205387129</v>
      </c>
      <c r="BL10" s="34">
        <v>37905456</v>
      </c>
      <c r="BM10" s="34">
        <v>46211760</v>
      </c>
      <c r="BN10" s="34">
        <v>40915085</v>
      </c>
      <c r="BO10" s="34">
        <v>29579372</v>
      </c>
      <c r="BP10" s="34">
        <v>21483634</v>
      </c>
      <c r="BQ10" s="34">
        <v>29291822</v>
      </c>
      <c r="BR10" s="91">
        <v>208777919</v>
      </c>
      <c r="BS10" s="34">
        <v>51458048</v>
      </c>
      <c r="BT10" s="34">
        <v>47753136</v>
      </c>
      <c r="BU10" s="34">
        <v>35343892</v>
      </c>
      <c r="BV10" s="34">
        <v>25079624</v>
      </c>
      <c r="BW10" s="34">
        <v>23163800</v>
      </c>
      <c r="BX10" s="34">
        <v>25979419</v>
      </c>
      <c r="BY10" s="91">
        <v>166783024</v>
      </c>
      <c r="BZ10" s="34">
        <v>34201153</v>
      </c>
      <c r="CA10" s="35">
        <v>47365710</v>
      </c>
      <c r="CB10" s="35">
        <v>48061653</v>
      </c>
      <c r="CC10" s="34">
        <v>36630675</v>
      </c>
      <c r="CD10" s="38">
        <v>523833</v>
      </c>
      <c r="CE10" s="33">
        <v>0</v>
      </c>
      <c r="CF10" s="33">
        <v>0</v>
      </c>
      <c r="CG10" s="33">
        <v>0</v>
      </c>
      <c r="CH10" s="33">
        <v>0</v>
      </c>
      <c r="CI10" s="34">
        <v>0</v>
      </c>
      <c r="CJ10" s="7"/>
      <c r="CK10" s="87"/>
      <c r="CL10" s="87"/>
      <c r="CM10" s="87"/>
      <c r="CN10" s="6"/>
    </row>
    <row r="11" spans="2:92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7">
        <f t="shared" si="0"/>
        <v>0</v>
      </c>
      <c r="F11" s="247">
        <v>0</v>
      </c>
      <c r="G11" s="161">
        <v>0</v>
      </c>
      <c r="H11" s="247">
        <v>0</v>
      </c>
      <c r="I11" s="247">
        <v>0</v>
      </c>
      <c r="J11" s="247">
        <v>0</v>
      </c>
      <c r="K11" s="247">
        <v>0</v>
      </c>
      <c r="L11" s="247">
        <v>0</v>
      </c>
      <c r="M11" s="247">
        <v>0</v>
      </c>
      <c r="N11" s="161">
        <v>0</v>
      </c>
      <c r="O11" s="247">
        <v>0</v>
      </c>
      <c r="P11" s="247">
        <v>0</v>
      </c>
      <c r="Q11" s="247">
        <v>0</v>
      </c>
      <c r="R11" s="247">
        <v>0</v>
      </c>
      <c r="S11" s="247">
        <v>0</v>
      </c>
      <c r="T11" s="247">
        <v>0</v>
      </c>
      <c r="U11" s="161">
        <v>0</v>
      </c>
      <c r="V11" s="247">
        <v>0</v>
      </c>
      <c r="W11" s="247">
        <v>0</v>
      </c>
      <c r="X11" s="247">
        <v>0</v>
      </c>
      <c r="Y11" s="247">
        <v>0</v>
      </c>
      <c r="Z11" s="247">
        <v>0</v>
      </c>
      <c r="AA11" s="247">
        <v>0</v>
      </c>
      <c r="AB11" s="161">
        <v>0</v>
      </c>
      <c r="AC11" s="247">
        <v>0</v>
      </c>
      <c r="AD11" s="247">
        <v>0</v>
      </c>
      <c r="AE11" s="247">
        <v>0</v>
      </c>
      <c r="AF11" s="247">
        <v>0</v>
      </c>
      <c r="AG11" s="247">
        <v>0</v>
      </c>
      <c r="AH11" s="247">
        <v>0</v>
      </c>
      <c r="AI11" s="161">
        <v>0</v>
      </c>
      <c r="AJ11" s="247">
        <v>0</v>
      </c>
      <c r="AK11" s="247">
        <v>0</v>
      </c>
      <c r="AL11" s="247">
        <v>0</v>
      </c>
      <c r="AM11" s="247">
        <v>0</v>
      </c>
      <c r="AN11" s="247">
        <v>0</v>
      </c>
      <c r="AO11" s="247">
        <v>0</v>
      </c>
      <c r="AP11" s="161">
        <v>0</v>
      </c>
      <c r="AQ11" s="202">
        <v>0</v>
      </c>
      <c r="AR11" s="202">
        <v>0</v>
      </c>
      <c r="AS11" s="202">
        <v>0</v>
      </c>
      <c r="AT11" s="35">
        <v>0</v>
      </c>
      <c r="AU11" s="35">
        <v>0</v>
      </c>
      <c r="AV11" s="35">
        <v>0</v>
      </c>
      <c r="AW11" s="161">
        <v>0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172">
        <v>0</v>
      </c>
      <c r="BD11" s="161">
        <v>0</v>
      </c>
      <c r="BE11" s="35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91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91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91">
        <v>0</v>
      </c>
      <c r="BZ11" s="34">
        <v>0</v>
      </c>
      <c r="CA11" s="35">
        <v>0</v>
      </c>
      <c r="CB11" s="35">
        <v>0</v>
      </c>
      <c r="CC11" s="34">
        <v>0</v>
      </c>
      <c r="CD11" s="38">
        <v>0</v>
      </c>
      <c r="CE11" s="33">
        <v>0</v>
      </c>
      <c r="CF11" s="33">
        <v>0</v>
      </c>
      <c r="CG11" s="33">
        <v>0</v>
      </c>
      <c r="CH11" s="33">
        <v>0</v>
      </c>
      <c r="CI11" s="34">
        <v>0</v>
      </c>
      <c r="CJ11"/>
      <c r="CK11" s="87"/>
      <c r="CL11" s="87"/>
      <c r="CM11" s="87"/>
      <c r="CN11" s="6"/>
    </row>
    <row r="12" spans="2:92" s="6" customFormat="1" ht="17.100000000000001" customHeight="1">
      <c r="B12" s="336" t="s">
        <v>24</v>
      </c>
      <c r="C12" s="337"/>
      <c r="D12" s="160">
        <f>D13+D19</f>
        <v>2097318159</v>
      </c>
      <c r="E12" s="246">
        <f t="shared" si="0"/>
        <v>1082932982</v>
      </c>
      <c r="F12" s="246">
        <v>1014385177</v>
      </c>
      <c r="G12" s="160">
        <v>6456415883</v>
      </c>
      <c r="H12" s="246">
        <v>1320019543</v>
      </c>
      <c r="I12" s="246">
        <v>1031458309</v>
      </c>
      <c r="J12" s="246">
        <v>1057058679</v>
      </c>
      <c r="K12" s="246">
        <v>1075531617</v>
      </c>
      <c r="L12" s="246">
        <v>994456830</v>
      </c>
      <c r="M12" s="246">
        <v>977890905</v>
      </c>
      <c r="N12" s="160">
        <v>6132954515</v>
      </c>
      <c r="O12" s="246">
        <v>1003045435</v>
      </c>
      <c r="P12" s="246">
        <v>1107411053</v>
      </c>
      <c r="Q12" s="246">
        <v>1048131082</v>
      </c>
      <c r="R12" s="246">
        <v>1014523478</v>
      </c>
      <c r="S12" s="246">
        <v>1001330677</v>
      </c>
      <c r="T12" s="246">
        <v>958512790</v>
      </c>
      <c r="U12" s="160">
        <v>6087752554</v>
      </c>
      <c r="V12" s="246">
        <v>1147336584</v>
      </c>
      <c r="W12" s="246">
        <v>996490727</v>
      </c>
      <c r="X12" s="246">
        <v>1012204528</v>
      </c>
      <c r="Y12" s="246">
        <v>988574058</v>
      </c>
      <c r="Z12" s="246">
        <v>1012713181</v>
      </c>
      <c r="AA12" s="246">
        <v>930433476</v>
      </c>
      <c r="AB12" s="160">
        <v>16397305389</v>
      </c>
      <c r="AC12" s="246">
        <v>11979894909</v>
      </c>
      <c r="AD12" s="246">
        <v>903073175</v>
      </c>
      <c r="AE12" s="246">
        <v>914743419</v>
      </c>
      <c r="AF12" s="246">
        <v>896758443</v>
      </c>
      <c r="AG12" s="246">
        <v>856046142</v>
      </c>
      <c r="AH12" s="246">
        <v>846789301</v>
      </c>
      <c r="AI12" s="160">
        <v>5150593153</v>
      </c>
      <c r="AJ12" s="246">
        <v>825513224</v>
      </c>
      <c r="AK12" s="246">
        <v>863819794</v>
      </c>
      <c r="AL12" s="246">
        <v>880250188</v>
      </c>
      <c r="AM12" s="246">
        <v>876803567</v>
      </c>
      <c r="AN12" s="246">
        <v>873960707</v>
      </c>
      <c r="AO12" s="246">
        <v>830245673</v>
      </c>
      <c r="AP12" s="160">
        <v>5300425686</v>
      </c>
      <c r="AQ12" s="201">
        <v>867077127</v>
      </c>
      <c r="AR12" s="201">
        <v>922226145</v>
      </c>
      <c r="AS12" s="201">
        <v>906853060</v>
      </c>
      <c r="AT12" s="72">
        <v>898745207</v>
      </c>
      <c r="AU12" s="72">
        <v>859188267</v>
      </c>
      <c r="AV12" s="72">
        <v>846335880</v>
      </c>
      <c r="AW12" s="160">
        <v>5087944153</v>
      </c>
      <c r="AX12" s="72">
        <v>824688941</v>
      </c>
      <c r="AY12" s="72">
        <v>856594796</v>
      </c>
      <c r="AZ12" s="72">
        <v>858365781</v>
      </c>
      <c r="BA12" s="72">
        <v>857879611</v>
      </c>
      <c r="BB12" s="72">
        <v>844396229</v>
      </c>
      <c r="BC12" s="169">
        <v>846018795</v>
      </c>
      <c r="BD12" s="160">
        <v>5262141212</v>
      </c>
      <c r="BE12" s="72">
        <v>854371958</v>
      </c>
      <c r="BF12" s="30">
        <v>910601427</v>
      </c>
      <c r="BG12" s="30">
        <v>892633014</v>
      </c>
      <c r="BH12" s="30">
        <v>885670103</v>
      </c>
      <c r="BI12" s="30">
        <v>875125729</v>
      </c>
      <c r="BJ12" s="30">
        <v>843738981</v>
      </c>
      <c r="BK12" s="30">
        <v>5145641505</v>
      </c>
      <c r="BL12" s="30">
        <v>835786691</v>
      </c>
      <c r="BM12" s="30">
        <v>869355525</v>
      </c>
      <c r="BN12" s="30">
        <v>900868004</v>
      </c>
      <c r="BO12" s="30">
        <v>877854318</v>
      </c>
      <c r="BP12" s="30">
        <v>849038920</v>
      </c>
      <c r="BQ12" s="30">
        <v>812738047</v>
      </c>
      <c r="BR12" s="30">
        <v>5250511389</v>
      </c>
      <c r="BS12" s="30">
        <v>841155192.10000038</v>
      </c>
      <c r="BT12" s="30">
        <v>920704124.89999962</v>
      </c>
      <c r="BU12" s="30">
        <v>905272567.30000019</v>
      </c>
      <c r="BV12" s="30">
        <v>890159580.69999981</v>
      </c>
      <c r="BW12" s="30">
        <v>862126186</v>
      </c>
      <c r="BX12" s="30">
        <v>831093738</v>
      </c>
      <c r="BY12" s="30">
        <v>4083875657</v>
      </c>
      <c r="BZ12" s="30">
        <v>876456355</v>
      </c>
      <c r="CA12" s="72">
        <v>824551184</v>
      </c>
      <c r="CB12" s="72">
        <v>843145636</v>
      </c>
      <c r="CC12" s="30">
        <v>860324348</v>
      </c>
      <c r="CD12" s="70">
        <v>679398134</v>
      </c>
      <c r="CE12" s="71">
        <v>0</v>
      </c>
      <c r="CF12" s="71">
        <v>0</v>
      </c>
      <c r="CG12" s="71">
        <v>0</v>
      </c>
      <c r="CH12" s="71">
        <v>0</v>
      </c>
      <c r="CI12" s="30">
        <v>0</v>
      </c>
      <c r="CJ12" s="7"/>
      <c r="CK12" s="87"/>
      <c r="CL12" s="87"/>
      <c r="CM12" s="87"/>
    </row>
    <row r="13" spans="2:92" s="1" customFormat="1" ht="17.100000000000001" customHeight="1">
      <c r="B13" s="338" t="s">
        <v>23</v>
      </c>
      <c r="C13" s="339"/>
      <c r="D13" s="162">
        <f>SUM(D14:D18)</f>
        <v>1007960346</v>
      </c>
      <c r="E13" s="248">
        <f t="shared" si="0"/>
        <v>537796975</v>
      </c>
      <c r="F13" s="248">
        <v>470163371</v>
      </c>
      <c r="G13" s="162">
        <v>2865031213</v>
      </c>
      <c r="H13" s="248">
        <v>471795560</v>
      </c>
      <c r="I13" s="248">
        <v>491205523</v>
      </c>
      <c r="J13" s="248">
        <v>515073489</v>
      </c>
      <c r="K13" s="248">
        <v>516121691</v>
      </c>
      <c r="L13" s="248">
        <v>446893205</v>
      </c>
      <c r="M13" s="248">
        <v>423941745</v>
      </c>
      <c r="N13" s="162">
        <v>2865367097</v>
      </c>
      <c r="O13" s="248">
        <v>455588771</v>
      </c>
      <c r="P13" s="248">
        <v>540013233</v>
      </c>
      <c r="Q13" s="248">
        <v>507789847</v>
      </c>
      <c r="R13" s="248">
        <v>478124994</v>
      </c>
      <c r="S13" s="248">
        <v>464483279</v>
      </c>
      <c r="T13" s="248">
        <v>419366973</v>
      </c>
      <c r="U13" s="162">
        <v>2616359416</v>
      </c>
      <c r="V13" s="248">
        <v>411036673</v>
      </c>
      <c r="W13" s="248">
        <v>459765643</v>
      </c>
      <c r="X13" s="248">
        <v>475191596</v>
      </c>
      <c r="Y13" s="248">
        <v>452307519</v>
      </c>
      <c r="Z13" s="248">
        <v>417212422</v>
      </c>
      <c r="AA13" s="248">
        <v>400845563</v>
      </c>
      <c r="AB13" s="162">
        <v>2660489059</v>
      </c>
      <c r="AC13" s="248">
        <v>420653801</v>
      </c>
      <c r="AD13" s="248">
        <v>470904714</v>
      </c>
      <c r="AE13" s="248">
        <v>477278393</v>
      </c>
      <c r="AF13" s="248">
        <v>458980265</v>
      </c>
      <c r="AG13" s="248">
        <v>420983139</v>
      </c>
      <c r="AH13" s="248">
        <v>411688747</v>
      </c>
      <c r="AI13" s="162">
        <v>2513312153</v>
      </c>
      <c r="AJ13" s="248">
        <v>413058150</v>
      </c>
      <c r="AK13" s="248">
        <v>428614692</v>
      </c>
      <c r="AL13" s="248">
        <v>442140910</v>
      </c>
      <c r="AM13" s="248">
        <v>436132179</v>
      </c>
      <c r="AN13" s="248">
        <v>408137147</v>
      </c>
      <c r="AO13" s="248">
        <v>385229075</v>
      </c>
      <c r="AP13" s="162">
        <v>2683971875</v>
      </c>
      <c r="AQ13" s="203">
        <v>426016275</v>
      </c>
      <c r="AR13" s="203">
        <v>483833049</v>
      </c>
      <c r="AS13" s="203">
        <v>468331942</v>
      </c>
      <c r="AT13" s="78">
        <v>464552293</v>
      </c>
      <c r="AU13" s="78">
        <v>426488291</v>
      </c>
      <c r="AV13" s="78">
        <v>414750025</v>
      </c>
      <c r="AW13" s="162">
        <v>2494760836</v>
      </c>
      <c r="AX13" s="78">
        <v>391958737</v>
      </c>
      <c r="AY13" s="78">
        <v>425156647</v>
      </c>
      <c r="AZ13" s="78">
        <v>424380563</v>
      </c>
      <c r="BA13" s="78">
        <v>430973580</v>
      </c>
      <c r="BB13" s="78">
        <v>418955248</v>
      </c>
      <c r="BC13" s="64">
        <v>403336061</v>
      </c>
      <c r="BD13" s="162">
        <v>2684868982</v>
      </c>
      <c r="BE13" s="78">
        <v>429075811</v>
      </c>
      <c r="BF13" s="69">
        <v>488203296</v>
      </c>
      <c r="BG13" s="69">
        <v>469928470</v>
      </c>
      <c r="BH13" s="69">
        <v>449003050</v>
      </c>
      <c r="BI13" s="69">
        <v>439638330</v>
      </c>
      <c r="BJ13" s="69">
        <v>409020025</v>
      </c>
      <c r="BK13" s="69">
        <v>2555400176</v>
      </c>
      <c r="BL13" s="69">
        <v>400956232</v>
      </c>
      <c r="BM13" s="69">
        <v>439212645</v>
      </c>
      <c r="BN13" s="69">
        <v>470065219</v>
      </c>
      <c r="BO13" s="69">
        <v>442612035</v>
      </c>
      <c r="BP13" s="69">
        <v>415813308</v>
      </c>
      <c r="BQ13" s="69">
        <v>386740737</v>
      </c>
      <c r="BR13" s="69">
        <v>2710638530</v>
      </c>
      <c r="BS13" s="69">
        <v>415422272</v>
      </c>
      <c r="BT13" s="69">
        <v>496047625</v>
      </c>
      <c r="BU13" s="69">
        <v>480848988</v>
      </c>
      <c r="BV13" s="69">
        <v>469919877</v>
      </c>
      <c r="BW13" s="69">
        <v>435824617</v>
      </c>
      <c r="BX13" s="69">
        <v>412575151</v>
      </c>
      <c r="BY13" s="69">
        <v>2059940135</v>
      </c>
      <c r="BZ13" s="69">
        <v>433012141</v>
      </c>
      <c r="CA13" s="78">
        <v>428751669</v>
      </c>
      <c r="CB13" s="78">
        <v>433632137</v>
      </c>
      <c r="CC13" s="69">
        <v>459974022</v>
      </c>
      <c r="CD13" s="64">
        <v>304570166</v>
      </c>
      <c r="CE13" s="68">
        <v>0</v>
      </c>
      <c r="CF13" s="68">
        <v>0</v>
      </c>
      <c r="CG13" s="68">
        <v>0</v>
      </c>
      <c r="CH13" s="68">
        <v>0</v>
      </c>
      <c r="CI13" s="69">
        <v>0</v>
      </c>
      <c r="CJ13" s="7"/>
      <c r="CK13" s="87"/>
      <c r="CL13" s="87"/>
      <c r="CM13" s="87"/>
      <c r="CN13" s="6"/>
    </row>
    <row r="14" spans="2:92" s="1" customFormat="1" ht="17.100000000000001" customHeight="1">
      <c r="B14" s="25"/>
      <c r="C14" s="1" t="s">
        <v>36</v>
      </c>
      <c r="D14" s="161">
        <f>VLOOKUP(C14,잔액시산표!A:D,4,FALSE)</f>
        <v>56321640</v>
      </c>
      <c r="E14" s="247">
        <f t="shared" si="0"/>
        <v>28160820</v>
      </c>
      <c r="F14" s="247">
        <v>28160820</v>
      </c>
      <c r="G14" s="161">
        <v>168964920</v>
      </c>
      <c r="H14" s="247">
        <v>28160820</v>
      </c>
      <c r="I14" s="247">
        <v>28160820</v>
      </c>
      <c r="J14" s="247">
        <v>28160820</v>
      </c>
      <c r="K14" s="247">
        <v>28160820</v>
      </c>
      <c r="L14" s="247">
        <v>28160820</v>
      </c>
      <c r="M14" s="247">
        <v>28160820</v>
      </c>
      <c r="N14" s="161">
        <v>167487174</v>
      </c>
      <c r="O14" s="247">
        <v>28077174</v>
      </c>
      <c r="P14" s="247">
        <v>27882000</v>
      </c>
      <c r="Q14" s="247">
        <v>27882000</v>
      </c>
      <c r="R14" s="247">
        <v>27882000</v>
      </c>
      <c r="S14" s="247">
        <v>27882000</v>
      </c>
      <c r="T14" s="247">
        <v>27882000</v>
      </c>
      <c r="U14" s="161">
        <v>167292000</v>
      </c>
      <c r="V14" s="247">
        <v>27882000</v>
      </c>
      <c r="W14" s="247">
        <v>27882000</v>
      </c>
      <c r="X14" s="247">
        <v>27882000</v>
      </c>
      <c r="Y14" s="247">
        <v>27882000</v>
      </c>
      <c r="Z14" s="247">
        <v>27882000</v>
      </c>
      <c r="AA14" s="247">
        <v>27882000</v>
      </c>
      <c r="AB14" s="161">
        <v>151952500</v>
      </c>
      <c r="AC14" s="247">
        <v>26487500</v>
      </c>
      <c r="AD14" s="247">
        <v>25093000</v>
      </c>
      <c r="AE14" s="247">
        <v>25093000</v>
      </c>
      <c r="AF14" s="247">
        <v>25093000</v>
      </c>
      <c r="AG14" s="247">
        <v>25093000</v>
      </c>
      <c r="AH14" s="247">
        <v>25093000</v>
      </c>
      <c r="AI14" s="161">
        <v>150558000</v>
      </c>
      <c r="AJ14" s="247">
        <v>25093000</v>
      </c>
      <c r="AK14" s="247">
        <v>25093000</v>
      </c>
      <c r="AL14" s="247">
        <v>25093000</v>
      </c>
      <c r="AM14" s="247">
        <v>25093000</v>
      </c>
      <c r="AN14" s="247">
        <v>25093000</v>
      </c>
      <c r="AO14" s="247">
        <v>25093000</v>
      </c>
      <c r="AP14" s="161">
        <v>150558000</v>
      </c>
      <c r="AQ14" s="202">
        <v>25093000</v>
      </c>
      <c r="AR14" s="202">
        <v>25093000</v>
      </c>
      <c r="AS14" s="202">
        <v>25093000</v>
      </c>
      <c r="AT14" s="35">
        <v>25093000</v>
      </c>
      <c r="AU14" s="35">
        <v>25093000</v>
      </c>
      <c r="AV14" s="35">
        <v>25093000</v>
      </c>
      <c r="AW14" s="161">
        <v>150558000</v>
      </c>
      <c r="AX14" s="35">
        <v>25093000</v>
      </c>
      <c r="AY14" s="35">
        <v>25093000</v>
      </c>
      <c r="AZ14" s="35">
        <v>25093000</v>
      </c>
      <c r="BA14" s="35">
        <v>25093000</v>
      </c>
      <c r="BB14" s="35">
        <v>25093000</v>
      </c>
      <c r="BC14" s="172">
        <v>25093000</v>
      </c>
      <c r="BD14" s="161">
        <v>150558000</v>
      </c>
      <c r="BE14" s="35">
        <v>25093000</v>
      </c>
      <c r="BF14" s="34">
        <v>25093000</v>
      </c>
      <c r="BG14" s="34">
        <v>25093000</v>
      </c>
      <c r="BH14" s="34">
        <v>25093000</v>
      </c>
      <c r="BI14" s="34">
        <v>25093000</v>
      </c>
      <c r="BJ14" s="34">
        <v>25093000</v>
      </c>
      <c r="BK14" s="91">
        <v>150558000</v>
      </c>
      <c r="BL14" s="34">
        <v>25093000</v>
      </c>
      <c r="BM14" s="34">
        <v>25093000</v>
      </c>
      <c r="BN14" s="34">
        <v>25093000</v>
      </c>
      <c r="BO14" s="34">
        <v>25093000</v>
      </c>
      <c r="BP14" s="34">
        <v>25093000</v>
      </c>
      <c r="BQ14" s="34">
        <v>25093000</v>
      </c>
      <c r="BR14" s="91">
        <v>150558000</v>
      </c>
      <c r="BS14" s="34">
        <v>25093000</v>
      </c>
      <c r="BT14" s="34">
        <v>25093000</v>
      </c>
      <c r="BU14" s="34">
        <v>25093000</v>
      </c>
      <c r="BV14" s="34">
        <v>25093000</v>
      </c>
      <c r="BW14" s="34">
        <v>25093000</v>
      </c>
      <c r="BX14" s="34">
        <v>25093000</v>
      </c>
      <c r="BY14" s="91">
        <v>118773000</v>
      </c>
      <c r="BZ14" s="34">
        <v>25093000</v>
      </c>
      <c r="CA14" s="35">
        <v>25093000</v>
      </c>
      <c r="CB14" s="35">
        <v>25093000</v>
      </c>
      <c r="CC14" s="34">
        <v>25093000</v>
      </c>
      <c r="CD14" s="38">
        <v>18401000</v>
      </c>
      <c r="CE14" s="33">
        <v>0</v>
      </c>
      <c r="CF14" s="33">
        <v>0</v>
      </c>
      <c r="CG14" s="33">
        <v>0</v>
      </c>
      <c r="CH14" s="33">
        <v>0</v>
      </c>
      <c r="CI14" s="34">
        <v>0</v>
      </c>
      <c r="CJ14" s="7"/>
      <c r="CK14" s="87"/>
      <c r="CL14" s="87"/>
      <c r="CM14" s="87"/>
      <c r="CN14" s="6"/>
    </row>
    <row r="15" spans="2:92" s="1" customFormat="1" ht="17.100000000000001" customHeight="1">
      <c r="B15" s="25"/>
      <c r="C15" s="1" t="s">
        <v>35</v>
      </c>
      <c r="D15" s="161">
        <f>VLOOKUP(C15,잔액시산표!A:D,4,FALSE)</f>
        <v>201180000</v>
      </c>
      <c r="E15" s="247">
        <f t="shared" si="0"/>
        <v>100590000</v>
      </c>
      <c r="F15" s="247">
        <v>100590000</v>
      </c>
      <c r="G15" s="161">
        <v>580015000</v>
      </c>
      <c r="H15" s="247">
        <v>100590000</v>
      </c>
      <c r="I15" s="247">
        <v>95885000</v>
      </c>
      <c r="J15" s="247">
        <v>95885000</v>
      </c>
      <c r="K15" s="247">
        <v>95885000</v>
      </c>
      <c r="L15" s="247">
        <v>95885000</v>
      </c>
      <c r="M15" s="247">
        <v>95885000</v>
      </c>
      <c r="N15" s="161">
        <v>575310000</v>
      </c>
      <c r="O15" s="247">
        <v>95885000</v>
      </c>
      <c r="P15" s="247">
        <v>95885000</v>
      </c>
      <c r="Q15" s="247">
        <v>95885000</v>
      </c>
      <c r="R15" s="247">
        <v>95885000</v>
      </c>
      <c r="S15" s="247">
        <v>96885000</v>
      </c>
      <c r="T15" s="247">
        <v>94885000</v>
      </c>
      <c r="U15" s="161">
        <v>549360000</v>
      </c>
      <c r="V15" s="247">
        <v>94885000</v>
      </c>
      <c r="W15" s="247">
        <v>90895000</v>
      </c>
      <c r="X15" s="247">
        <v>90895000</v>
      </c>
      <c r="Y15" s="247">
        <v>90895000</v>
      </c>
      <c r="Z15" s="247">
        <v>90895000</v>
      </c>
      <c r="AA15" s="247">
        <v>90895000</v>
      </c>
      <c r="AB15" s="161">
        <v>544693500</v>
      </c>
      <c r="AC15" s="247">
        <v>90833500</v>
      </c>
      <c r="AD15" s="247">
        <v>90772000</v>
      </c>
      <c r="AE15" s="247">
        <v>90772000</v>
      </c>
      <c r="AF15" s="247">
        <v>90772000</v>
      </c>
      <c r="AG15" s="247">
        <v>90772000</v>
      </c>
      <c r="AH15" s="247">
        <v>90772000</v>
      </c>
      <c r="AI15" s="161">
        <v>533484000</v>
      </c>
      <c r="AJ15" s="247">
        <v>90772000</v>
      </c>
      <c r="AK15" s="247">
        <v>90772000</v>
      </c>
      <c r="AL15" s="247">
        <v>90772000</v>
      </c>
      <c r="AM15" s="247">
        <v>87056000</v>
      </c>
      <c r="AN15" s="247">
        <v>87056000</v>
      </c>
      <c r="AO15" s="247">
        <v>87056000</v>
      </c>
      <c r="AP15" s="161">
        <v>522336000</v>
      </c>
      <c r="AQ15" s="202">
        <v>87056000</v>
      </c>
      <c r="AR15" s="202">
        <v>87056000</v>
      </c>
      <c r="AS15" s="202">
        <v>87056000</v>
      </c>
      <c r="AT15" s="35">
        <v>87056000</v>
      </c>
      <c r="AU15" s="35">
        <v>87056000</v>
      </c>
      <c r="AV15" s="35">
        <v>87056000</v>
      </c>
      <c r="AW15" s="161">
        <v>498168000</v>
      </c>
      <c r="AX15" s="35">
        <v>87056000</v>
      </c>
      <c r="AY15" s="35">
        <v>87056000</v>
      </c>
      <c r="AZ15" s="35">
        <v>87056000</v>
      </c>
      <c r="BA15" s="35">
        <v>79000000</v>
      </c>
      <c r="BB15" s="35">
        <v>79000000</v>
      </c>
      <c r="BC15" s="172">
        <v>79000000</v>
      </c>
      <c r="BD15" s="161">
        <v>472877419</v>
      </c>
      <c r="BE15" s="35">
        <v>79000000</v>
      </c>
      <c r="BF15" s="34">
        <v>79000000</v>
      </c>
      <c r="BG15" s="34">
        <v>78777419</v>
      </c>
      <c r="BH15" s="34">
        <v>78700000</v>
      </c>
      <c r="BI15" s="34">
        <v>78700000</v>
      </c>
      <c r="BJ15" s="34">
        <v>78700000</v>
      </c>
      <c r="BK15" s="91">
        <v>453815000</v>
      </c>
      <c r="BL15" s="34">
        <v>78700000</v>
      </c>
      <c r="BM15" s="34">
        <v>78700000</v>
      </c>
      <c r="BN15" s="34">
        <v>78700000</v>
      </c>
      <c r="BO15" s="34">
        <v>72792500</v>
      </c>
      <c r="BP15" s="34">
        <v>72130000</v>
      </c>
      <c r="BQ15" s="34">
        <v>72792500</v>
      </c>
      <c r="BR15" s="91">
        <v>431967500</v>
      </c>
      <c r="BS15" s="34">
        <v>72130000</v>
      </c>
      <c r="BT15" s="34">
        <v>72792500</v>
      </c>
      <c r="BU15" s="34">
        <v>71430000</v>
      </c>
      <c r="BV15" s="34">
        <v>72092500</v>
      </c>
      <c r="BW15" s="34">
        <v>71430000</v>
      </c>
      <c r="BX15" s="34">
        <v>72092500</v>
      </c>
      <c r="BY15" s="91">
        <v>342031500</v>
      </c>
      <c r="BZ15" s="34">
        <v>71430000</v>
      </c>
      <c r="CA15" s="35">
        <v>72317500</v>
      </c>
      <c r="CB15" s="35">
        <v>71430000</v>
      </c>
      <c r="CC15" s="34">
        <v>72706000</v>
      </c>
      <c r="CD15" s="38">
        <v>54148000</v>
      </c>
      <c r="CE15" s="33">
        <v>0</v>
      </c>
      <c r="CF15" s="33">
        <v>0</v>
      </c>
      <c r="CG15" s="33">
        <v>0</v>
      </c>
      <c r="CH15" s="33">
        <v>0</v>
      </c>
      <c r="CI15" s="34">
        <v>0</v>
      </c>
      <c r="CK15" s="87"/>
      <c r="CL15" s="87"/>
      <c r="CM15" s="87"/>
      <c r="CN15" s="6"/>
    </row>
    <row r="16" spans="2:92" s="1" customFormat="1" ht="17.100000000000001" customHeight="1">
      <c r="B16" s="25"/>
      <c r="C16" s="1" t="s">
        <v>37</v>
      </c>
      <c r="D16" s="161">
        <f>VLOOKUP(C16,잔액시산표!A:D,4,FALSE)</f>
        <v>27889280</v>
      </c>
      <c r="E16" s="247">
        <f t="shared" si="0"/>
        <v>13944640</v>
      </c>
      <c r="F16" s="247">
        <v>13944640</v>
      </c>
      <c r="G16" s="161">
        <v>83667840</v>
      </c>
      <c r="H16" s="247">
        <v>13944640</v>
      </c>
      <c r="I16" s="247">
        <v>13944640</v>
      </c>
      <c r="J16" s="247">
        <v>13944640</v>
      </c>
      <c r="K16" s="247">
        <v>13944640</v>
      </c>
      <c r="L16" s="247">
        <v>13944640</v>
      </c>
      <c r="M16" s="247">
        <v>13944640</v>
      </c>
      <c r="N16" s="161">
        <v>83667840</v>
      </c>
      <c r="O16" s="247">
        <v>13944640</v>
      </c>
      <c r="P16" s="247">
        <v>13944640</v>
      </c>
      <c r="Q16" s="247">
        <v>13944640</v>
      </c>
      <c r="R16" s="247">
        <v>13944640</v>
      </c>
      <c r="S16" s="247">
        <v>13944640</v>
      </c>
      <c r="T16" s="247">
        <v>13944640</v>
      </c>
      <c r="U16" s="161">
        <v>98650385</v>
      </c>
      <c r="V16" s="247">
        <v>13944640</v>
      </c>
      <c r="W16" s="247">
        <v>13944640</v>
      </c>
      <c r="X16" s="247">
        <v>24127185</v>
      </c>
      <c r="Y16" s="247">
        <v>18744640</v>
      </c>
      <c r="Z16" s="247">
        <v>13944640</v>
      </c>
      <c r="AA16" s="247">
        <v>13944640</v>
      </c>
      <c r="AB16" s="161">
        <v>83667840</v>
      </c>
      <c r="AC16" s="247">
        <v>13944640</v>
      </c>
      <c r="AD16" s="247">
        <v>13944640</v>
      </c>
      <c r="AE16" s="247">
        <v>13944640</v>
      </c>
      <c r="AF16" s="247">
        <v>13944640</v>
      </c>
      <c r="AG16" s="247">
        <v>13944640</v>
      </c>
      <c r="AH16" s="247">
        <v>13944640</v>
      </c>
      <c r="AI16" s="161">
        <v>83667840</v>
      </c>
      <c r="AJ16" s="247">
        <v>13944640</v>
      </c>
      <c r="AK16" s="247">
        <v>13944640</v>
      </c>
      <c r="AL16" s="247">
        <v>13944640</v>
      </c>
      <c r="AM16" s="247">
        <v>13944640</v>
      </c>
      <c r="AN16" s="247">
        <v>13944640</v>
      </c>
      <c r="AO16" s="247">
        <v>13944640</v>
      </c>
      <c r="AP16" s="161">
        <v>83667840</v>
      </c>
      <c r="AQ16" s="202">
        <v>13944640</v>
      </c>
      <c r="AR16" s="202">
        <v>13944640</v>
      </c>
      <c r="AS16" s="202">
        <v>13944640</v>
      </c>
      <c r="AT16" s="35">
        <v>13944640</v>
      </c>
      <c r="AU16" s="35">
        <v>13944640</v>
      </c>
      <c r="AV16" s="35">
        <v>13944640</v>
      </c>
      <c r="AW16" s="161">
        <v>83667840</v>
      </c>
      <c r="AX16" s="35">
        <v>13944640</v>
      </c>
      <c r="AY16" s="35">
        <v>13944640</v>
      </c>
      <c r="AZ16" s="35">
        <v>13944640</v>
      </c>
      <c r="BA16" s="35">
        <v>13944640</v>
      </c>
      <c r="BB16" s="35">
        <v>13944640</v>
      </c>
      <c r="BC16" s="172">
        <v>13944640</v>
      </c>
      <c r="BD16" s="161">
        <v>83667840</v>
      </c>
      <c r="BE16" s="35">
        <v>13944640</v>
      </c>
      <c r="BF16" s="34">
        <v>13944640</v>
      </c>
      <c r="BG16" s="34">
        <v>13944640</v>
      </c>
      <c r="BH16" s="34">
        <v>13944640</v>
      </c>
      <c r="BI16" s="34">
        <v>13944640</v>
      </c>
      <c r="BJ16" s="34">
        <v>13944640</v>
      </c>
      <c r="BK16" s="91">
        <v>83667840</v>
      </c>
      <c r="BL16" s="34">
        <v>13944640</v>
      </c>
      <c r="BM16" s="34">
        <v>13944640</v>
      </c>
      <c r="BN16" s="34">
        <v>13944640</v>
      </c>
      <c r="BO16" s="34">
        <v>13944640</v>
      </c>
      <c r="BP16" s="34">
        <v>13944640</v>
      </c>
      <c r="BQ16" s="34">
        <v>13944640</v>
      </c>
      <c r="BR16" s="91">
        <v>83667840</v>
      </c>
      <c r="BS16" s="34">
        <v>13944640</v>
      </c>
      <c r="BT16" s="34">
        <v>13944640</v>
      </c>
      <c r="BU16" s="34">
        <v>13944640</v>
      </c>
      <c r="BV16" s="34">
        <v>13944640</v>
      </c>
      <c r="BW16" s="34">
        <v>13944640</v>
      </c>
      <c r="BX16" s="34">
        <v>13944640</v>
      </c>
      <c r="BY16" s="91">
        <v>63139669</v>
      </c>
      <c r="BZ16" s="34">
        <v>41833920</v>
      </c>
      <c r="CA16" s="35">
        <v>0</v>
      </c>
      <c r="CB16" s="35">
        <v>0</v>
      </c>
      <c r="CC16" s="34">
        <v>21305749</v>
      </c>
      <c r="CD16" s="38">
        <v>0</v>
      </c>
      <c r="CE16" s="33">
        <v>0</v>
      </c>
      <c r="CF16" s="33">
        <v>0</v>
      </c>
      <c r="CG16" s="33">
        <v>0</v>
      </c>
      <c r="CH16" s="33">
        <v>0</v>
      </c>
      <c r="CI16" s="34">
        <v>0</v>
      </c>
      <c r="CJ16"/>
      <c r="CK16" s="87"/>
      <c r="CL16" s="87"/>
      <c r="CM16" s="87"/>
      <c r="CN16" s="6"/>
    </row>
    <row r="17" spans="2:92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7">
        <f t="shared" si="0"/>
        <v>0</v>
      </c>
      <c r="F17" s="247">
        <v>0</v>
      </c>
      <c r="G17" s="161">
        <v>0</v>
      </c>
      <c r="H17" s="247">
        <v>0</v>
      </c>
      <c r="I17" s="247">
        <v>0</v>
      </c>
      <c r="J17" s="247">
        <v>0</v>
      </c>
      <c r="K17" s="247">
        <v>0</v>
      </c>
      <c r="L17" s="247">
        <v>0</v>
      </c>
      <c r="M17" s="247">
        <v>0</v>
      </c>
      <c r="N17" s="161">
        <v>0</v>
      </c>
      <c r="O17" s="247">
        <v>0</v>
      </c>
      <c r="P17" s="247">
        <v>0</v>
      </c>
      <c r="Q17" s="247">
        <v>0</v>
      </c>
      <c r="R17" s="247">
        <v>0</v>
      </c>
      <c r="S17" s="247">
        <v>0</v>
      </c>
      <c r="T17" s="247">
        <v>0</v>
      </c>
      <c r="U17" s="161">
        <v>0</v>
      </c>
      <c r="V17" s="247">
        <v>0</v>
      </c>
      <c r="W17" s="247">
        <v>0</v>
      </c>
      <c r="X17" s="247">
        <v>0</v>
      </c>
      <c r="Y17" s="247">
        <v>0</v>
      </c>
      <c r="Z17" s="247">
        <v>0</v>
      </c>
      <c r="AA17" s="247">
        <v>0</v>
      </c>
      <c r="AB17" s="161">
        <v>0</v>
      </c>
      <c r="AC17" s="247">
        <v>0</v>
      </c>
      <c r="AD17" s="247">
        <v>0</v>
      </c>
      <c r="AE17" s="247">
        <v>0</v>
      </c>
      <c r="AF17" s="247">
        <v>0</v>
      </c>
      <c r="AG17" s="247">
        <v>0</v>
      </c>
      <c r="AH17" s="247">
        <v>0</v>
      </c>
      <c r="AI17" s="161">
        <v>0</v>
      </c>
      <c r="AJ17" s="247">
        <v>0</v>
      </c>
      <c r="AK17" s="247">
        <v>0</v>
      </c>
      <c r="AL17" s="247">
        <v>0</v>
      </c>
      <c r="AM17" s="247">
        <v>0</v>
      </c>
      <c r="AN17" s="247">
        <v>0</v>
      </c>
      <c r="AO17" s="247">
        <v>0</v>
      </c>
      <c r="AP17" s="161">
        <v>0</v>
      </c>
      <c r="AQ17" s="202">
        <v>0</v>
      </c>
      <c r="AR17" s="202">
        <v>0</v>
      </c>
      <c r="AS17" s="202">
        <v>0</v>
      </c>
      <c r="AT17" s="35">
        <v>0</v>
      </c>
      <c r="AU17" s="35">
        <v>0</v>
      </c>
      <c r="AV17" s="35">
        <v>0</v>
      </c>
      <c r="AW17" s="161">
        <v>0</v>
      </c>
      <c r="AX17" s="35">
        <v>0</v>
      </c>
      <c r="AY17" s="35">
        <v>0</v>
      </c>
      <c r="AZ17" s="35">
        <v>0</v>
      </c>
      <c r="BA17" s="35">
        <v>0</v>
      </c>
      <c r="BB17" s="35">
        <v>0</v>
      </c>
      <c r="BC17" s="172">
        <v>0</v>
      </c>
      <c r="BD17" s="161">
        <v>0</v>
      </c>
      <c r="BE17" s="35">
        <v>0</v>
      </c>
      <c r="BF17" s="34">
        <v>0</v>
      </c>
      <c r="BG17" s="34">
        <v>0</v>
      </c>
      <c r="BH17" s="34">
        <v>0</v>
      </c>
      <c r="BI17" s="34">
        <v>0</v>
      </c>
      <c r="BJ17" s="34">
        <v>0</v>
      </c>
      <c r="BK17" s="91">
        <v>0</v>
      </c>
      <c r="BL17" s="34">
        <v>0</v>
      </c>
      <c r="BM17" s="34">
        <v>0</v>
      </c>
      <c r="BN17" s="34">
        <v>0</v>
      </c>
      <c r="BO17" s="34">
        <v>0</v>
      </c>
      <c r="BP17" s="34">
        <v>0</v>
      </c>
      <c r="BQ17" s="34">
        <v>0</v>
      </c>
      <c r="BR17" s="91">
        <v>0</v>
      </c>
      <c r="BS17" s="34">
        <v>0</v>
      </c>
      <c r="BT17" s="34">
        <v>0</v>
      </c>
      <c r="BU17" s="34">
        <v>0</v>
      </c>
      <c r="BV17" s="34">
        <v>0</v>
      </c>
      <c r="BW17" s="34">
        <v>0</v>
      </c>
      <c r="BX17" s="34">
        <v>0</v>
      </c>
      <c r="BY17" s="91">
        <v>0</v>
      </c>
      <c r="BZ17" s="34">
        <v>0</v>
      </c>
      <c r="CA17" s="35">
        <v>0</v>
      </c>
      <c r="CB17" s="35">
        <v>0</v>
      </c>
      <c r="CC17" s="34">
        <v>0</v>
      </c>
      <c r="CD17" s="38">
        <v>0</v>
      </c>
      <c r="CE17" s="33"/>
      <c r="CF17" s="33"/>
      <c r="CG17" s="33"/>
      <c r="CH17" s="33"/>
      <c r="CI17" s="34"/>
      <c r="CJ17"/>
      <c r="CK17" s="87"/>
      <c r="CL17" s="87"/>
      <c r="CM17" s="87"/>
      <c r="CN17" s="6"/>
    </row>
    <row r="18" spans="2:92" s="1" customFormat="1" ht="17.100000000000001" customHeight="1">
      <c r="B18" s="25"/>
      <c r="C18" s="1" t="s">
        <v>219</v>
      </c>
      <c r="D18" s="161">
        <f>VLOOKUP(C18,잔액시산표!A:D,4,FALSE)</f>
        <v>722569426</v>
      </c>
      <c r="E18" s="247">
        <f t="shared" si="0"/>
        <v>395101515</v>
      </c>
      <c r="F18" s="247">
        <v>327467911</v>
      </c>
      <c r="G18" s="161">
        <v>2032383453</v>
      </c>
      <c r="H18" s="247">
        <v>329100100</v>
      </c>
      <c r="I18" s="247">
        <v>353215063</v>
      </c>
      <c r="J18" s="247">
        <v>377083029</v>
      </c>
      <c r="K18" s="247">
        <v>378131231</v>
      </c>
      <c r="L18" s="247">
        <v>308902745</v>
      </c>
      <c r="M18" s="247">
        <v>285951285</v>
      </c>
      <c r="N18" s="161">
        <v>2038902083</v>
      </c>
      <c r="O18" s="247">
        <v>317681957</v>
      </c>
      <c r="P18" s="247">
        <v>402301593</v>
      </c>
      <c r="Q18" s="247">
        <v>370078207</v>
      </c>
      <c r="R18" s="247">
        <v>340413354</v>
      </c>
      <c r="S18" s="247">
        <v>325771639</v>
      </c>
      <c r="T18" s="247">
        <v>282655333</v>
      </c>
      <c r="U18" s="161">
        <v>1801057031</v>
      </c>
      <c r="V18" s="247">
        <v>274325033</v>
      </c>
      <c r="W18" s="247">
        <v>327044003</v>
      </c>
      <c r="X18" s="247">
        <v>332287411</v>
      </c>
      <c r="Y18" s="247">
        <v>314785879</v>
      </c>
      <c r="Z18" s="247">
        <v>284490782</v>
      </c>
      <c r="AA18" s="247">
        <v>268123923</v>
      </c>
      <c r="AB18" s="161">
        <v>1880175219</v>
      </c>
      <c r="AC18" s="247">
        <v>289388161</v>
      </c>
      <c r="AD18" s="247">
        <v>341095074</v>
      </c>
      <c r="AE18" s="247">
        <v>347468753</v>
      </c>
      <c r="AF18" s="247">
        <v>329170625</v>
      </c>
      <c r="AG18" s="247">
        <v>291173499</v>
      </c>
      <c r="AH18" s="247">
        <v>281879107</v>
      </c>
      <c r="AI18" s="161">
        <v>1745602313</v>
      </c>
      <c r="AJ18" s="247">
        <v>283248510</v>
      </c>
      <c r="AK18" s="247">
        <v>298805052</v>
      </c>
      <c r="AL18" s="247">
        <v>312331270</v>
      </c>
      <c r="AM18" s="247">
        <v>310038539</v>
      </c>
      <c r="AN18" s="247">
        <v>282043507</v>
      </c>
      <c r="AO18" s="247">
        <v>259135435</v>
      </c>
      <c r="AP18" s="161">
        <v>1927410035</v>
      </c>
      <c r="AQ18" s="202">
        <v>299922635</v>
      </c>
      <c r="AR18" s="202">
        <v>357739409</v>
      </c>
      <c r="AS18" s="202">
        <v>342238302</v>
      </c>
      <c r="AT18" s="35">
        <v>338458653</v>
      </c>
      <c r="AU18" s="35">
        <v>300394651</v>
      </c>
      <c r="AV18" s="35">
        <v>288656385</v>
      </c>
      <c r="AW18" s="161">
        <v>1762366996</v>
      </c>
      <c r="AX18" s="35">
        <v>265865097</v>
      </c>
      <c r="AY18" s="35">
        <v>299063007</v>
      </c>
      <c r="AZ18" s="35">
        <v>298286923</v>
      </c>
      <c r="BA18" s="35">
        <v>312935940</v>
      </c>
      <c r="BB18" s="35">
        <v>300917608</v>
      </c>
      <c r="BC18" s="172">
        <v>285298421</v>
      </c>
      <c r="BD18" s="161">
        <v>1977765723</v>
      </c>
      <c r="BE18" s="35">
        <v>311038171</v>
      </c>
      <c r="BF18" s="34">
        <v>370165656</v>
      </c>
      <c r="BG18" s="34">
        <v>352113411</v>
      </c>
      <c r="BH18" s="34">
        <v>331265410</v>
      </c>
      <c r="BI18" s="34">
        <v>321900690</v>
      </c>
      <c r="BJ18" s="34">
        <v>291282385</v>
      </c>
      <c r="BK18" s="91">
        <v>1867359336</v>
      </c>
      <c r="BL18" s="34">
        <v>283218592</v>
      </c>
      <c r="BM18" s="34">
        <v>321475005</v>
      </c>
      <c r="BN18" s="34">
        <v>352327579</v>
      </c>
      <c r="BO18" s="34">
        <v>330781895</v>
      </c>
      <c r="BP18" s="34">
        <v>304645668</v>
      </c>
      <c r="BQ18" s="34">
        <v>274910597</v>
      </c>
      <c r="BR18" s="91">
        <v>2044445190</v>
      </c>
      <c r="BS18" s="34">
        <v>304254632</v>
      </c>
      <c r="BT18" s="34">
        <v>384217485</v>
      </c>
      <c r="BU18" s="34">
        <v>370381348</v>
      </c>
      <c r="BV18" s="34">
        <v>358789737</v>
      </c>
      <c r="BW18" s="34">
        <v>325356977</v>
      </c>
      <c r="BX18" s="34">
        <v>301445011</v>
      </c>
      <c r="BY18" s="91">
        <v>1535995966</v>
      </c>
      <c r="BZ18" s="34">
        <v>294655221</v>
      </c>
      <c r="CA18" s="35">
        <v>331341169</v>
      </c>
      <c r="CB18" s="35">
        <v>337109137</v>
      </c>
      <c r="CC18" s="34">
        <v>340869273</v>
      </c>
      <c r="CD18" s="38">
        <v>232021166</v>
      </c>
      <c r="CE18" s="33">
        <v>0</v>
      </c>
      <c r="CF18" s="33">
        <v>0</v>
      </c>
      <c r="CG18" s="33">
        <v>0</v>
      </c>
      <c r="CH18" s="33">
        <v>0</v>
      </c>
      <c r="CI18" s="34">
        <v>0</v>
      </c>
      <c r="CJ18"/>
      <c r="CK18" s="87"/>
      <c r="CL18" s="87"/>
      <c r="CM18" s="87"/>
      <c r="CN18" s="6"/>
    </row>
    <row r="19" spans="2:92" s="1" customFormat="1" ht="17.100000000000001" customHeight="1">
      <c r="B19" s="340" t="s">
        <v>17</v>
      </c>
      <c r="C19" s="341"/>
      <c r="D19" s="163">
        <f>SUM(D20:D29)</f>
        <v>1089357813</v>
      </c>
      <c r="E19" s="249">
        <f t="shared" si="0"/>
        <v>545136007</v>
      </c>
      <c r="F19" s="249">
        <v>544221806</v>
      </c>
      <c r="G19" s="163">
        <v>3591384670</v>
      </c>
      <c r="H19" s="249">
        <v>848223983</v>
      </c>
      <c r="I19" s="249">
        <v>540252786</v>
      </c>
      <c r="J19" s="249">
        <v>541985190</v>
      </c>
      <c r="K19" s="249">
        <v>559409926</v>
      </c>
      <c r="L19" s="249">
        <v>547563625</v>
      </c>
      <c r="M19" s="249">
        <v>553949160</v>
      </c>
      <c r="N19" s="163">
        <v>3267587418</v>
      </c>
      <c r="O19" s="249">
        <v>547456664</v>
      </c>
      <c r="P19" s="249">
        <v>567397820</v>
      </c>
      <c r="Q19" s="249">
        <v>540341235</v>
      </c>
      <c r="R19" s="249">
        <v>536398484</v>
      </c>
      <c r="S19" s="249">
        <v>536847398</v>
      </c>
      <c r="T19" s="249">
        <v>539145817</v>
      </c>
      <c r="U19" s="163">
        <v>3471393138</v>
      </c>
      <c r="V19" s="249">
        <v>736299911</v>
      </c>
      <c r="W19" s="249">
        <v>536725084</v>
      </c>
      <c r="X19" s="249">
        <v>537012932</v>
      </c>
      <c r="Y19" s="249">
        <v>536266539</v>
      </c>
      <c r="Z19" s="249">
        <v>595500759</v>
      </c>
      <c r="AA19" s="249">
        <v>529587913</v>
      </c>
      <c r="AB19" s="163">
        <v>13736816330</v>
      </c>
      <c r="AC19" s="249">
        <v>11559241108</v>
      </c>
      <c r="AD19" s="249">
        <v>432168461</v>
      </c>
      <c r="AE19" s="249">
        <v>437465026</v>
      </c>
      <c r="AF19" s="249">
        <v>437778178</v>
      </c>
      <c r="AG19" s="249">
        <v>435063003</v>
      </c>
      <c r="AH19" s="249">
        <v>435100554</v>
      </c>
      <c r="AI19" s="163">
        <v>2637281000</v>
      </c>
      <c r="AJ19" s="249">
        <v>412455074</v>
      </c>
      <c r="AK19" s="249">
        <v>435205102</v>
      </c>
      <c r="AL19" s="249">
        <v>438109278</v>
      </c>
      <c r="AM19" s="249">
        <v>440671388</v>
      </c>
      <c r="AN19" s="249">
        <v>465823560</v>
      </c>
      <c r="AO19" s="249">
        <v>445016598</v>
      </c>
      <c r="AP19" s="163">
        <v>2616453811</v>
      </c>
      <c r="AQ19" s="204">
        <v>441060852</v>
      </c>
      <c r="AR19" s="204">
        <v>438393096</v>
      </c>
      <c r="AS19" s="204">
        <v>438521118</v>
      </c>
      <c r="AT19" s="79">
        <v>434192914</v>
      </c>
      <c r="AU19" s="79">
        <v>432699976</v>
      </c>
      <c r="AV19" s="79">
        <v>431585855</v>
      </c>
      <c r="AW19" s="163">
        <v>2593183317</v>
      </c>
      <c r="AX19" s="79">
        <v>432730204</v>
      </c>
      <c r="AY19" s="79">
        <v>431438149</v>
      </c>
      <c r="AZ19" s="79">
        <v>433985218</v>
      </c>
      <c r="BA19" s="79">
        <v>426906031</v>
      </c>
      <c r="BB19" s="79">
        <v>425440981</v>
      </c>
      <c r="BC19" s="170">
        <v>442682734</v>
      </c>
      <c r="BD19" s="163">
        <v>2577272230</v>
      </c>
      <c r="BE19" s="79">
        <v>425296147</v>
      </c>
      <c r="BF19" s="75">
        <v>422398131</v>
      </c>
      <c r="BG19" s="75">
        <v>422704544</v>
      </c>
      <c r="BH19" s="75">
        <v>436667053</v>
      </c>
      <c r="BI19" s="75">
        <v>435487399</v>
      </c>
      <c r="BJ19" s="75">
        <v>434718956</v>
      </c>
      <c r="BK19" s="75">
        <v>2590241329</v>
      </c>
      <c r="BL19" s="75">
        <v>434830459</v>
      </c>
      <c r="BM19" s="75">
        <v>430142880</v>
      </c>
      <c r="BN19" s="75">
        <v>430802785</v>
      </c>
      <c r="BO19" s="75">
        <v>435242283</v>
      </c>
      <c r="BP19" s="75">
        <v>433225612</v>
      </c>
      <c r="BQ19" s="75">
        <v>425997310</v>
      </c>
      <c r="BR19" s="75">
        <v>2539872859</v>
      </c>
      <c r="BS19" s="75">
        <v>425732920.0999999</v>
      </c>
      <c r="BT19" s="75">
        <v>424656499.9000001</v>
      </c>
      <c r="BU19" s="75">
        <v>424423579.29999995</v>
      </c>
      <c r="BV19" s="75">
        <v>420239703.70000005</v>
      </c>
      <c r="BW19" s="75">
        <v>426301569</v>
      </c>
      <c r="BX19" s="75">
        <v>418518587</v>
      </c>
      <c r="BY19" s="75">
        <v>2023935522</v>
      </c>
      <c r="BZ19" s="75">
        <v>443444214</v>
      </c>
      <c r="CA19" s="79">
        <v>395799515</v>
      </c>
      <c r="CB19" s="79">
        <v>409513499</v>
      </c>
      <c r="CC19" s="75">
        <v>400350326</v>
      </c>
      <c r="CD19" s="73">
        <v>374827968</v>
      </c>
      <c r="CE19" s="74">
        <v>0</v>
      </c>
      <c r="CF19" s="74">
        <v>0</v>
      </c>
      <c r="CG19" s="74">
        <v>0</v>
      </c>
      <c r="CH19" s="74">
        <v>0</v>
      </c>
      <c r="CI19" s="75">
        <v>0</v>
      </c>
      <c r="CJ19" s="7"/>
      <c r="CK19" s="87"/>
      <c r="CL19" s="87"/>
      <c r="CM19" s="87"/>
      <c r="CN19" s="6"/>
    </row>
    <row r="20" spans="2:92" s="1" customFormat="1" ht="17.100000000000001" customHeight="1">
      <c r="B20" s="25"/>
      <c r="C20" s="1" t="s">
        <v>44</v>
      </c>
      <c r="D20" s="161">
        <f>VLOOKUP(C20,잔액시산표!A:D,4,FALSE)</f>
        <v>2800000</v>
      </c>
      <c r="E20" s="247">
        <f t="shared" si="0"/>
        <v>1400000</v>
      </c>
      <c r="F20" s="247">
        <v>1400000</v>
      </c>
      <c r="G20" s="161">
        <v>8400000</v>
      </c>
      <c r="H20" s="247">
        <v>1400000</v>
      </c>
      <c r="I20" s="247">
        <v>1400000</v>
      </c>
      <c r="J20" s="247">
        <v>1400000</v>
      </c>
      <c r="K20" s="247">
        <v>1400000</v>
      </c>
      <c r="L20" s="247">
        <v>1400000</v>
      </c>
      <c r="M20" s="247">
        <v>1400000</v>
      </c>
      <c r="N20" s="161">
        <v>8400000</v>
      </c>
      <c r="O20" s="247">
        <v>1400000</v>
      </c>
      <c r="P20" s="247">
        <v>1400000</v>
      </c>
      <c r="Q20" s="247">
        <v>1400000</v>
      </c>
      <c r="R20" s="247">
        <v>1400000</v>
      </c>
      <c r="S20" s="247">
        <v>1400000</v>
      </c>
      <c r="T20" s="247">
        <v>1400000</v>
      </c>
      <c r="U20" s="161">
        <v>8082624</v>
      </c>
      <c r="V20" s="247">
        <v>1400000</v>
      </c>
      <c r="W20" s="247">
        <v>1400000</v>
      </c>
      <c r="X20" s="247">
        <v>1400000</v>
      </c>
      <c r="Y20" s="247">
        <v>1400000</v>
      </c>
      <c r="Z20" s="247">
        <v>1400000</v>
      </c>
      <c r="AA20" s="247">
        <v>1082624</v>
      </c>
      <c r="AB20" s="161">
        <v>3000000</v>
      </c>
      <c r="AC20" s="247">
        <v>1500000</v>
      </c>
      <c r="AD20" s="247">
        <v>0</v>
      </c>
      <c r="AE20" s="247">
        <v>0</v>
      </c>
      <c r="AF20" s="247">
        <v>1500000</v>
      </c>
      <c r="AG20" s="247">
        <v>0</v>
      </c>
      <c r="AH20" s="247">
        <v>0</v>
      </c>
      <c r="AI20" s="161">
        <v>3000000</v>
      </c>
      <c r="AJ20" s="247">
        <v>1500000</v>
      </c>
      <c r="AK20" s="247">
        <v>0</v>
      </c>
      <c r="AL20" s="247">
        <v>1500000</v>
      </c>
      <c r="AM20" s="247">
        <v>0</v>
      </c>
      <c r="AN20" s="247">
        <v>0</v>
      </c>
      <c r="AO20" s="247">
        <v>0</v>
      </c>
      <c r="AP20" s="161">
        <v>3000000</v>
      </c>
      <c r="AQ20" s="202">
        <v>1500000</v>
      </c>
      <c r="AR20" s="202">
        <v>0</v>
      </c>
      <c r="AS20" s="202">
        <v>0</v>
      </c>
      <c r="AT20" s="35">
        <v>1500000</v>
      </c>
      <c r="AU20" s="35">
        <v>0</v>
      </c>
      <c r="AV20" s="35">
        <v>0</v>
      </c>
      <c r="AW20" s="161">
        <v>3000000</v>
      </c>
      <c r="AX20" s="35">
        <v>1500000</v>
      </c>
      <c r="AY20" s="35">
        <v>0</v>
      </c>
      <c r="AZ20" s="35">
        <v>1500000</v>
      </c>
      <c r="BA20" s="35">
        <v>0</v>
      </c>
      <c r="BB20" s="35">
        <v>0</v>
      </c>
      <c r="BC20" s="172">
        <v>0</v>
      </c>
      <c r="BD20" s="161">
        <v>3000000</v>
      </c>
      <c r="BE20" s="35">
        <v>1500000</v>
      </c>
      <c r="BF20" s="34">
        <v>0</v>
      </c>
      <c r="BG20" s="34">
        <v>0</v>
      </c>
      <c r="BH20" s="34">
        <v>1500000</v>
      </c>
      <c r="BI20" s="34">
        <v>0</v>
      </c>
      <c r="BJ20" s="34">
        <v>0</v>
      </c>
      <c r="BK20" s="91">
        <v>3000000</v>
      </c>
      <c r="BL20" s="34">
        <v>1500000</v>
      </c>
      <c r="BM20" s="34">
        <v>0</v>
      </c>
      <c r="BN20" s="34">
        <v>0</v>
      </c>
      <c r="BO20" s="34">
        <v>1500000</v>
      </c>
      <c r="BP20" s="34">
        <v>0</v>
      </c>
      <c r="BQ20" s="34">
        <v>0</v>
      </c>
      <c r="BR20" s="91">
        <v>3000000</v>
      </c>
      <c r="BS20" s="34">
        <v>1500000</v>
      </c>
      <c r="BT20" s="34">
        <v>0</v>
      </c>
      <c r="BU20" s="34">
        <v>0</v>
      </c>
      <c r="BV20" s="34">
        <v>1500000</v>
      </c>
      <c r="BW20" s="34">
        <v>0</v>
      </c>
      <c r="BX20" s="34">
        <v>0</v>
      </c>
      <c r="BY20" s="91">
        <v>3000000</v>
      </c>
      <c r="BZ20" s="34">
        <v>1500000</v>
      </c>
      <c r="CA20" s="35">
        <v>0</v>
      </c>
      <c r="CB20" s="35">
        <v>0</v>
      </c>
      <c r="CC20" s="34">
        <v>1500000</v>
      </c>
      <c r="CD20" s="38">
        <v>0</v>
      </c>
      <c r="CE20" s="33">
        <v>0</v>
      </c>
      <c r="CF20" s="33">
        <v>0</v>
      </c>
      <c r="CG20" s="33">
        <v>0</v>
      </c>
      <c r="CH20" s="33">
        <v>0</v>
      </c>
      <c r="CI20" s="34">
        <v>0</v>
      </c>
      <c r="CJ20"/>
      <c r="CK20" s="111"/>
      <c r="CL20" s="87"/>
      <c r="CM20" s="87"/>
      <c r="CN20" s="6"/>
    </row>
    <row r="21" spans="2:92" s="61" customFormat="1" ht="17.100000000000001" customHeight="1">
      <c r="B21" s="105"/>
      <c r="C21" s="61" t="s">
        <v>25</v>
      </c>
      <c r="D21" s="164">
        <f>VLOOKUP(C21,잔액시산표!A:D,4,FALSE)</f>
        <v>867075810</v>
      </c>
      <c r="E21" s="250">
        <f t="shared" si="0"/>
        <v>433537905</v>
      </c>
      <c r="F21" s="250">
        <v>433537905</v>
      </c>
      <c r="G21" s="164">
        <v>2601227430</v>
      </c>
      <c r="H21" s="250">
        <v>433537905</v>
      </c>
      <c r="I21" s="250">
        <v>433537905</v>
      </c>
      <c r="J21" s="250">
        <v>433537905</v>
      </c>
      <c r="K21" s="250">
        <v>433537905</v>
      </c>
      <c r="L21" s="250">
        <v>433537905</v>
      </c>
      <c r="M21" s="250">
        <v>433537905</v>
      </c>
      <c r="N21" s="164">
        <v>2601227430</v>
      </c>
      <c r="O21" s="250">
        <v>433537905</v>
      </c>
      <c r="P21" s="250">
        <v>433537905</v>
      </c>
      <c r="Q21" s="250">
        <v>433537905</v>
      </c>
      <c r="R21" s="250">
        <v>433537905</v>
      </c>
      <c r="S21" s="250">
        <v>433537905</v>
      </c>
      <c r="T21" s="250">
        <v>433537905</v>
      </c>
      <c r="U21" s="164">
        <v>2601227430</v>
      </c>
      <c r="V21" s="250">
        <v>433537905</v>
      </c>
      <c r="W21" s="250">
        <v>433537905</v>
      </c>
      <c r="X21" s="250">
        <v>433537905</v>
      </c>
      <c r="Y21" s="250">
        <v>433537905</v>
      </c>
      <c r="Z21" s="250">
        <v>433537905</v>
      </c>
      <c r="AA21" s="250">
        <v>433537905</v>
      </c>
      <c r="AB21" s="164">
        <v>1951806097</v>
      </c>
      <c r="AC21" s="250">
        <v>378099497</v>
      </c>
      <c r="AD21" s="250">
        <v>314741320</v>
      </c>
      <c r="AE21" s="250">
        <v>314741320</v>
      </c>
      <c r="AF21" s="250">
        <v>314741320</v>
      </c>
      <c r="AG21" s="250">
        <v>314741320</v>
      </c>
      <c r="AH21" s="250">
        <v>314741320</v>
      </c>
      <c r="AI21" s="164">
        <v>1888447920</v>
      </c>
      <c r="AJ21" s="250">
        <v>314741320</v>
      </c>
      <c r="AK21" s="250">
        <v>314741320</v>
      </c>
      <c r="AL21" s="250">
        <v>314741320</v>
      </c>
      <c r="AM21" s="250">
        <v>314741320</v>
      </c>
      <c r="AN21" s="250">
        <v>314741320</v>
      </c>
      <c r="AO21" s="250">
        <v>314741320</v>
      </c>
      <c r="AP21" s="164">
        <v>1888447920</v>
      </c>
      <c r="AQ21" s="205">
        <v>314741320</v>
      </c>
      <c r="AR21" s="205">
        <v>314741320</v>
      </c>
      <c r="AS21" s="205">
        <v>314741320</v>
      </c>
      <c r="AT21" s="108">
        <v>314741320</v>
      </c>
      <c r="AU21" s="108">
        <v>314741320</v>
      </c>
      <c r="AV21" s="108">
        <v>314741320</v>
      </c>
      <c r="AW21" s="164">
        <v>1888447920</v>
      </c>
      <c r="AX21" s="108">
        <v>314741320</v>
      </c>
      <c r="AY21" s="108">
        <v>314741320</v>
      </c>
      <c r="AZ21" s="108">
        <v>314741320</v>
      </c>
      <c r="BA21" s="108">
        <v>314741320</v>
      </c>
      <c r="BB21" s="108">
        <v>314741320</v>
      </c>
      <c r="BC21" s="173">
        <v>314741320</v>
      </c>
      <c r="BD21" s="164">
        <v>1888447920</v>
      </c>
      <c r="BE21" s="108">
        <v>314741320</v>
      </c>
      <c r="BF21" s="107">
        <v>314741320</v>
      </c>
      <c r="BG21" s="107">
        <v>314741320</v>
      </c>
      <c r="BH21" s="107">
        <v>314741320</v>
      </c>
      <c r="BI21" s="107">
        <v>314741320</v>
      </c>
      <c r="BJ21" s="107">
        <v>314741320</v>
      </c>
      <c r="BK21" s="106">
        <v>1888447920</v>
      </c>
      <c r="BL21" s="107">
        <v>314741320</v>
      </c>
      <c r="BM21" s="107">
        <v>314741320</v>
      </c>
      <c r="BN21" s="107">
        <v>314741320</v>
      </c>
      <c r="BO21" s="107">
        <v>314741320</v>
      </c>
      <c r="BP21" s="107">
        <v>314741320</v>
      </c>
      <c r="BQ21" s="107">
        <v>314741320</v>
      </c>
      <c r="BR21" s="106">
        <v>1888447920</v>
      </c>
      <c r="BS21" s="107">
        <v>314741320</v>
      </c>
      <c r="BT21" s="107">
        <v>314741320</v>
      </c>
      <c r="BU21" s="107">
        <v>314741320</v>
      </c>
      <c r="BV21" s="107">
        <v>314741320</v>
      </c>
      <c r="BW21" s="107">
        <v>314741320</v>
      </c>
      <c r="BX21" s="107">
        <v>314741320</v>
      </c>
      <c r="BY21" s="106">
        <v>1573706600</v>
      </c>
      <c r="BZ21" s="107">
        <v>314727076</v>
      </c>
      <c r="CA21" s="108">
        <v>314744881</v>
      </c>
      <c r="CB21" s="108">
        <v>314744881</v>
      </c>
      <c r="CC21" s="107">
        <v>314744881</v>
      </c>
      <c r="CD21" s="63">
        <v>314744881</v>
      </c>
      <c r="CE21" s="109">
        <v>0</v>
      </c>
      <c r="CF21" s="109">
        <v>0</v>
      </c>
      <c r="CG21" s="109">
        <v>0</v>
      </c>
      <c r="CH21" s="109">
        <v>0</v>
      </c>
      <c r="CI21" s="107">
        <v>0</v>
      </c>
      <c r="CJ21" s="110"/>
      <c r="CK21" s="87"/>
      <c r="CL21" s="87"/>
      <c r="CM21" s="87"/>
      <c r="CN21" s="6"/>
    </row>
    <row r="22" spans="2:92" s="1" customFormat="1" ht="17.100000000000001" customHeight="1">
      <c r="B22" s="25"/>
      <c r="C22" s="1" t="s">
        <v>26</v>
      </c>
      <c r="D22" s="161">
        <f>VLOOKUP(C22,잔액시산표!A:D,4,FALSE)</f>
        <v>4433820</v>
      </c>
      <c r="E22" s="247">
        <f t="shared" si="0"/>
        <v>2253253</v>
      </c>
      <c r="F22" s="247">
        <v>2180567</v>
      </c>
      <c r="G22" s="161">
        <v>13236507</v>
      </c>
      <c r="H22" s="247">
        <v>2253253</v>
      </c>
      <c r="I22" s="247">
        <v>2035196</v>
      </c>
      <c r="J22" s="247">
        <v>2253253</v>
      </c>
      <c r="K22" s="247">
        <v>2253253</v>
      </c>
      <c r="L22" s="247">
        <v>2182152</v>
      </c>
      <c r="M22" s="247">
        <v>2259400</v>
      </c>
      <c r="N22" s="161">
        <v>13337748</v>
      </c>
      <c r="O22" s="247">
        <v>2186516</v>
      </c>
      <c r="P22" s="247">
        <v>2259400</v>
      </c>
      <c r="Q22" s="247">
        <v>2259400</v>
      </c>
      <c r="R22" s="247">
        <v>2186516</v>
      </c>
      <c r="S22" s="247">
        <v>2259400</v>
      </c>
      <c r="T22" s="247">
        <v>2186516</v>
      </c>
      <c r="U22" s="161">
        <v>14165752</v>
      </c>
      <c r="V22" s="247">
        <v>2259400</v>
      </c>
      <c r="W22" s="247">
        <v>2040748</v>
      </c>
      <c r="X22" s="247">
        <v>2259400</v>
      </c>
      <c r="Y22" s="247">
        <v>2259400</v>
      </c>
      <c r="Z22" s="247">
        <v>2371312</v>
      </c>
      <c r="AA22" s="247">
        <v>2975492</v>
      </c>
      <c r="AB22" s="161">
        <v>15486266</v>
      </c>
      <c r="AC22" s="247">
        <v>2705243</v>
      </c>
      <c r="AD22" s="247">
        <v>2589619</v>
      </c>
      <c r="AE22" s="247">
        <v>2589619</v>
      </c>
      <c r="AF22" s="247">
        <v>2506083</v>
      </c>
      <c r="AG22" s="247">
        <v>2589619</v>
      </c>
      <c r="AH22" s="247">
        <v>2506083</v>
      </c>
      <c r="AI22" s="161">
        <v>15205674</v>
      </c>
      <c r="AJ22" s="247">
        <v>2589619</v>
      </c>
      <c r="AK22" s="247">
        <v>2339011</v>
      </c>
      <c r="AL22" s="247">
        <v>2589619</v>
      </c>
      <c r="AM22" s="247">
        <v>2589619</v>
      </c>
      <c r="AN22" s="247">
        <v>2506518</v>
      </c>
      <c r="AO22" s="247">
        <v>2591288</v>
      </c>
      <c r="AP22" s="161">
        <v>15296958</v>
      </c>
      <c r="AQ22" s="202">
        <v>2507698</v>
      </c>
      <c r="AR22" s="202">
        <v>2591288</v>
      </c>
      <c r="AS22" s="202">
        <v>2591288</v>
      </c>
      <c r="AT22" s="35">
        <v>2507698</v>
      </c>
      <c r="AU22" s="35">
        <v>2591288</v>
      </c>
      <c r="AV22" s="35">
        <v>2507698</v>
      </c>
      <c r="AW22" s="161">
        <v>16110051</v>
      </c>
      <c r="AX22" s="35">
        <v>2591288</v>
      </c>
      <c r="AY22" s="35">
        <v>2424108</v>
      </c>
      <c r="AZ22" s="35">
        <v>2591288</v>
      </c>
      <c r="BA22" s="35">
        <v>2591288</v>
      </c>
      <c r="BB22" s="35">
        <v>2674486</v>
      </c>
      <c r="BC22" s="172">
        <v>3237593</v>
      </c>
      <c r="BD22" s="161">
        <v>19112241</v>
      </c>
      <c r="BE22" s="35">
        <v>3133154</v>
      </c>
      <c r="BF22" s="34">
        <v>3237593</v>
      </c>
      <c r="BG22" s="34">
        <v>3237593</v>
      </c>
      <c r="BH22" s="34">
        <v>3133154</v>
      </c>
      <c r="BI22" s="34">
        <v>3237593</v>
      </c>
      <c r="BJ22" s="34">
        <v>3133154</v>
      </c>
      <c r="BK22" s="91">
        <v>20176767</v>
      </c>
      <c r="BL22" s="34">
        <v>3237593</v>
      </c>
      <c r="BM22" s="34">
        <v>2924277</v>
      </c>
      <c r="BN22" s="34">
        <v>3237593</v>
      </c>
      <c r="BO22" s="34">
        <v>3237593</v>
      </c>
      <c r="BP22" s="34">
        <v>3372940</v>
      </c>
      <c r="BQ22" s="34">
        <v>4166771</v>
      </c>
      <c r="BR22" s="91">
        <v>24597390</v>
      </c>
      <c r="BS22" s="34">
        <v>4032359</v>
      </c>
      <c r="BT22" s="34">
        <v>4166771</v>
      </c>
      <c r="BU22" s="34">
        <v>4166771</v>
      </c>
      <c r="BV22" s="34">
        <v>4032359</v>
      </c>
      <c r="BW22" s="34">
        <v>4166771</v>
      </c>
      <c r="BX22" s="34">
        <v>4032359</v>
      </c>
      <c r="BY22" s="91">
        <v>19220911</v>
      </c>
      <c r="BZ22" s="34">
        <v>4166771</v>
      </c>
      <c r="CA22" s="35">
        <v>3763535</v>
      </c>
      <c r="CB22" s="35">
        <v>4166771</v>
      </c>
      <c r="CC22" s="34">
        <v>4166771</v>
      </c>
      <c r="CD22" s="38">
        <v>2957063</v>
      </c>
      <c r="CE22" s="33">
        <v>0</v>
      </c>
      <c r="CF22" s="33">
        <v>0</v>
      </c>
      <c r="CG22" s="33">
        <v>0</v>
      </c>
      <c r="CH22" s="33">
        <v>0</v>
      </c>
      <c r="CI22" s="34">
        <v>0</v>
      </c>
      <c r="CJ22" s="7"/>
      <c r="CK22" s="87"/>
      <c r="CL22" s="87"/>
      <c r="CM22" s="87"/>
      <c r="CN22" s="6"/>
    </row>
    <row r="23" spans="2:92" s="1" customFormat="1" ht="17.100000000000001" customHeight="1">
      <c r="B23" s="25"/>
      <c r="C23" s="1" t="s">
        <v>27</v>
      </c>
      <c r="D23" s="161">
        <f>VLOOKUP(C23,잔액시산표!A:D,4,FALSE)</f>
        <v>33333334</v>
      </c>
      <c r="E23" s="247">
        <f t="shared" si="0"/>
        <v>16666667</v>
      </c>
      <c r="F23" s="247">
        <v>16666667</v>
      </c>
      <c r="G23" s="161">
        <v>400000000</v>
      </c>
      <c r="H23" s="247">
        <v>316666665</v>
      </c>
      <c r="I23" s="247">
        <v>16666667</v>
      </c>
      <c r="J23" s="247">
        <v>16666667</v>
      </c>
      <c r="K23" s="247">
        <v>16666667</v>
      </c>
      <c r="L23" s="247">
        <v>16666667</v>
      </c>
      <c r="M23" s="247">
        <v>16666667</v>
      </c>
      <c r="N23" s="161">
        <v>100000000</v>
      </c>
      <c r="O23" s="247">
        <v>16666665</v>
      </c>
      <c r="P23" s="247">
        <v>16666667</v>
      </c>
      <c r="Q23" s="247">
        <v>16666667</v>
      </c>
      <c r="R23" s="247">
        <v>16666667</v>
      </c>
      <c r="S23" s="247">
        <v>16666667</v>
      </c>
      <c r="T23" s="247">
        <v>16666667</v>
      </c>
      <c r="U23" s="161">
        <v>300000000</v>
      </c>
      <c r="V23" s="247">
        <v>216666665</v>
      </c>
      <c r="W23" s="247">
        <v>16666667</v>
      </c>
      <c r="X23" s="247">
        <v>16666667</v>
      </c>
      <c r="Y23" s="247">
        <v>16666667</v>
      </c>
      <c r="Z23" s="247">
        <v>16666667</v>
      </c>
      <c r="AA23" s="247">
        <v>16666667</v>
      </c>
      <c r="AB23" s="161">
        <v>240277777</v>
      </c>
      <c r="AC23" s="247">
        <v>31944445</v>
      </c>
      <c r="AD23" s="247">
        <v>41666666</v>
      </c>
      <c r="AE23" s="247">
        <v>41666666</v>
      </c>
      <c r="AF23" s="247">
        <v>41666666</v>
      </c>
      <c r="AG23" s="247">
        <v>41666666</v>
      </c>
      <c r="AH23" s="247">
        <v>41666668</v>
      </c>
      <c r="AI23" s="161">
        <v>250000000</v>
      </c>
      <c r="AJ23" s="247">
        <v>41666668</v>
      </c>
      <c r="AK23" s="247">
        <v>41666666</v>
      </c>
      <c r="AL23" s="247">
        <v>41666666</v>
      </c>
      <c r="AM23" s="247">
        <v>41666668</v>
      </c>
      <c r="AN23" s="247">
        <v>41666666</v>
      </c>
      <c r="AO23" s="247">
        <v>41666666</v>
      </c>
      <c r="AP23" s="161">
        <v>250000000</v>
      </c>
      <c r="AQ23" s="202">
        <v>41666668</v>
      </c>
      <c r="AR23" s="202">
        <v>41666666</v>
      </c>
      <c r="AS23" s="202">
        <v>41666666</v>
      </c>
      <c r="AT23" s="35">
        <v>41666666</v>
      </c>
      <c r="AU23" s="35">
        <v>41666666</v>
      </c>
      <c r="AV23" s="35">
        <v>41666668</v>
      </c>
      <c r="AW23" s="161">
        <v>250000000</v>
      </c>
      <c r="AX23" s="35">
        <v>41666668</v>
      </c>
      <c r="AY23" s="35">
        <v>41666666</v>
      </c>
      <c r="AZ23" s="35">
        <v>41666666</v>
      </c>
      <c r="BA23" s="35">
        <v>41666668</v>
      </c>
      <c r="BB23" s="35">
        <v>41666666</v>
      </c>
      <c r="BC23" s="172">
        <v>41666666</v>
      </c>
      <c r="BD23" s="161">
        <v>250000000</v>
      </c>
      <c r="BE23" s="35">
        <v>41666668</v>
      </c>
      <c r="BF23" s="34">
        <v>41666666</v>
      </c>
      <c r="BG23" s="34">
        <v>41666666</v>
      </c>
      <c r="BH23" s="34">
        <v>41666666</v>
      </c>
      <c r="BI23" s="34">
        <v>41666666</v>
      </c>
      <c r="BJ23" s="34">
        <v>41666668</v>
      </c>
      <c r="BK23" s="91">
        <v>250000000</v>
      </c>
      <c r="BL23" s="34">
        <v>41666668</v>
      </c>
      <c r="BM23" s="34">
        <v>41666666</v>
      </c>
      <c r="BN23" s="34">
        <v>41666666</v>
      </c>
      <c r="BO23" s="34">
        <v>41666668</v>
      </c>
      <c r="BP23" s="34">
        <v>41666666</v>
      </c>
      <c r="BQ23" s="34">
        <v>41666666</v>
      </c>
      <c r="BR23" s="91">
        <v>200000000</v>
      </c>
      <c r="BS23" s="34">
        <v>32240438</v>
      </c>
      <c r="BT23" s="34">
        <v>33879781</v>
      </c>
      <c r="BU23" s="34">
        <v>33879781</v>
      </c>
      <c r="BV23" s="34">
        <v>33333334</v>
      </c>
      <c r="BW23" s="34">
        <v>33879781</v>
      </c>
      <c r="BX23" s="34">
        <v>32786885</v>
      </c>
      <c r="BY23" s="91">
        <v>39722000</v>
      </c>
      <c r="BZ23" s="34">
        <v>8611111</v>
      </c>
      <c r="CA23" s="35">
        <v>7777778</v>
      </c>
      <c r="CB23" s="35">
        <v>8611111</v>
      </c>
      <c r="CC23" s="34">
        <v>11666444</v>
      </c>
      <c r="CD23" s="38">
        <v>3055556</v>
      </c>
      <c r="CE23" s="33">
        <v>0</v>
      </c>
      <c r="CF23" s="33">
        <v>0</v>
      </c>
      <c r="CG23" s="33">
        <v>0</v>
      </c>
      <c r="CH23" s="33">
        <v>0</v>
      </c>
      <c r="CI23" s="34">
        <v>0</v>
      </c>
      <c r="CJ23" s="7"/>
      <c r="CK23" s="87"/>
      <c r="CL23" s="87"/>
      <c r="CM23" s="87"/>
      <c r="CN23" s="6"/>
    </row>
    <row r="24" spans="2:92" s="1" customFormat="1" ht="17.100000000000001" customHeight="1">
      <c r="B24" s="25"/>
      <c r="C24" s="1" t="s">
        <v>41</v>
      </c>
      <c r="D24" s="161">
        <f>VLOOKUP(C24,잔액시산표!A:D,4,FALSE)</f>
        <v>4499998</v>
      </c>
      <c r="E24" s="247">
        <f t="shared" si="0"/>
        <v>2249999</v>
      </c>
      <c r="F24" s="247">
        <v>2249999</v>
      </c>
      <c r="G24" s="161">
        <v>13500000</v>
      </c>
      <c r="H24" s="247">
        <v>2250002</v>
      </c>
      <c r="I24" s="247">
        <v>2249999</v>
      </c>
      <c r="J24" s="247">
        <v>2249999</v>
      </c>
      <c r="K24" s="247">
        <v>2250002</v>
      </c>
      <c r="L24" s="247">
        <v>2249999</v>
      </c>
      <c r="M24" s="247">
        <v>2249999</v>
      </c>
      <c r="N24" s="161">
        <v>13500000</v>
      </c>
      <c r="O24" s="247">
        <v>2250002</v>
      </c>
      <c r="P24" s="247">
        <v>2249999</v>
      </c>
      <c r="Q24" s="247">
        <v>2249999</v>
      </c>
      <c r="R24" s="247">
        <v>2250002</v>
      </c>
      <c r="S24" s="247">
        <v>2249999</v>
      </c>
      <c r="T24" s="247">
        <v>2249999</v>
      </c>
      <c r="U24" s="161">
        <v>13500000</v>
      </c>
      <c r="V24" s="247">
        <v>2250002</v>
      </c>
      <c r="W24" s="247">
        <v>2198631</v>
      </c>
      <c r="X24" s="247">
        <v>2301367</v>
      </c>
      <c r="Y24" s="247">
        <v>2250002</v>
      </c>
      <c r="Z24" s="247">
        <v>2249999</v>
      </c>
      <c r="AA24" s="247">
        <v>2249999</v>
      </c>
      <c r="AB24" s="161">
        <v>14806011</v>
      </c>
      <c r="AC24" s="247">
        <v>2306011</v>
      </c>
      <c r="AD24" s="247">
        <v>2500000</v>
      </c>
      <c r="AE24" s="247">
        <v>2500000</v>
      </c>
      <c r="AF24" s="247">
        <v>2500000</v>
      </c>
      <c r="AG24" s="247">
        <v>2500000</v>
      </c>
      <c r="AH24" s="247">
        <v>2500000</v>
      </c>
      <c r="AI24" s="161">
        <v>15000000</v>
      </c>
      <c r="AJ24" s="247">
        <v>2500000</v>
      </c>
      <c r="AK24" s="247">
        <v>2500000</v>
      </c>
      <c r="AL24" s="247">
        <v>2500000</v>
      </c>
      <c r="AM24" s="247">
        <v>2500000</v>
      </c>
      <c r="AN24" s="247">
        <v>2500000</v>
      </c>
      <c r="AO24" s="247">
        <v>2500000</v>
      </c>
      <c r="AP24" s="161">
        <v>15000000</v>
      </c>
      <c r="AQ24" s="202">
        <v>2500000</v>
      </c>
      <c r="AR24" s="202">
        <v>2500000</v>
      </c>
      <c r="AS24" s="202">
        <v>2500000</v>
      </c>
      <c r="AT24" s="35">
        <v>2500000</v>
      </c>
      <c r="AU24" s="35">
        <v>2500000</v>
      </c>
      <c r="AV24" s="35">
        <v>2500000</v>
      </c>
      <c r="AW24" s="161">
        <v>15000000</v>
      </c>
      <c r="AX24" s="35">
        <v>2500000</v>
      </c>
      <c r="AY24" s="35">
        <v>2500000</v>
      </c>
      <c r="AZ24" s="35">
        <v>2500000</v>
      </c>
      <c r="BA24" s="35">
        <v>2500000</v>
      </c>
      <c r="BB24" s="35">
        <v>2500000</v>
      </c>
      <c r="BC24" s="172">
        <v>2500000</v>
      </c>
      <c r="BD24" s="161">
        <v>15000000</v>
      </c>
      <c r="BE24" s="35">
        <v>2500000</v>
      </c>
      <c r="BF24" s="34">
        <v>2500000</v>
      </c>
      <c r="BG24" s="34">
        <v>2500000</v>
      </c>
      <c r="BH24" s="34">
        <v>2500000</v>
      </c>
      <c r="BI24" s="34">
        <v>2500000</v>
      </c>
      <c r="BJ24" s="34">
        <v>2500000</v>
      </c>
      <c r="BK24" s="91">
        <v>15000000</v>
      </c>
      <c r="BL24" s="34">
        <v>2500000</v>
      </c>
      <c r="BM24" s="34">
        <v>2500000</v>
      </c>
      <c r="BN24" s="34">
        <v>2500000</v>
      </c>
      <c r="BO24" s="34">
        <v>2500000</v>
      </c>
      <c r="BP24" s="34">
        <v>2500000</v>
      </c>
      <c r="BQ24" s="34">
        <v>2500000</v>
      </c>
      <c r="BR24" s="91">
        <v>15000000</v>
      </c>
      <c r="BS24" s="34">
        <v>2418032</v>
      </c>
      <c r="BT24" s="34">
        <v>2540984</v>
      </c>
      <c r="BU24" s="34">
        <v>2540984</v>
      </c>
      <c r="BV24" s="34">
        <v>2500000</v>
      </c>
      <c r="BW24" s="34">
        <v>2540984</v>
      </c>
      <c r="BX24" s="34">
        <v>2459016</v>
      </c>
      <c r="BY24" s="91">
        <v>17666667</v>
      </c>
      <c r="BZ24" s="34">
        <v>2554945</v>
      </c>
      <c r="CA24" s="35">
        <v>2307693</v>
      </c>
      <c r="CB24" s="35">
        <v>2554945</v>
      </c>
      <c r="CC24" s="34">
        <v>2554945</v>
      </c>
      <c r="CD24" s="38">
        <v>7694139</v>
      </c>
      <c r="CE24" s="33">
        <v>0</v>
      </c>
      <c r="CF24" s="33">
        <v>0</v>
      </c>
      <c r="CG24" s="33">
        <v>0</v>
      </c>
      <c r="CH24" s="33">
        <v>0</v>
      </c>
      <c r="CI24" s="34">
        <v>0</v>
      </c>
      <c r="CJ24" s="7"/>
      <c r="CK24" s="87"/>
      <c r="CL24" s="87"/>
      <c r="CM24" s="87"/>
      <c r="CN24" s="6"/>
    </row>
    <row r="25" spans="2:92" s="1" customFormat="1" ht="17.100000000000001" customHeight="1">
      <c r="B25" s="25"/>
      <c r="C25" s="1" t="s">
        <v>42</v>
      </c>
      <c r="D25" s="161">
        <f>VLOOKUP(C25,잔액시산표!A:D,4,FALSE)</f>
        <v>5833332</v>
      </c>
      <c r="E25" s="247">
        <f t="shared" si="0"/>
        <v>2916666</v>
      </c>
      <c r="F25" s="247">
        <v>2916666</v>
      </c>
      <c r="G25" s="161">
        <v>17500000</v>
      </c>
      <c r="H25" s="247">
        <v>2916668</v>
      </c>
      <c r="I25" s="247">
        <v>2916666</v>
      </c>
      <c r="J25" s="247">
        <v>2916666</v>
      </c>
      <c r="K25" s="247">
        <v>2916668</v>
      </c>
      <c r="L25" s="247">
        <v>2916666</v>
      </c>
      <c r="M25" s="247">
        <v>2916666</v>
      </c>
      <c r="N25" s="161">
        <v>17500000</v>
      </c>
      <c r="O25" s="247">
        <v>2916668</v>
      </c>
      <c r="P25" s="247">
        <v>2916666</v>
      </c>
      <c r="Q25" s="247">
        <v>2916666</v>
      </c>
      <c r="R25" s="247">
        <v>2916668</v>
      </c>
      <c r="S25" s="247">
        <v>2916666</v>
      </c>
      <c r="T25" s="247">
        <v>2916666</v>
      </c>
      <c r="U25" s="161">
        <v>17500000</v>
      </c>
      <c r="V25" s="247">
        <v>2916668</v>
      </c>
      <c r="W25" s="247">
        <v>2916666</v>
      </c>
      <c r="X25" s="247">
        <v>2916666</v>
      </c>
      <c r="Y25" s="247">
        <v>2916668</v>
      </c>
      <c r="Z25" s="247">
        <v>2916666</v>
      </c>
      <c r="AA25" s="247">
        <v>2916666</v>
      </c>
      <c r="AB25" s="161">
        <v>17500000</v>
      </c>
      <c r="AC25" s="247">
        <v>2916668</v>
      </c>
      <c r="AD25" s="247">
        <v>2916666</v>
      </c>
      <c r="AE25" s="247">
        <v>2916666</v>
      </c>
      <c r="AF25" s="247">
        <v>2916668</v>
      </c>
      <c r="AG25" s="247">
        <v>2916666</v>
      </c>
      <c r="AH25" s="247">
        <v>2916666</v>
      </c>
      <c r="AI25" s="161">
        <v>17500000</v>
      </c>
      <c r="AJ25" s="247">
        <v>2916668</v>
      </c>
      <c r="AK25" s="247">
        <v>2916666</v>
      </c>
      <c r="AL25" s="247">
        <v>2916666</v>
      </c>
      <c r="AM25" s="247">
        <v>2916668</v>
      </c>
      <c r="AN25" s="247">
        <v>2916666</v>
      </c>
      <c r="AO25" s="247">
        <v>2916666</v>
      </c>
      <c r="AP25" s="161">
        <v>17500000</v>
      </c>
      <c r="AQ25" s="202">
        <v>2916668</v>
      </c>
      <c r="AR25" s="202">
        <v>2916666</v>
      </c>
      <c r="AS25" s="202">
        <v>2916666</v>
      </c>
      <c r="AT25" s="35">
        <v>2916668</v>
      </c>
      <c r="AU25" s="35">
        <v>2916666</v>
      </c>
      <c r="AV25" s="35">
        <v>2916666</v>
      </c>
      <c r="AW25" s="161">
        <v>17500000</v>
      </c>
      <c r="AX25" s="35">
        <v>2916668</v>
      </c>
      <c r="AY25" s="35">
        <v>2916666</v>
      </c>
      <c r="AZ25" s="35">
        <v>2916666</v>
      </c>
      <c r="BA25" s="35">
        <v>2916668</v>
      </c>
      <c r="BB25" s="35">
        <v>2916666</v>
      </c>
      <c r="BC25" s="172">
        <v>2916666</v>
      </c>
      <c r="BD25" s="161">
        <v>17500000</v>
      </c>
      <c r="BE25" s="35">
        <v>2916668</v>
      </c>
      <c r="BF25" s="34">
        <v>2916666</v>
      </c>
      <c r="BG25" s="34">
        <v>2916666</v>
      </c>
      <c r="BH25" s="34">
        <v>2916668</v>
      </c>
      <c r="BI25" s="34">
        <v>2916666</v>
      </c>
      <c r="BJ25" s="34">
        <v>2916666</v>
      </c>
      <c r="BK25" s="91">
        <v>17500000</v>
      </c>
      <c r="BL25" s="34">
        <v>2916668</v>
      </c>
      <c r="BM25" s="34">
        <v>2916666</v>
      </c>
      <c r="BN25" s="34">
        <v>2916666</v>
      </c>
      <c r="BO25" s="34">
        <v>2916668</v>
      </c>
      <c r="BP25" s="34">
        <v>2916666</v>
      </c>
      <c r="BQ25" s="34">
        <v>2916666</v>
      </c>
      <c r="BR25" s="91">
        <v>17500000</v>
      </c>
      <c r="BS25" s="34">
        <v>2821038</v>
      </c>
      <c r="BT25" s="34">
        <v>2964481</v>
      </c>
      <c r="BU25" s="34">
        <v>2964481</v>
      </c>
      <c r="BV25" s="34">
        <v>2916667</v>
      </c>
      <c r="BW25" s="34">
        <v>2964481</v>
      </c>
      <c r="BX25" s="34">
        <v>2868852</v>
      </c>
      <c r="BY25" s="91">
        <v>13902778</v>
      </c>
      <c r="BZ25" s="34">
        <v>3013889</v>
      </c>
      <c r="CA25" s="35">
        <v>2722222</v>
      </c>
      <c r="CB25" s="35">
        <v>3013889</v>
      </c>
      <c r="CC25" s="34">
        <v>3013889</v>
      </c>
      <c r="CD25" s="38">
        <v>2138889</v>
      </c>
      <c r="CE25" s="33">
        <v>0</v>
      </c>
      <c r="CF25" s="33">
        <v>0</v>
      </c>
      <c r="CG25" s="33">
        <v>0</v>
      </c>
      <c r="CH25" s="33">
        <v>0</v>
      </c>
      <c r="CI25" s="34">
        <v>0</v>
      </c>
      <c r="CJ25" s="7"/>
      <c r="CK25" s="87"/>
      <c r="CL25" s="87"/>
      <c r="CM25" s="87"/>
      <c r="CN25" s="6"/>
    </row>
    <row r="26" spans="2:92" s="1" customFormat="1" ht="17.100000000000001" customHeight="1">
      <c r="B26" s="25"/>
      <c r="C26" s="1" t="s">
        <v>43</v>
      </c>
      <c r="D26" s="161">
        <f>VLOOKUP(C26,잔액시산표!A:D,4,FALSE)</f>
        <v>35242235</v>
      </c>
      <c r="E26" s="247">
        <f t="shared" si="0"/>
        <v>18102872</v>
      </c>
      <c r="F26" s="247">
        <v>17139363</v>
      </c>
      <c r="G26" s="161">
        <v>99782472</v>
      </c>
      <c r="H26" s="247">
        <v>17213926</v>
      </c>
      <c r="I26" s="247">
        <v>15531638</v>
      </c>
      <c r="J26" s="247">
        <v>16831816</v>
      </c>
      <c r="K26" s="247">
        <v>16888147</v>
      </c>
      <c r="L26" s="247">
        <v>16429336</v>
      </c>
      <c r="M26" s="247">
        <v>16887609</v>
      </c>
      <c r="N26" s="161">
        <v>133353371</v>
      </c>
      <c r="O26" s="247">
        <v>17409086</v>
      </c>
      <c r="P26" s="247">
        <v>44924178</v>
      </c>
      <c r="Q26" s="247">
        <v>17876775</v>
      </c>
      <c r="R26" s="247">
        <v>16997674</v>
      </c>
      <c r="S26" s="247">
        <v>17593558</v>
      </c>
      <c r="T26" s="247">
        <v>18552100</v>
      </c>
      <c r="U26" s="161">
        <v>98815086</v>
      </c>
      <c r="V26" s="247">
        <v>16954372</v>
      </c>
      <c r="W26" s="247">
        <v>15935998</v>
      </c>
      <c r="X26" s="247">
        <v>17599511</v>
      </c>
      <c r="Y26" s="247">
        <v>16938985</v>
      </c>
      <c r="Z26" s="247">
        <v>15907655</v>
      </c>
      <c r="AA26" s="247">
        <v>15478565</v>
      </c>
      <c r="AB26" s="161">
        <v>11155716030</v>
      </c>
      <c r="AC26" s="247">
        <v>11084961970</v>
      </c>
      <c r="AD26" s="247">
        <v>15235779</v>
      </c>
      <c r="AE26" s="247">
        <v>15232370</v>
      </c>
      <c r="AF26" s="247">
        <v>14206845</v>
      </c>
      <c r="AG26" s="247">
        <v>13027798</v>
      </c>
      <c r="AH26" s="247">
        <v>13051268</v>
      </c>
      <c r="AI26" s="161">
        <v>83910980</v>
      </c>
      <c r="AJ26" s="247">
        <v>-9648354</v>
      </c>
      <c r="AK26" s="247">
        <v>12726864</v>
      </c>
      <c r="AL26" s="247">
        <v>13703317</v>
      </c>
      <c r="AM26" s="247">
        <v>13614659</v>
      </c>
      <c r="AN26" s="247">
        <v>39557602</v>
      </c>
      <c r="AO26" s="247">
        <v>13956892</v>
      </c>
      <c r="AP26" s="161">
        <v>79725690</v>
      </c>
      <c r="AQ26" s="202">
        <v>13595327</v>
      </c>
      <c r="AR26" s="202">
        <v>13958319</v>
      </c>
      <c r="AS26" s="202">
        <v>13764409</v>
      </c>
      <c r="AT26" s="35">
        <v>12980999</v>
      </c>
      <c r="AU26" s="35">
        <v>13266724</v>
      </c>
      <c r="AV26" s="35">
        <v>12159912</v>
      </c>
      <c r="AW26" s="161">
        <v>69119427</v>
      </c>
      <c r="AX26" s="35">
        <v>12523254</v>
      </c>
      <c r="AY26" s="35">
        <v>11876591</v>
      </c>
      <c r="AZ26" s="35">
        <v>12523263</v>
      </c>
      <c r="BA26" s="35">
        <v>11145114</v>
      </c>
      <c r="BB26" s="35">
        <v>10558218</v>
      </c>
      <c r="BC26" s="172">
        <v>10492987</v>
      </c>
      <c r="BD26" s="161">
        <v>61710494</v>
      </c>
      <c r="BE26" s="35">
        <v>10076897</v>
      </c>
      <c r="BF26" s="34">
        <v>10404736</v>
      </c>
      <c r="BG26" s="34">
        <v>10910567</v>
      </c>
      <c r="BH26" s="34">
        <v>10305468</v>
      </c>
      <c r="BI26" s="34">
        <v>10354842</v>
      </c>
      <c r="BJ26" s="34">
        <v>9657984</v>
      </c>
      <c r="BK26" s="91">
        <v>38026262</v>
      </c>
      <c r="BL26" s="34">
        <v>7852322</v>
      </c>
      <c r="BM26" s="34">
        <v>6150380</v>
      </c>
      <c r="BN26" s="34">
        <v>6245340</v>
      </c>
      <c r="BO26" s="34">
        <v>6134018</v>
      </c>
      <c r="BP26" s="34">
        <v>5787554</v>
      </c>
      <c r="BQ26" s="34">
        <v>5856648</v>
      </c>
      <c r="BR26" s="91">
        <v>30334397</v>
      </c>
      <c r="BS26" s="34">
        <v>5203452</v>
      </c>
      <c r="BT26" s="34">
        <v>5362257</v>
      </c>
      <c r="BU26" s="34">
        <v>4831204</v>
      </c>
      <c r="BV26" s="34">
        <v>3676336</v>
      </c>
      <c r="BW26" s="34">
        <v>8761150</v>
      </c>
      <c r="BX26" s="34">
        <v>2499998</v>
      </c>
      <c r="BY26" s="91">
        <v>63046419</v>
      </c>
      <c r="BZ26" s="34">
        <v>7996600</v>
      </c>
      <c r="CA26" s="35">
        <v>19431210</v>
      </c>
      <c r="CB26" s="35">
        <v>26468609</v>
      </c>
      <c r="CC26" s="34">
        <v>1950000</v>
      </c>
      <c r="CD26" s="35">
        <v>7200000</v>
      </c>
      <c r="CE26" s="34">
        <v>0</v>
      </c>
      <c r="CF26" s="34">
        <v>0</v>
      </c>
      <c r="CG26" s="34">
        <v>0</v>
      </c>
      <c r="CH26" s="34">
        <v>0</v>
      </c>
      <c r="CI26" s="34">
        <v>0</v>
      </c>
      <c r="CJ26" s="7"/>
      <c r="CK26" s="111"/>
      <c r="CL26" s="87"/>
      <c r="CM26" s="87"/>
      <c r="CN26" s="6"/>
    </row>
    <row r="27" spans="2:92" s="61" customFormat="1" ht="16.5" customHeight="1">
      <c r="B27" s="105"/>
      <c r="C27" s="61" t="s">
        <v>40</v>
      </c>
      <c r="D27" s="164">
        <f>VLOOKUP(C27,잔액시산표!A:D,4,FALSE)</f>
        <v>129212984</v>
      </c>
      <c r="E27" s="250">
        <f t="shared" si="0"/>
        <v>64601770</v>
      </c>
      <c r="F27" s="250">
        <v>64611214</v>
      </c>
      <c r="G27" s="164">
        <v>422222420</v>
      </c>
      <c r="H27" s="250">
        <v>64601770</v>
      </c>
      <c r="I27" s="250">
        <v>64601770</v>
      </c>
      <c r="J27" s="250">
        <v>64669280</v>
      </c>
      <c r="K27" s="250">
        <v>81833160</v>
      </c>
      <c r="L27" s="250">
        <v>70394380</v>
      </c>
      <c r="M27" s="250">
        <v>76122060</v>
      </c>
      <c r="N27" s="164">
        <v>369898140</v>
      </c>
      <c r="O27" s="250">
        <v>69678430</v>
      </c>
      <c r="P27" s="250">
        <v>61981090</v>
      </c>
      <c r="Q27" s="250">
        <v>61981120</v>
      </c>
      <c r="R27" s="250">
        <v>58752500</v>
      </c>
      <c r="S27" s="250">
        <v>58752500</v>
      </c>
      <c r="T27" s="250">
        <v>58752500</v>
      </c>
      <c r="U27" s="164">
        <v>405270540</v>
      </c>
      <c r="V27" s="250">
        <v>58752500</v>
      </c>
      <c r="W27" s="250">
        <v>58820000</v>
      </c>
      <c r="X27" s="250">
        <v>58752510</v>
      </c>
      <c r="Y27" s="250">
        <v>57061217</v>
      </c>
      <c r="Z27" s="250">
        <v>118948933</v>
      </c>
      <c r="AA27" s="250">
        <v>52935380</v>
      </c>
      <c r="AB27" s="164">
        <v>328306300</v>
      </c>
      <c r="AC27" s="250">
        <v>52937859</v>
      </c>
      <c r="AD27" s="250">
        <v>50827820</v>
      </c>
      <c r="AE27" s="250">
        <v>56133281</v>
      </c>
      <c r="AF27" s="250">
        <v>56135780</v>
      </c>
      <c r="AG27" s="250">
        <v>56135780</v>
      </c>
      <c r="AH27" s="250">
        <v>56135780</v>
      </c>
      <c r="AI27" s="164">
        <v>352110419</v>
      </c>
      <c r="AJ27" s="250">
        <v>56135780</v>
      </c>
      <c r="AK27" s="250">
        <v>56135780</v>
      </c>
      <c r="AL27" s="250">
        <v>56203320</v>
      </c>
      <c r="AM27" s="250">
        <v>59747490</v>
      </c>
      <c r="AN27" s="250">
        <v>59747497</v>
      </c>
      <c r="AO27" s="250">
        <v>64140552</v>
      </c>
      <c r="AP27" s="164">
        <v>333227021</v>
      </c>
      <c r="AQ27" s="205">
        <v>59433262</v>
      </c>
      <c r="AR27" s="205">
        <v>57730992</v>
      </c>
      <c r="AS27" s="205">
        <v>57731011</v>
      </c>
      <c r="AT27" s="108">
        <v>52777252</v>
      </c>
      <c r="AU27" s="108">
        <v>52777252</v>
      </c>
      <c r="AV27" s="108">
        <v>52777252</v>
      </c>
      <c r="AW27" s="164">
        <v>318908795</v>
      </c>
      <c r="AX27" s="108">
        <v>52777252</v>
      </c>
      <c r="AY27" s="108">
        <v>52844752</v>
      </c>
      <c r="AZ27" s="108">
        <v>52777262</v>
      </c>
      <c r="BA27" s="108">
        <v>48576489</v>
      </c>
      <c r="BB27" s="108">
        <v>47404950</v>
      </c>
      <c r="BC27" s="173">
        <v>64528090</v>
      </c>
      <c r="BD27" s="164">
        <v>306566589</v>
      </c>
      <c r="BE27" s="108">
        <v>46265549</v>
      </c>
      <c r="BF27" s="107">
        <v>44176560</v>
      </c>
      <c r="BG27" s="107">
        <v>44176570</v>
      </c>
      <c r="BH27" s="107">
        <v>57315970</v>
      </c>
      <c r="BI27" s="107">
        <v>57315970</v>
      </c>
      <c r="BJ27" s="107">
        <v>57315970</v>
      </c>
      <c r="BK27" s="106">
        <v>344224630</v>
      </c>
      <c r="BL27" s="107">
        <v>57315970</v>
      </c>
      <c r="BM27" s="107">
        <v>57315970</v>
      </c>
      <c r="BN27" s="107">
        <v>57383470</v>
      </c>
      <c r="BO27" s="107">
        <v>60120005</v>
      </c>
      <c r="BP27" s="107">
        <v>60120008</v>
      </c>
      <c r="BQ27" s="107">
        <v>51969207</v>
      </c>
      <c r="BR27" s="106">
        <v>346466629</v>
      </c>
      <c r="BS27" s="107">
        <v>60702208</v>
      </c>
      <c r="BT27" s="107">
        <v>58922528</v>
      </c>
      <c r="BU27" s="107">
        <v>59146938</v>
      </c>
      <c r="BV27" s="107">
        <v>55284051</v>
      </c>
      <c r="BW27" s="107">
        <v>57126853</v>
      </c>
      <c r="BX27" s="107">
        <v>55284051</v>
      </c>
      <c r="BY27" s="106">
        <v>266913159</v>
      </c>
      <c r="BZ27" s="107">
        <v>95907550</v>
      </c>
      <c r="CA27" s="108">
        <v>41903273</v>
      </c>
      <c r="CB27" s="108">
        <v>46635410</v>
      </c>
      <c r="CC27" s="107">
        <v>49542919</v>
      </c>
      <c r="CD27" s="108">
        <v>32924007</v>
      </c>
      <c r="CE27" s="107">
        <v>0</v>
      </c>
      <c r="CF27" s="107">
        <v>0</v>
      </c>
      <c r="CG27" s="107">
        <v>0</v>
      </c>
      <c r="CH27" s="107">
        <v>0</v>
      </c>
      <c r="CI27" s="107">
        <v>0</v>
      </c>
      <c r="CJ27" s="110"/>
      <c r="CK27" s="87"/>
      <c r="CL27" s="87"/>
      <c r="CM27" s="87"/>
      <c r="CN27" s="6"/>
    </row>
    <row r="28" spans="2:92" s="1" customFormat="1" ht="16.5" customHeight="1">
      <c r="B28" s="25"/>
      <c r="C28" s="1" t="s">
        <v>220</v>
      </c>
      <c r="D28" s="161">
        <f>VLOOKUP(C28,잔액시산표!A:D,4,FALSE)</f>
        <v>6695300</v>
      </c>
      <c r="E28" s="247">
        <f t="shared" si="0"/>
        <v>3406875</v>
      </c>
      <c r="F28" s="247">
        <v>3288425</v>
      </c>
      <c r="G28" s="161">
        <v>14488071</v>
      </c>
      <c r="H28" s="247">
        <v>7383794</v>
      </c>
      <c r="I28" s="247">
        <v>1312945</v>
      </c>
      <c r="J28" s="247">
        <v>1459604</v>
      </c>
      <c r="K28" s="247">
        <v>1459604</v>
      </c>
      <c r="L28" s="247">
        <v>1412520</v>
      </c>
      <c r="M28" s="247">
        <v>1459604</v>
      </c>
      <c r="N28" s="161">
        <v>8601199</v>
      </c>
      <c r="O28" s="247">
        <v>1411392</v>
      </c>
      <c r="P28" s="247">
        <v>1461915</v>
      </c>
      <c r="Q28" s="247">
        <v>1452703</v>
      </c>
      <c r="R28" s="247">
        <v>1410192</v>
      </c>
      <c r="S28" s="247">
        <v>1452703</v>
      </c>
      <c r="T28" s="247">
        <v>1412294</v>
      </c>
      <c r="U28" s="161">
        <v>9192046</v>
      </c>
      <c r="V28" s="247">
        <v>1562399</v>
      </c>
      <c r="W28" s="247">
        <v>1424469</v>
      </c>
      <c r="X28" s="247">
        <v>1578906</v>
      </c>
      <c r="Y28" s="247">
        <v>1568035</v>
      </c>
      <c r="Z28" s="247">
        <v>1501622</v>
      </c>
      <c r="AA28" s="247">
        <v>1556615</v>
      </c>
      <c r="AB28" s="161">
        <v>8989929</v>
      </c>
      <c r="AC28" s="247">
        <v>1495415</v>
      </c>
      <c r="AD28" s="247">
        <v>1540591</v>
      </c>
      <c r="AE28" s="247">
        <v>1542104</v>
      </c>
      <c r="AF28" s="247">
        <v>1476896</v>
      </c>
      <c r="AG28" s="247">
        <v>1485154</v>
      </c>
      <c r="AH28" s="247">
        <v>1449769</v>
      </c>
      <c r="AI28" s="161">
        <v>11096447</v>
      </c>
      <c r="AJ28" s="247">
        <v>53373</v>
      </c>
      <c r="AK28" s="247">
        <v>2045795</v>
      </c>
      <c r="AL28" s="247">
        <v>2288370</v>
      </c>
      <c r="AM28" s="247">
        <v>2268404</v>
      </c>
      <c r="AN28" s="247">
        <v>2187291</v>
      </c>
      <c r="AO28" s="247">
        <v>2253214</v>
      </c>
      <c r="AP28" s="161">
        <v>13348652</v>
      </c>
      <c r="AQ28" s="202">
        <v>2199909</v>
      </c>
      <c r="AR28" s="202">
        <v>2287845</v>
      </c>
      <c r="AS28" s="202">
        <v>2262508</v>
      </c>
      <c r="AT28" s="35">
        <v>2179991</v>
      </c>
      <c r="AU28" s="35">
        <v>2240060</v>
      </c>
      <c r="AV28" s="35">
        <v>2178339</v>
      </c>
      <c r="AW28" s="161">
        <v>14310604</v>
      </c>
      <c r="AX28" s="35">
        <v>1513754</v>
      </c>
      <c r="AY28" s="35">
        <v>2468046</v>
      </c>
      <c r="AZ28" s="35">
        <v>2638253</v>
      </c>
      <c r="BA28" s="35">
        <v>2597464</v>
      </c>
      <c r="BB28" s="35">
        <v>2513675</v>
      </c>
      <c r="BC28" s="172">
        <v>2579412</v>
      </c>
      <c r="BD28" s="161">
        <v>15151726</v>
      </c>
      <c r="BE28" s="35">
        <v>2487891</v>
      </c>
      <c r="BF28" s="34">
        <v>2570820</v>
      </c>
      <c r="BG28" s="34">
        <v>2555162</v>
      </c>
      <c r="BH28" s="34">
        <v>2472137</v>
      </c>
      <c r="BI28" s="34">
        <v>2550342</v>
      </c>
      <c r="BJ28" s="34">
        <v>2515374</v>
      </c>
      <c r="BK28" s="91">
        <v>13098290</v>
      </c>
      <c r="BL28" s="34">
        <v>3041918</v>
      </c>
      <c r="BM28" s="34">
        <v>1845881</v>
      </c>
      <c r="BN28" s="34">
        <v>2045730</v>
      </c>
      <c r="BO28" s="34">
        <v>2037791</v>
      </c>
      <c r="BP28" s="34">
        <v>2029658</v>
      </c>
      <c r="BQ28" s="34">
        <v>2097312</v>
      </c>
      <c r="BR28" s="91">
        <v>12837693</v>
      </c>
      <c r="BS28" s="34">
        <v>2006353.0999999996</v>
      </c>
      <c r="BT28" s="34">
        <v>2072977.9000000004</v>
      </c>
      <c r="BU28" s="34">
        <v>2068100.2999999998</v>
      </c>
      <c r="BV28" s="34">
        <v>1988026.7000000002</v>
      </c>
      <c r="BW28" s="34">
        <v>1981229</v>
      </c>
      <c r="BX28" s="34">
        <v>2721006</v>
      </c>
      <c r="BY28" s="91">
        <v>18591968</v>
      </c>
      <c r="BZ28" s="34">
        <v>4819722</v>
      </c>
      <c r="CA28" s="35">
        <v>2891423</v>
      </c>
      <c r="CB28" s="35">
        <v>3317883</v>
      </c>
      <c r="CC28" s="34">
        <v>4408107</v>
      </c>
      <c r="CD28" s="35">
        <v>3154833</v>
      </c>
      <c r="CE28" s="34">
        <v>0</v>
      </c>
      <c r="CF28" s="34">
        <v>0</v>
      </c>
      <c r="CG28" s="34">
        <v>0</v>
      </c>
      <c r="CH28" s="34">
        <v>0</v>
      </c>
      <c r="CI28" s="34">
        <v>0</v>
      </c>
      <c r="CJ28" s="7"/>
      <c r="CK28" s="87"/>
      <c r="CL28" s="87"/>
      <c r="CM28" s="87"/>
      <c r="CN28" s="6"/>
    </row>
    <row r="29" spans="2:92" s="1" customFormat="1" ht="17.100000000000001" customHeight="1">
      <c r="B29" s="25"/>
      <c r="C29" s="26" t="s">
        <v>28</v>
      </c>
      <c r="D29" s="161">
        <f>VLOOKUP(C29,잔액시산표!A:D,4,FALSE)</f>
        <v>231000</v>
      </c>
      <c r="E29" s="247">
        <f t="shared" si="0"/>
        <v>0</v>
      </c>
      <c r="F29" s="247">
        <v>231000</v>
      </c>
      <c r="G29" s="161">
        <v>1027770</v>
      </c>
      <c r="H29" s="247">
        <v>0</v>
      </c>
      <c r="I29" s="247">
        <v>0</v>
      </c>
      <c r="J29" s="247">
        <v>0</v>
      </c>
      <c r="K29" s="247">
        <v>204520</v>
      </c>
      <c r="L29" s="247">
        <v>374000</v>
      </c>
      <c r="M29" s="247">
        <v>449250</v>
      </c>
      <c r="N29" s="161">
        <v>1769530</v>
      </c>
      <c r="O29" s="247">
        <v>0</v>
      </c>
      <c r="P29" s="247">
        <v>0</v>
      </c>
      <c r="Q29" s="247">
        <v>0</v>
      </c>
      <c r="R29" s="247">
        <v>280360</v>
      </c>
      <c r="S29" s="247">
        <v>18000</v>
      </c>
      <c r="T29" s="247">
        <v>1471170</v>
      </c>
      <c r="U29" s="161">
        <v>3639660</v>
      </c>
      <c r="V29" s="247">
        <v>0</v>
      </c>
      <c r="W29" s="247">
        <v>1784000</v>
      </c>
      <c r="X29" s="247">
        <v>0</v>
      </c>
      <c r="Y29" s="247">
        <v>1667660</v>
      </c>
      <c r="Z29" s="247">
        <v>0</v>
      </c>
      <c r="AA29" s="247">
        <v>188000</v>
      </c>
      <c r="AB29" s="161">
        <v>927920</v>
      </c>
      <c r="AC29" s="247">
        <v>374000</v>
      </c>
      <c r="AD29" s="247">
        <v>150000</v>
      </c>
      <c r="AE29" s="247">
        <v>143000</v>
      </c>
      <c r="AF29" s="247">
        <v>127920</v>
      </c>
      <c r="AG29" s="247">
        <v>0</v>
      </c>
      <c r="AH29" s="247">
        <v>133000</v>
      </c>
      <c r="AI29" s="161">
        <v>1009560</v>
      </c>
      <c r="AJ29" s="247">
        <v>0</v>
      </c>
      <c r="AK29" s="247">
        <v>133000</v>
      </c>
      <c r="AL29" s="247">
        <v>0</v>
      </c>
      <c r="AM29" s="247">
        <v>626560</v>
      </c>
      <c r="AN29" s="247">
        <v>0</v>
      </c>
      <c r="AO29" s="247">
        <v>250000</v>
      </c>
      <c r="AP29" s="161">
        <v>907570</v>
      </c>
      <c r="AQ29" s="202">
        <v>0</v>
      </c>
      <c r="AR29" s="202">
        <v>0</v>
      </c>
      <c r="AS29" s="202">
        <v>347250</v>
      </c>
      <c r="AT29" s="35">
        <v>422320</v>
      </c>
      <c r="AU29" s="35">
        <v>0</v>
      </c>
      <c r="AV29" s="35">
        <v>138000</v>
      </c>
      <c r="AW29" s="161">
        <v>786520</v>
      </c>
      <c r="AX29" s="35">
        <v>0</v>
      </c>
      <c r="AY29" s="35">
        <v>0</v>
      </c>
      <c r="AZ29" s="35">
        <v>130500</v>
      </c>
      <c r="BA29" s="35">
        <v>171020</v>
      </c>
      <c r="BB29" s="35">
        <v>465000</v>
      </c>
      <c r="BC29" s="172">
        <v>20000</v>
      </c>
      <c r="BD29" s="161">
        <v>783260</v>
      </c>
      <c r="BE29" s="35">
        <v>8000</v>
      </c>
      <c r="BF29" s="34">
        <v>183770</v>
      </c>
      <c r="BG29" s="34">
        <v>0</v>
      </c>
      <c r="BH29" s="34">
        <v>115670</v>
      </c>
      <c r="BI29" s="34">
        <v>204000</v>
      </c>
      <c r="BJ29" s="34">
        <v>271820</v>
      </c>
      <c r="BK29" s="91">
        <v>767460</v>
      </c>
      <c r="BL29" s="34">
        <v>58000</v>
      </c>
      <c r="BM29" s="34">
        <v>81720</v>
      </c>
      <c r="BN29" s="34">
        <v>66000</v>
      </c>
      <c r="BO29" s="34">
        <v>388220</v>
      </c>
      <c r="BP29" s="34">
        <v>90800</v>
      </c>
      <c r="BQ29" s="34">
        <v>82720</v>
      </c>
      <c r="BR29" s="91">
        <v>1688830</v>
      </c>
      <c r="BS29" s="34">
        <v>67720</v>
      </c>
      <c r="BT29" s="34">
        <v>5400</v>
      </c>
      <c r="BU29" s="34">
        <v>84000</v>
      </c>
      <c r="BV29" s="34">
        <v>267610</v>
      </c>
      <c r="BW29" s="34">
        <v>139000</v>
      </c>
      <c r="BX29" s="34">
        <v>1125100</v>
      </c>
      <c r="BY29" s="91">
        <v>8165020</v>
      </c>
      <c r="BZ29" s="34">
        <v>146550</v>
      </c>
      <c r="CA29" s="35">
        <v>257500</v>
      </c>
      <c r="CB29" s="35">
        <v>0</v>
      </c>
      <c r="CC29" s="34">
        <v>6802370</v>
      </c>
      <c r="CD29" s="35">
        <v>958600</v>
      </c>
      <c r="CE29" s="34">
        <v>0</v>
      </c>
      <c r="CF29" s="34">
        <v>0</v>
      </c>
      <c r="CG29" s="34">
        <v>0</v>
      </c>
      <c r="CH29" s="34">
        <v>0</v>
      </c>
      <c r="CI29" s="34">
        <v>0</v>
      </c>
      <c r="CJ29" s="7"/>
      <c r="CK29" s="87"/>
      <c r="CL29" s="87"/>
      <c r="CM29" s="87"/>
      <c r="CN29" s="6"/>
    </row>
    <row r="30" spans="2:92" s="6" customFormat="1" ht="17.100000000000001" customHeight="1">
      <c r="B30" s="336" t="s">
        <v>18</v>
      </c>
      <c r="C30" s="337"/>
      <c r="D30" s="165">
        <f>D7-D12</f>
        <v>1876969941.1999998</v>
      </c>
      <c r="E30" s="246">
        <f t="shared" si="0"/>
        <v>831046609.99999976</v>
      </c>
      <c r="F30" s="246">
        <v>1045923331.2</v>
      </c>
      <c r="G30" s="165">
        <v>6046330393.3870964</v>
      </c>
      <c r="H30" s="246">
        <v>711502973</v>
      </c>
      <c r="I30" s="246">
        <v>1046172325</v>
      </c>
      <c r="J30" s="246">
        <v>1158082769</v>
      </c>
      <c r="K30" s="246">
        <v>1064215968.3870964</v>
      </c>
      <c r="L30" s="246">
        <v>1030155320</v>
      </c>
      <c r="M30" s="246">
        <v>1036201038</v>
      </c>
      <c r="N30" s="165">
        <v>5670698156</v>
      </c>
      <c r="O30" s="246">
        <v>1230113988</v>
      </c>
      <c r="P30" s="246">
        <v>915615601</v>
      </c>
      <c r="Q30" s="246">
        <v>966226920</v>
      </c>
      <c r="R30" s="246">
        <v>697365979</v>
      </c>
      <c r="S30" s="246">
        <v>823859793</v>
      </c>
      <c r="T30" s="246">
        <v>1037515875</v>
      </c>
      <c r="U30" s="165">
        <v>5919348307.9265938</v>
      </c>
      <c r="V30" s="246">
        <v>834294516.57142639</v>
      </c>
      <c r="W30" s="246">
        <v>1003123306</v>
      </c>
      <c r="X30" s="246">
        <v>1098774078</v>
      </c>
      <c r="Y30" s="246">
        <v>1053453653.0000005</v>
      </c>
      <c r="Z30" s="246">
        <v>944164022.00000024</v>
      </c>
      <c r="AA30" s="246">
        <v>985538732.35516667</v>
      </c>
      <c r="AB30" s="165">
        <v>-5511031339</v>
      </c>
      <c r="AC30" s="246">
        <v>-9921556437</v>
      </c>
      <c r="AD30" s="246">
        <v>993788901</v>
      </c>
      <c r="AE30" s="246">
        <v>936105227</v>
      </c>
      <c r="AF30" s="246">
        <v>651951725</v>
      </c>
      <c r="AG30" s="246">
        <v>889462242</v>
      </c>
      <c r="AH30" s="246">
        <v>939217003</v>
      </c>
      <c r="AI30" s="165">
        <v>6147216622</v>
      </c>
      <c r="AJ30" s="246">
        <v>913018254</v>
      </c>
      <c r="AK30" s="246">
        <v>1024513729</v>
      </c>
      <c r="AL30" s="246">
        <v>1116174268</v>
      </c>
      <c r="AM30" s="246">
        <v>1178547348</v>
      </c>
      <c r="AN30" s="246">
        <v>975126711</v>
      </c>
      <c r="AO30" s="246">
        <v>939836312</v>
      </c>
      <c r="AP30" s="165">
        <v>5380152225</v>
      </c>
      <c r="AQ30" s="201">
        <v>1155608153</v>
      </c>
      <c r="AR30" s="201">
        <v>897872547</v>
      </c>
      <c r="AS30" s="201">
        <v>950635178.66666603</v>
      </c>
      <c r="AT30" s="65">
        <v>650410862.33333397</v>
      </c>
      <c r="AU30" s="65">
        <v>790491632</v>
      </c>
      <c r="AV30" s="65">
        <v>935133852</v>
      </c>
      <c r="AW30" s="165">
        <v>5895004099</v>
      </c>
      <c r="AX30" s="65">
        <v>1073137187</v>
      </c>
      <c r="AY30" s="65">
        <v>1004824386</v>
      </c>
      <c r="AZ30" s="65">
        <v>1094102872</v>
      </c>
      <c r="BA30" s="65">
        <v>970743937</v>
      </c>
      <c r="BB30" s="65">
        <v>716475563</v>
      </c>
      <c r="BC30" s="171">
        <v>1035720154</v>
      </c>
      <c r="BD30" s="165">
        <v>5829505685.333334</v>
      </c>
      <c r="BE30" s="65">
        <v>1209005252</v>
      </c>
      <c r="BF30" s="77">
        <v>1117208649</v>
      </c>
      <c r="BG30" s="77">
        <v>1126117976</v>
      </c>
      <c r="BH30" s="77">
        <v>879003421.00000048</v>
      </c>
      <c r="BI30" s="77">
        <v>701705531.33333349</v>
      </c>
      <c r="BJ30" s="77">
        <v>796464856</v>
      </c>
      <c r="BK30" s="77">
        <v>4767736045</v>
      </c>
      <c r="BL30" s="77">
        <v>898094043</v>
      </c>
      <c r="BM30" s="77">
        <v>810903356</v>
      </c>
      <c r="BN30" s="77">
        <v>849303539</v>
      </c>
      <c r="BO30" s="77">
        <v>457537478</v>
      </c>
      <c r="BP30" s="77">
        <v>876448741</v>
      </c>
      <c r="BQ30" s="77">
        <v>875448888</v>
      </c>
      <c r="BR30" s="77">
        <v>5442558330</v>
      </c>
      <c r="BS30" s="77">
        <v>1045149382.8999996</v>
      </c>
      <c r="BT30" s="77">
        <v>957447231.10000038</v>
      </c>
      <c r="BU30" s="77">
        <v>945273294.69999981</v>
      </c>
      <c r="BV30" s="77">
        <v>882620046.30000019</v>
      </c>
      <c r="BW30" s="77">
        <v>750318764</v>
      </c>
      <c r="BX30" s="77">
        <v>861749611</v>
      </c>
      <c r="BY30" s="77">
        <v>4267440887</v>
      </c>
      <c r="BZ30" s="77">
        <v>892636548</v>
      </c>
      <c r="CA30" s="65">
        <v>960411006</v>
      </c>
      <c r="CB30" s="65">
        <v>1055890277</v>
      </c>
      <c r="CC30" s="77">
        <v>678744557</v>
      </c>
      <c r="CD30" s="72">
        <v>679758499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7"/>
      <c r="CK30" s="87"/>
      <c r="CL30" s="87"/>
      <c r="CM30" s="87"/>
    </row>
    <row r="31" spans="2:92" s="6" customFormat="1" ht="17.100000000000001" customHeight="1">
      <c r="B31" s="336" t="s">
        <v>19</v>
      </c>
      <c r="C31" s="337"/>
      <c r="D31" s="160">
        <f>SUM(D32:D33)</f>
        <v>96838253</v>
      </c>
      <c r="E31" s="246">
        <f t="shared" si="0"/>
        <v>49385484</v>
      </c>
      <c r="F31" s="246">
        <v>47452769</v>
      </c>
      <c r="G31" s="160">
        <v>245139724</v>
      </c>
      <c r="H31" s="246">
        <v>47733525</v>
      </c>
      <c r="I31" s="246">
        <v>36382664</v>
      </c>
      <c r="J31" s="246">
        <v>38928003</v>
      </c>
      <c r="K31" s="246">
        <v>32577433</v>
      </c>
      <c r="L31" s="246">
        <v>43445431</v>
      </c>
      <c r="M31" s="246">
        <v>46072668</v>
      </c>
      <c r="N31" s="160">
        <v>180706868</v>
      </c>
      <c r="O31" s="246">
        <v>42617278</v>
      </c>
      <c r="P31" s="246">
        <v>32079519</v>
      </c>
      <c r="Q31" s="246">
        <v>30467924</v>
      </c>
      <c r="R31" s="246">
        <v>31737826</v>
      </c>
      <c r="S31" s="246">
        <v>27083423</v>
      </c>
      <c r="T31" s="246">
        <v>16720898</v>
      </c>
      <c r="U31" s="160">
        <v>78887915</v>
      </c>
      <c r="V31" s="246">
        <v>16495504</v>
      </c>
      <c r="W31" s="246">
        <v>13930892</v>
      </c>
      <c r="X31" s="246">
        <v>14393048</v>
      </c>
      <c r="Y31" s="246">
        <v>12682837</v>
      </c>
      <c r="Z31" s="246">
        <v>11930690</v>
      </c>
      <c r="AA31" s="246">
        <v>9454944</v>
      </c>
      <c r="AB31" s="160">
        <v>59429534</v>
      </c>
      <c r="AC31" s="246">
        <v>8348306</v>
      </c>
      <c r="AD31" s="246">
        <v>10278037</v>
      </c>
      <c r="AE31" s="246">
        <v>10014195</v>
      </c>
      <c r="AF31" s="246">
        <v>6509178</v>
      </c>
      <c r="AG31" s="246">
        <v>10823825</v>
      </c>
      <c r="AH31" s="246">
        <v>13455993</v>
      </c>
      <c r="AI31" s="160">
        <v>78921191</v>
      </c>
      <c r="AJ31" s="246">
        <v>13794130</v>
      </c>
      <c r="AK31" s="246">
        <v>10948761</v>
      </c>
      <c r="AL31" s="246">
        <v>13390607</v>
      </c>
      <c r="AM31" s="246">
        <v>13637780</v>
      </c>
      <c r="AN31" s="246">
        <v>13389764</v>
      </c>
      <c r="AO31" s="246">
        <v>13760149</v>
      </c>
      <c r="AP31" s="160">
        <v>80044201</v>
      </c>
      <c r="AQ31" s="201">
        <v>12685666</v>
      </c>
      <c r="AR31" s="201">
        <v>13911223</v>
      </c>
      <c r="AS31" s="201">
        <v>13898030</v>
      </c>
      <c r="AT31" s="72">
        <v>12762304</v>
      </c>
      <c r="AU31" s="72">
        <v>19129993</v>
      </c>
      <c r="AV31" s="72">
        <v>7656985</v>
      </c>
      <c r="AW31" s="160">
        <v>123153711</v>
      </c>
      <c r="AX31" s="72">
        <v>20536099</v>
      </c>
      <c r="AY31" s="72">
        <v>19407016</v>
      </c>
      <c r="AZ31" s="72">
        <v>20722535</v>
      </c>
      <c r="BA31" s="72">
        <v>20680565</v>
      </c>
      <c r="BB31" s="72">
        <v>20470645</v>
      </c>
      <c r="BC31" s="169">
        <v>21336851</v>
      </c>
      <c r="BD31" s="160">
        <v>160389516</v>
      </c>
      <c r="BE31" s="72">
        <v>20440283</v>
      </c>
      <c r="BF31" s="30">
        <v>20278483</v>
      </c>
      <c r="BG31" s="30">
        <v>59509370</v>
      </c>
      <c r="BH31" s="30">
        <v>19511381</v>
      </c>
      <c r="BI31" s="30">
        <v>21265649</v>
      </c>
      <c r="BJ31" s="30">
        <v>19384350</v>
      </c>
      <c r="BK31" s="30">
        <v>114897923</v>
      </c>
      <c r="BL31" s="30">
        <v>19567138</v>
      </c>
      <c r="BM31" s="30">
        <v>15659339</v>
      </c>
      <c r="BN31" s="30">
        <v>19483393</v>
      </c>
      <c r="BO31" s="30">
        <v>19981450</v>
      </c>
      <c r="BP31" s="30">
        <v>17811325</v>
      </c>
      <c r="BQ31" s="30">
        <v>22395278</v>
      </c>
      <c r="BR31" s="30">
        <v>102791054</v>
      </c>
      <c r="BS31" s="30">
        <v>15513726</v>
      </c>
      <c r="BT31" s="30">
        <v>16589024</v>
      </c>
      <c r="BU31" s="30">
        <v>18196145</v>
      </c>
      <c r="BV31" s="30">
        <v>19121397</v>
      </c>
      <c r="BW31" s="30">
        <v>12720868</v>
      </c>
      <c r="BX31" s="30">
        <v>20649894</v>
      </c>
      <c r="BY31" s="30">
        <v>97102858</v>
      </c>
      <c r="BZ31" s="30">
        <v>22024412</v>
      </c>
      <c r="CA31" s="65">
        <v>-7612422</v>
      </c>
      <c r="CB31" s="72">
        <v>30941404</v>
      </c>
      <c r="CC31" s="30">
        <v>30403394</v>
      </c>
      <c r="CD31" s="72">
        <v>21283605</v>
      </c>
      <c r="CE31" s="72">
        <v>62465</v>
      </c>
      <c r="CF31" s="72">
        <v>0</v>
      </c>
      <c r="CG31" s="72">
        <v>0</v>
      </c>
      <c r="CH31" s="72">
        <v>0</v>
      </c>
      <c r="CI31" s="72">
        <v>0</v>
      </c>
      <c r="CJ31" s="7"/>
      <c r="CK31" s="87"/>
      <c r="CL31" s="87"/>
      <c r="CM31" s="87"/>
    </row>
    <row r="32" spans="2:92" s="1" customFormat="1" ht="17.100000000000001" customHeight="1">
      <c r="B32" s="25"/>
      <c r="C32" s="1" t="s">
        <v>29</v>
      </c>
      <c r="D32" s="161">
        <f>VLOOKUP(C32,잔액시산표!A:D,4,FALSE)</f>
        <v>96799086</v>
      </c>
      <c r="E32" s="247">
        <f t="shared" si="0"/>
        <v>49374649</v>
      </c>
      <c r="F32" s="247">
        <v>47424437</v>
      </c>
      <c r="G32" s="161">
        <v>245053347</v>
      </c>
      <c r="H32" s="247">
        <v>47731262</v>
      </c>
      <c r="I32" s="247">
        <v>36380404</v>
      </c>
      <c r="J32" s="247">
        <v>38925619</v>
      </c>
      <c r="K32" s="247">
        <v>32575140</v>
      </c>
      <c r="L32" s="247">
        <v>43443077</v>
      </c>
      <c r="M32" s="247">
        <v>45997845</v>
      </c>
      <c r="N32" s="161">
        <v>178892453</v>
      </c>
      <c r="O32" s="247">
        <v>42614985</v>
      </c>
      <c r="P32" s="247">
        <v>32077105</v>
      </c>
      <c r="Q32" s="247">
        <v>30455443</v>
      </c>
      <c r="R32" s="247">
        <v>30187762</v>
      </c>
      <c r="S32" s="247">
        <v>27080944</v>
      </c>
      <c r="T32" s="247">
        <v>16476214</v>
      </c>
      <c r="U32" s="161">
        <v>78870084</v>
      </c>
      <c r="V32" s="247">
        <v>16490755</v>
      </c>
      <c r="W32" s="247">
        <v>13928799</v>
      </c>
      <c r="X32" s="247">
        <v>14389482</v>
      </c>
      <c r="Y32" s="247">
        <v>12680657</v>
      </c>
      <c r="Z32" s="247">
        <v>11928356</v>
      </c>
      <c r="AA32" s="247">
        <v>9452035</v>
      </c>
      <c r="AB32" s="161">
        <v>59340595</v>
      </c>
      <c r="AC32" s="247">
        <v>8313410</v>
      </c>
      <c r="AD32" s="247">
        <v>10263130</v>
      </c>
      <c r="AE32" s="247">
        <v>10007060</v>
      </c>
      <c r="AF32" s="247">
        <v>6506867</v>
      </c>
      <c r="AG32" s="247">
        <v>10821537</v>
      </c>
      <c r="AH32" s="247">
        <v>13428591</v>
      </c>
      <c r="AI32" s="161">
        <v>78803977</v>
      </c>
      <c r="AJ32" s="247">
        <v>13769381</v>
      </c>
      <c r="AK32" s="247">
        <v>10915345</v>
      </c>
      <c r="AL32" s="247">
        <v>13375780</v>
      </c>
      <c r="AM32" s="247">
        <v>13607814</v>
      </c>
      <c r="AN32" s="247">
        <v>13382371</v>
      </c>
      <c r="AO32" s="247">
        <v>13753286</v>
      </c>
      <c r="AP32" s="161">
        <v>77163605</v>
      </c>
      <c r="AQ32" s="202">
        <v>12683011</v>
      </c>
      <c r="AR32" s="202">
        <v>13903811</v>
      </c>
      <c r="AS32" s="202">
        <v>13878514</v>
      </c>
      <c r="AT32" s="35">
        <v>10619351</v>
      </c>
      <c r="AU32" s="35">
        <v>19046929</v>
      </c>
      <c r="AV32" s="35">
        <v>7031989</v>
      </c>
      <c r="AW32" s="161">
        <v>122086896</v>
      </c>
      <c r="AX32" s="35">
        <v>20531958</v>
      </c>
      <c r="AY32" s="35">
        <v>19178595</v>
      </c>
      <c r="AZ32" s="35">
        <v>20533899</v>
      </c>
      <c r="BA32" s="35">
        <v>20642579</v>
      </c>
      <c r="BB32" s="35">
        <v>20241248</v>
      </c>
      <c r="BC32" s="172">
        <v>20958617</v>
      </c>
      <c r="BD32" s="161">
        <v>120528583</v>
      </c>
      <c r="BE32" s="35">
        <v>20074671</v>
      </c>
      <c r="BF32" s="34">
        <v>20274446</v>
      </c>
      <c r="BG32" s="34">
        <v>20202228</v>
      </c>
      <c r="BH32" s="34">
        <v>19477987</v>
      </c>
      <c r="BI32" s="34">
        <v>21261722</v>
      </c>
      <c r="BJ32" s="34">
        <v>19237529</v>
      </c>
      <c r="BK32" s="91">
        <v>114814021</v>
      </c>
      <c r="BL32" s="34">
        <v>19552010</v>
      </c>
      <c r="BM32" s="34">
        <v>15629916</v>
      </c>
      <c r="BN32" s="34">
        <v>19468057</v>
      </c>
      <c r="BO32" s="34">
        <v>19962758</v>
      </c>
      <c r="BP32" s="34">
        <v>17808344</v>
      </c>
      <c r="BQ32" s="34">
        <v>22392936</v>
      </c>
      <c r="BR32" s="91">
        <v>102711897</v>
      </c>
      <c r="BS32" s="34">
        <v>15488443</v>
      </c>
      <c r="BT32" s="34">
        <v>16586685</v>
      </c>
      <c r="BU32" s="34">
        <v>18150743</v>
      </c>
      <c r="BV32" s="34">
        <v>19119633</v>
      </c>
      <c r="BW32" s="34">
        <v>12718747</v>
      </c>
      <c r="BX32" s="34">
        <v>20647646</v>
      </c>
      <c r="BY32" s="91">
        <v>96974183</v>
      </c>
      <c r="BZ32" s="34">
        <v>22013154</v>
      </c>
      <c r="CA32" s="89">
        <v>-7689730</v>
      </c>
      <c r="CB32" s="35">
        <v>30929977</v>
      </c>
      <c r="CC32" s="34">
        <v>30376915</v>
      </c>
      <c r="CD32" s="35">
        <v>21281402</v>
      </c>
      <c r="CE32" s="35">
        <v>62465</v>
      </c>
      <c r="CF32" s="35">
        <v>0</v>
      </c>
      <c r="CG32" s="35">
        <v>0</v>
      </c>
      <c r="CH32" s="35">
        <v>0</v>
      </c>
      <c r="CI32" s="35">
        <v>0</v>
      </c>
      <c r="CJ32" s="7"/>
      <c r="CK32" s="87"/>
      <c r="CL32" s="87"/>
      <c r="CM32" s="87"/>
      <c r="CN32" s="6"/>
    </row>
    <row r="33" spans="2:92" s="1" customFormat="1" ht="17.100000000000001" customHeight="1">
      <c r="B33" s="27"/>
      <c r="C33" s="26" t="s">
        <v>30</v>
      </c>
      <c r="D33" s="162">
        <f>VLOOKUP(C33,잔액시산표!A:D,4,FALSE)</f>
        <v>39167</v>
      </c>
      <c r="E33" s="247">
        <f t="shared" si="0"/>
        <v>10835</v>
      </c>
      <c r="F33" s="247">
        <v>28332</v>
      </c>
      <c r="G33" s="162">
        <v>86377</v>
      </c>
      <c r="H33" s="247">
        <v>2263</v>
      </c>
      <c r="I33" s="247">
        <v>2260</v>
      </c>
      <c r="J33" s="247">
        <v>2384</v>
      </c>
      <c r="K33" s="247">
        <v>2293</v>
      </c>
      <c r="L33" s="247">
        <v>2354</v>
      </c>
      <c r="M33" s="247">
        <v>74823</v>
      </c>
      <c r="N33" s="162">
        <v>1814415</v>
      </c>
      <c r="O33" s="247">
        <v>2293</v>
      </c>
      <c r="P33" s="247">
        <v>2414</v>
      </c>
      <c r="Q33" s="247">
        <v>12481</v>
      </c>
      <c r="R33" s="247">
        <v>1550064</v>
      </c>
      <c r="S33" s="247">
        <v>2479</v>
      </c>
      <c r="T33" s="247">
        <v>244684</v>
      </c>
      <c r="U33" s="162">
        <v>17831</v>
      </c>
      <c r="V33" s="247">
        <v>4749</v>
      </c>
      <c r="W33" s="247">
        <v>2093</v>
      </c>
      <c r="X33" s="247">
        <v>3566</v>
      </c>
      <c r="Y33" s="247">
        <v>2180</v>
      </c>
      <c r="Z33" s="247">
        <v>2334</v>
      </c>
      <c r="AA33" s="247">
        <v>2909</v>
      </c>
      <c r="AB33" s="162">
        <v>88939</v>
      </c>
      <c r="AC33" s="247">
        <v>34896</v>
      </c>
      <c r="AD33" s="247">
        <v>14907</v>
      </c>
      <c r="AE33" s="247">
        <v>7135</v>
      </c>
      <c r="AF33" s="247">
        <v>2311</v>
      </c>
      <c r="AG33" s="247">
        <v>2288</v>
      </c>
      <c r="AH33" s="247">
        <v>27402</v>
      </c>
      <c r="AI33" s="162">
        <v>117214</v>
      </c>
      <c r="AJ33" s="247">
        <v>24749</v>
      </c>
      <c r="AK33" s="247">
        <v>33416</v>
      </c>
      <c r="AL33" s="247">
        <v>14827</v>
      </c>
      <c r="AM33" s="247">
        <v>29966</v>
      </c>
      <c r="AN33" s="247">
        <v>7393</v>
      </c>
      <c r="AO33" s="247">
        <v>6863</v>
      </c>
      <c r="AP33" s="161">
        <v>2880596</v>
      </c>
      <c r="AQ33" s="202">
        <v>2655</v>
      </c>
      <c r="AR33" s="202">
        <v>7412</v>
      </c>
      <c r="AS33" s="202">
        <v>19516</v>
      </c>
      <c r="AT33" s="89">
        <v>2142953</v>
      </c>
      <c r="AU33" s="89">
        <v>83064</v>
      </c>
      <c r="AV33" s="89">
        <v>624996</v>
      </c>
      <c r="AW33" s="161">
        <v>1066815</v>
      </c>
      <c r="AX33" s="89">
        <v>4141</v>
      </c>
      <c r="AY33" s="89">
        <v>228421</v>
      </c>
      <c r="AZ33" s="89">
        <v>188636</v>
      </c>
      <c r="BA33" s="89">
        <v>37986</v>
      </c>
      <c r="BB33" s="89">
        <v>229397</v>
      </c>
      <c r="BC33" s="172">
        <v>378234</v>
      </c>
      <c r="BD33" s="161">
        <v>39860933</v>
      </c>
      <c r="BE33" s="89">
        <v>365612</v>
      </c>
      <c r="BF33" s="89">
        <v>4037</v>
      </c>
      <c r="BG33" s="89">
        <v>39307142</v>
      </c>
      <c r="BH33" s="89">
        <v>33394</v>
      </c>
      <c r="BI33" s="89">
        <v>3927</v>
      </c>
      <c r="BJ33" s="89">
        <v>146821</v>
      </c>
      <c r="BK33" s="97">
        <v>83902</v>
      </c>
      <c r="BL33" s="89">
        <v>15128</v>
      </c>
      <c r="BM33" s="89">
        <v>29423</v>
      </c>
      <c r="BN33" s="89">
        <v>15336</v>
      </c>
      <c r="BO33" s="89">
        <v>18692</v>
      </c>
      <c r="BP33" s="89">
        <v>2981</v>
      </c>
      <c r="BQ33" s="89">
        <v>2342</v>
      </c>
      <c r="BR33" s="69">
        <v>79157</v>
      </c>
      <c r="BS33" s="89">
        <v>25283</v>
      </c>
      <c r="BT33" s="89">
        <v>2339</v>
      </c>
      <c r="BU33" s="89">
        <v>45402</v>
      </c>
      <c r="BV33" s="89">
        <v>1764</v>
      </c>
      <c r="BW33" s="89">
        <v>2121</v>
      </c>
      <c r="BX33" s="89">
        <v>2248</v>
      </c>
      <c r="BY33" s="97">
        <v>128675</v>
      </c>
      <c r="BZ33" s="89">
        <v>11258</v>
      </c>
      <c r="CA33" s="37">
        <v>77308</v>
      </c>
      <c r="CB33" s="37">
        <v>11427</v>
      </c>
      <c r="CC33" s="36">
        <v>26479</v>
      </c>
      <c r="CD33" s="37">
        <v>2203</v>
      </c>
      <c r="CE33" s="37">
        <v>0</v>
      </c>
      <c r="CF33" s="37">
        <v>0</v>
      </c>
      <c r="CG33" s="37">
        <v>0</v>
      </c>
      <c r="CH33" s="37">
        <v>0</v>
      </c>
      <c r="CI33" s="37">
        <v>0</v>
      </c>
      <c r="CJ33" s="7"/>
      <c r="CK33" s="87"/>
      <c r="CL33" s="87"/>
      <c r="CM33" s="87"/>
      <c r="CN33" s="6"/>
    </row>
    <row r="34" spans="2:92" s="6" customFormat="1" ht="17.100000000000001" customHeight="1">
      <c r="B34" s="336" t="s">
        <v>20</v>
      </c>
      <c r="C34" s="337"/>
      <c r="D34" s="160">
        <f>SUM(D35:D36)</f>
        <v>1279161637</v>
      </c>
      <c r="E34" s="246">
        <f t="shared" si="0"/>
        <v>650065750</v>
      </c>
      <c r="F34" s="246">
        <v>629095887</v>
      </c>
      <c r="G34" s="160">
        <v>3816515049</v>
      </c>
      <c r="H34" s="246">
        <v>650065750</v>
      </c>
      <c r="I34" s="246">
        <v>587156162</v>
      </c>
      <c r="J34" s="246">
        <v>650065750</v>
      </c>
      <c r="K34" s="246">
        <v>650065750</v>
      </c>
      <c r="L34" s="246">
        <v>629095887</v>
      </c>
      <c r="M34" s="246">
        <v>650065750</v>
      </c>
      <c r="N34" s="160">
        <v>3837625600</v>
      </c>
      <c r="O34" s="246">
        <v>629095887</v>
      </c>
      <c r="P34" s="246">
        <v>650206439</v>
      </c>
      <c r="Q34" s="246">
        <v>650065750</v>
      </c>
      <c r="R34" s="246">
        <v>629095887</v>
      </c>
      <c r="S34" s="246">
        <v>650065750</v>
      </c>
      <c r="T34" s="246">
        <v>629095887</v>
      </c>
      <c r="U34" s="160">
        <v>3816579212</v>
      </c>
      <c r="V34" s="246">
        <v>653446143</v>
      </c>
      <c r="W34" s="246">
        <v>585551911</v>
      </c>
      <c r="X34" s="246">
        <v>648353181</v>
      </c>
      <c r="Y34" s="246">
        <v>650065750</v>
      </c>
      <c r="Z34" s="246">
        <v>629096477</v>
      </c>
      <c r="AA34" s="246">
        <v>650065750</v>
      </c>
      <c r="AB34" s="160">
        <v>4242644574</v>
      </c>
      <c r="AC34" s="246">
        <v>827302297</v>
      </c>
      <c r="AD34" s="246">
        <v>691997455</v>
      </c>
      <c r="AE34" s="246">
        <v>691997455</v>
      </c>
      <c r="AF34" s="246">
        <v>669674956</v>
      </c>
      <c r="AG34" s="246">
        <v>691997455</v>
      </c>
      <c r="AH34" s="246">
        <v>669674956</v>
      </c>
      <c r="AI34" s="160">
        <v>4057083614</v>
      </c>
      <c r="AJ34" s="246">
        <v>691997455</v>
      </c>
      <c r="AK34" s="246">
        <v>625029960</v>
      </c>
      <c r="AL34" s="246">
        <v>691997455</v>
      </c>
      <c r="AM34" s="246">
        <v>690106751</v>
      </c>
      <c r="AN34" s="246">
        <v>667845242</v>
      </c>
      <c r="AO34" s="246">
        <v>690106751</v>
      </c>
      <c r="AP34" s="160">
        <v>4073862109</v>
      </c>
      <c r="AQ34" s="201">
        <v>667845242</v>
      </c>
      <c r="AR34" s="201">
        <v>690106751</v>
      </c>
      <c r="AS34" s="201">
        <v>690112881</v>
      </c>
      <c r="AT34" s="72">
        <v>667845242</v>
      </c>
      <c r="AU34" s="72">
        <v>690106751</v>
      </c>
      <c r="AV34" s="72">
        <v>667845242</v>
      </c>
      <c r="AW34" s="160">
        <v>4079467103</v>
      </c>
      <c r="AX34" s="72">
        <v>690106751</v>
      </c>
      <c r="AY34" s="72">
        <v>645583735</v>
      </c>
      <c r="AZ34" s="72">
        <v>690106751</v>
      </c>
      <c r="BA34" s="72">
        <v>691997455</v>
      </c>
      <c r="BB34" s="72">
        <v>669674956</v>
      </c>
      <c r="BC34" s="169">
        <v>691997455</v>
      </c>
      <c r="BD34" s="160">
        <v>4085017247</v>
      </c>
      <c r="BE34" s="72">
        <v>669674958</v>
      </c>
      <c r="BF34" s="30">
        <v>691997459</v>
      </c>
      <c r="BG34" s="30">
        <v>691997456</v>
      </c>
      <c r="BH34" s="30">
        <v>669674958</v>
      </c>
      <c r="BI34" s="30">
        <v>691997459</v>
      </c>
      <c r="BJ34" s="30">
        <v>669674957</v>
      </c>
      <c r="BK34" s="30">
        <v>4062694746</v>
      </c>
      <c r="BL34" s="30">
        <v>691997459</v>
      </c>
      <c r="BM34" s="30">
        <v>625029957</v>
      </c>
      <c r="BN34" s="30">
        <v>691997458</v>
      </c>
      <c r="BO34" s="30">
        <v>691997458</v>
      </c>
      <c r="BP34" s="30">
        <v>669674956</v>
      </c>
      <c r="BQ34" s="30">
        <v>691997458</v>
      </c>
      <c r="BR34" s="30">
        <v>4085017249</v>
      </c>
      <c r="BS34" s="30">
        <v>669674958</v>
      </c>
      <c r="BT34" s="30">
        <v>691997459</v>
      </c>
      <c r="BU34" s="30">
        <v>691997459</v>
      </c>
      <c r="BV34" s="30">
        <v>669674958</v>
      </c>
      <c r="BW34" s="30">
        <v>691997459</v>
      </c>
      <c r="BX34" s="30">
        <v>669674956</v>
      </c>
      <c r="BY34" s="30">
        <v>3203694834</v>
      </c>
      <c r="BZ34" s="30">
        <v>692030458</v>
      </c>
      <c r="CA34" s="72">
        <v>625029967</v>
      </c>
      <c r="CB34" s="72">
        <v>677028695</v>
      </c>
      <c r="CC34" s="30">
        <v>707866361</v>
      </c>
      <c r="CD34" s="72">
        <v>501739353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7"/>
      <c r="CK34" s="87"/>
      <c r="CL34" s="87"/>
      <c r="CM34" s="87"/>
    </row>
    <row r="35" spans="2:92" s="1" customFormat="1" ht="17.100000000000001" customHeight="1">
      <c r="B35" s="25"/>
      <c r="C35" s="1" t="s">
        <v>31</v>
      </c>
      <c r="D35" s="161">
        <f>VLOOKUP(C35,잔액시산표!A:D,4,FALSE)</f>
        <v>1279161637</v>
      </c>
      <c r="E35" s="247">
        <f t="shared" si="0"/>
        <v>650065750</v>
      </c>
      <c r="F35" s="247">
        <v>629095887</v>
      </c>
      <c r="G35" s="161">
        <v>3816515049</v>
      </c>
      <c r="H35" s="247">
        <v>650065750</v>
      </c>
      <c r="I35" s="247">
        <v>587156162</v>
      </c>
      <c r="J35" s="247">
        <v>650065750</v>
      </c>
      <c r="K35" s="247">
        <v>650065750</v>
      </c>
      <c r="L35" s="247">
        <v>629095887</v>
      </c>
      <c r="M35" s="247">
        <v>650065750</v>
      </c>
      <c r="N35" s="161">
        <v>3837484911</v>
      </c>
      <c r="O35" s="247">
        <v>629095887</v>
      </c>
      <c r="P35" s="247">
        <v>650065750</v>
      </c>
      <c r="Q35" s="247">
        <v>650065750</v>
      </c>
      <c r="R35" s="247">
        <v>629095887</v>
      </c>
      <c r="S35" s="247">
        <v>650065750</v>
      </c>
      <c r="T35" s="247">
        <v>629095887</v>
      </c>
      <c r="U35" s="161">
        <v>3816515055</v>
      </c>
      <c r="V35" s="247">
        <v>653446143</v>
      </c>
      <c r="W35" s="247">
        <v>585551911</v>
      </c>
      <c r="X35" s="247">
        <v>648289614</v>
      </c>
      <c r="Y35" s="247">
        <v>650065750</v>
      </c>
      <c r="Z35" s="247">
        <v>629095887</v>
      </c>
      <c r="AA35" s="247">
        <v>650065750</v>
      </c>
      <c r="AB35" s="161">
        <v>4155479948</v>
      </c>
      <c r="AC35" s="247">
        <v>740137671</v>
      </c>
      <c r="AD35" s="247">
        <v>691997455</v>
      </c>
      <c r="AE35" s="247">
        <v>691997455</v>
      </c>
      <c r="AF35" s="247">
        <v>669674956</v>
      </c>
      <c r="AG35" s="247">
        <v>691997455</v>
      </c>
      <c r="AH35" s="247">
        <v>669674956</v>
      </c>
      <c r="AI35" s="161">
        <v>4057083614</v>
      </c>
      <c r="AJ35" s="247">
        <v>691997455</v>
      </c>
      <c r="AK35" s="247">
        <v>625029960</v>
      </c>
      <c r="AL35" s="247">
        <v>691997455</v>
      </c>
      <c r="AM35" s="247">
        <v>690106751</v>
      </c>
      <c r="AN35" s="247">
        <v>667845242</v>
      </c>
      <c r="AO35" s="247">
        <v>690106751</v>
      </c>
      <c r="AP35" s="161">
        <v>4073855979</v>
      </c>
      <c r="AQ35" s="202">
        <v>667845242</v>
      </c>
      <c r="AR35" s="202">
        <v>690106751</v>
      </c>
      <c r="AS35" s="202">
        <v>690106751</v>
      </c>
      <c r="AT35" s="35">
        <v>667845242</v>
      </c>
      <c r="AU35" s="35">
        <v>690106751</v>
      </c>
      <c r="AV35" s="35">
        <v>667845242</v>
      </c>
      <c r="AW35" s="161">
        <v>4079467103</v>
      </c>
      <c r="AX35" s="35">
        <v>690106751</v>
      </c>
      <c r="AY35" s="35">
        <v>645583735</v>
      </c>
      <c r="AZ35" s="35">
        <v>690106751</v>
      </c>
      <c r="BA35" s="35">
        <v>691997455</v>
      </c>
      <c r="BB35" s="35">
        <v>669674956</v>
      </c>
      <c r="BC35" s="172">
        <v>691997455</v>
      </c>
      <c r="BD35" s="161">
        <v>4085017247</v>
      </c>
      <c r="BE35" s="35">
        <v>669674958</v>
      </c>
      <c r="BF35" s="34">
        <v>691997459</v>
      </c>
      <c r="BG35" s="34">
        <v>691997456</v>
      </c>
      <c r="BH35" s="34">
        <v>669674958</v>
      </c>
      <c r="BI35" s="34">
        <v>691997459</v>
      </c>
      <c r="BJ35" s="34">
        <v>669674957</v>
      </c>
      <c r="BK35" s="91">
        <v>4062694746</v>
      </c>
      <c r="BL35" s="34">
        <v>691997459</v>
      </c>
      <c r="BM35" s="34">
        <v>625029957</v>
      </c>
      <c r="BN35" s="34">
        <v>691997458</v>
      </c>
      <c r="BO35" s="34">
        <v>691997458</v>
      </c>
      <c r="BP35" s="34">
        <v>669674956</v>
      </c>
      <c r="BQ35" s="34">
        <v>691997458</v>
      </c>
      <c r="BR35" s="91">
        <v>4085017244</v>
      </c>
      <c r="BS35" s="34">
        <v>669674958</v>
      </c>
      <c r="BT35" s="34">
        <v>691997454</v>
      </c>
      <c r="BU35" s="34">
        <v>691997459</v>
      </c>
      <c r="BV35" s="34">
        <v>669674958</v>
      </c>
      <c r="BW35" s="34">
        <v>691997459</v>
      </c>
      <c r="BX35" s="34">
        <v>669674956</v>
      </c>
      <c r="BY35" s="91">
        <v>3202791821</v>
      </c>
      <c r="BZ35" s="34">
        <v>691997458</v>
      </c>
      <c r="CA35" s="35">
        <v>625029958</v>
      </c>
      <c r="CB35" s="35">
        <v>677028691</v>
      </c>
      <c r="CC35" s="34">
        <v>706996361</v>
      </c>
      <c r="CD35" s="35">
        <v>501739353</v>
      </c>
      <c r="CE35" s="34">
        <v>0</v>
      </c>
      <c r="CF35" s="34">
        <v>0</v>
      </c>
      <c r="CG35" s="34">
        <v>0</v>
      </c>
      <c r="CH35" s="34">
        <v>0</v>
      </c>
      <c r="CI35" s="34">
        <v>0</v>
      </c>
      <c r="CJ35" s="7"/>
      <c r="CK35" s="111"/>
      <c r="CL35" s="87"/>
      <c r="CM35" s="87"/>
      <c r="CN35" s="6"/>
    </row>
    <row r="36" spans="2:92" s="61" customFormat="1" ht="17.100000000000001" customHeight="1">
      <c r="B36" s="112"/>
      <c r="C36" s="60" t="s">
        <v>32</v>
      </c>
      <c r="D36" s="166">
        <f>VLOOKUP(C36,잔액시산표!A:D,4,FALSE)</f>
        <v>0</v>
      </c>
      <c r="E36" s="251">
        <f t="shared" si="0"/>
        <v>0</v>
      </c>
      <c r="F36" s="251">
        <v>0</v>
      </c>
      <c r="G36" s="166">
        <v>0</v>
      </c>
      <c r="H36" s="251">
        <v>0</v>
      </c>
      <c r="I36" s="251">
        <v>0</v>
      </c>
      <c r="J36" s="251">
        <v>0</v>
      </c>
      <c r="K36" s="251">
        <v>0</v>
      </c>
      <c r="L36" s="251">
        <v>0</v>
      </c>
      <c r="M36" s="251">
        <v>0</v>
      </c>
      <c r="N36" s="166">
        <v>140689</v>
      </c>
      <c r="O36" s="251">
        <v>0</v>
      </c>
      <c r="P36" s="251">
        <v>140689</v>
      </c>
      <c r="Q36" s="251">
        <v>0</v>
      </c>
      <c r="R36" s="251">
        <v>0</v>
      </c>
      <c r="S36" s="251">
        <v>0</v>
      </c>
      <c r="T36" s="251">
        <v>0</v>
      </c>
      <c r="U36" s="166">
        <v>64157</v>
      </c>
      <c r="V36" s="251">
        <v>0</v>
      </c>
      <c r="W36" s="251">
        <v>0</v>
      </c>
      <c r="X36" s="251">
        <v>63567</v>
      </c>
      <c r="Y36" s="251">
        <v>0</v>
      </c>
      <c r="Z36" s="251">
        <v>590</v>
      </c>
      <c r="AA36" s="251">
        <v>0</v>
      </c>
      <c r="AB36" s="166">
        <v>87164626</v>
      </c>
      <c r="AC36" s="251">
        <v>87164626</v>
      </c>
      <c r="AD36" s="251">
        <v>0</v>
      </c>
      <c r="AE36" s="251">
        <v>0</v>
      </c>
      <c r="AF36" s="251">
        <v>0</v>
      </c>
      <c r="AG36" s="251">
        <v>0</v>
      </c>
      <c r="AH36" s="251">
        <v>0</v>
      </c>
      <c r="AI36" s="166">
        <v>0</v>
      </c>
      <c r="AJ36" s="251">
        <v>0</v>
      </c>
      <c r="AK36" s="251">
        <v>0</v>
      </c>
      <c r="AL36" s="251">
        <v>0</v>
      </c>
      <c r="AM36" s="251">
        <v>0</v>
      </c>
      <c r="AN36" s="251">
        <v>0</v>
      </c>
      <c r="AO36" s="251">
        <v>0</v>
      </c>
      <c r="AP36" s="166">
        <v>6130</v>
      </c>
      <c r="AQ36" s="206">
        <v>0</v>
      </c>
      <c r="AR36" s="206">
        <v>0</v>
      </c>
      <c r="AS36" s="206">
        <v>6130</v>
      </c>
      <c r="AT36" s="115">
        <v>0</v>
      </c>
      <c r="AU36" s="115">
        <v>0</v>
      </c>
      <c r="AV36" s="115">
        <v>0</v>
      </c>
      <c r="AW36" s="166">
        <v>0</v>
      </c>
      <c r="AX36" s="115">
        <v>0</v>
      </c>
      <c r="AY36" s="115">
        <v>0</v>
      </c>
      <c r="AZ36" s="115">
        <v>0</v>
      </c>
      <c r="BA36" s="115">
        <v>0</v>
      </c>
      <c r="BB36" s="115">
        <v>0</v>
      </c>
      <c r="BC36" s="174">
        <v>0</v>
      </c>
      <c r="BD36" s="166">
        <v>0</v>
      </c>
      <c r="BE36" s="115">
        <v>0</v>
      </c>
      <c r="BF36" s="114">
        <v>0</v>
      </c>
      <c r="BG36" s="114">
        <v>0</v>
      </c>
      <c r="BH36" s="114">
        <v>0</v>
      </c>
      <c r="BI36" s="114">
        <v>0</v>
      </c>
      <c r="BJ36" s="114">
        <v>0</v>
      </c>
      <c r="BK36" s="113">
        <v>0</v>
      </c>
      <c r="BL36" s="114">
        <v>0</v>
      </c>
      <c r="BM36" s="114">
        <v>0</v>
      </c>
      <c r="BN36" s="114">
        <v>0</v>
      </c>
      <c r="BO36" s="114">
        <v>0</v>
      </c>
      <c r="BP36" s="114">
        <v>0</v>
      </c>
      <c r="BQ36" s="114">
        <v>0</v>
      </c>
      <c r="BR36" s="113">
        <v>5</v>
      </c>
      <c r="BS36" s="114">
        <v>0</v>
      </c>
      <c r="BT36" s="114">
        <v>5</v>
      </c>
      <c r="BU36" s="114">
        <v>0</v>
      </c>
      <c r="BV36" s="114">
        <v>0</v>
      </c>
      <c r="BW36" s="114">
        <v>0</v>
      </c>
      <c r="BX36" s="114">
        <v>0</v>
      </c>
      <c r="BY36" s="113">
        <v>903013</v>
      </c>
      <c r="BZ36" s="114">
        <v>33000</v>
      </c>
      <c r="CA36" s="115">
        <v>9</v>
      </c>
      <c r="CB36" s="115">
        <v>4</v>
      </c>
      <c r="CC36" s="114">
        <v>870000</v>
      </c>
      <c r="CD36" s="115">
        <v>0</v>
      </c>
      <c r="CE36" s="114">
        <v>0</v>
      </c>
      <c r="CF36" s="114">
        <v>0</v>
      </c>
      <c r="CG36" s="114">
        <v>0</v>
      </c>
      <c r="CH36" s="114">
        <v>0</v>
      </c>
      <c r="CI36" s="114">
        <v>0</v>
      </c>
      <c r="CJ36" s="110"/>
      <c r="CK36" s="87"/>
      <c r="CL36" s="87"/>
      <c r="CM36" s="87"/>
      <c r="CN36" s="6"/>
    </row>
    <row r="37" spans="2:92" s="6" customFormat="1" ht="17.100000000000001" customHeight="1" thickBot="1">
      <c r="B37" s="336" t="s">
        <v>21</v>
      </c>
      <c r="C37" s="337"/>
      <c r="D37" s="167">
        <f>D30+D31-D34</f>
        <v>694646557.19999981</v>
      </c>
      <c r="E37" s="246">
        <f t="shared" si="0"/>
        <v>230366343.99999976</v>
      </c>
      <c r="F37" s="246">
        <v>464280213.20000005</v>
      </c>
      <c r="G37" s="167">
        <v>2474955068.3870964</v>
      </c>
      <c r="H37" s="246">
        <v>109170748</v>
      </c>
      <c r="I37" s="246">
        <v>495398827</v>
      </c>
      <c r="J37" s="246">
        <v>546945022</v>
      </c>
      <c r="K37" s="246">
        <v>446727651.38709641</v>
      </c>
      <c r="L37" s="246">
        <v>444504864</v>
      </c>
      <c r="M37" s="246">
        <v>432207956</v>
      </c>
      <c r="N37" s="167">
        <v>2013779424</v>
      </c>
      <c r="O37" s="246">
        <v>643635379</v>
      </c>
      <c r="P37" s="246">
        <v>297488681</v>
      </c>
      <c r="Q37" s="246">
        <v>346629094</v>
      </c>
      <c r="R37" s="246">
        <v>100007918</v>
      </c>
      <c r="S37" s="246">
        <v>200877466</v>
      </c>
      <c r="T37" s="246">
        <v>425140886</v>
      </c>
      <c r="U37" s="167">
        <v>2181657010.9265938</v>
      </c>
      <c r="V37" s="246">
        <v>197343877.57142639</v>
      </c>
      <c r="W37" s="246">
        <v>431502287</v>
      </c>
      <c r="X37" s="246">
        <v>464813945</v>
      </c>
      <c r="Y37" s="246">
        <v>416070740.00000048</v>
      </c>
      <c r="Z37" s="246">
        <v>326998235.00000024</v>
      </c>
      <c r="AA37" s="246">
        <v>344927926.35516667</v>
      </c>
      <c r="AB37" s="167">
        <v>-9694246379</v>
      </c>
      <c r="AC37" s="246">
        <v>-10740510428</v>
      </c>
      <c r="AD37" s="246">
        <v>312069483</v>
      </c>
      <c r="AE37" s="246">
        <v>254121967</v>
      </c>
      <c r="AF37" s="246">
        <v>-11214053</v>
      </c>
      <c r="AG37" s="246">
        <v>208288612</v>
      </c>
      <c r="AH37" s="246">
        <v>282998040</v>
      </c>
      <c r="AI37" s="167">
        <v>2169054199</v>
      </c>
      <c r="AJ37" s="246">
        <v>234814928</v>
      </c>
      <c r="AK37" s="246">
        <v>410432530</v>
      </c>
      <c r="AL37" s="246">
        <v>437567421</v>
      </c>
      <c r="AM37" s="246">
        <v>502078377</v>
      </c>
      <c r="AN37" s="246">
        <v>320671233</v>
      </c>
      <c r="AO37" s="246">
        <v>263489710</v>
      </c>
      <c r="AP37" s="167">
        <v>1386334317</v>
      </c>
      <c r="AQ37" s="201">
        <v>500448577</v>
      </c>
      <c r="AR37" s="201">
        <v>221677019</v>
      </c>
      <c r="AS37" s="201">
        <v>274420327.66666603</v>
      </c>
      <c r="AT37" s="65">
        <v>-4672075.6666660309</v>
      </c>
      <c r="AU37" s="65">
        <v>119514874</v>
      </c>
      <c r="AV37" s="65">
        <v>274945595</v>
      </c>
      <c r="AW37" s="167">
        <v>1938690707</v>
      </c>
      <c r="AX37" s="65">
        <v>403566535</v>
      </c>
      <c r="AY37" s="65">
        <v>378647667</v>
      </c>
      <c r="AZ37" s="65">
        <v>424718656</v>
      </c>
      <c r="BA37" s="65">
        <v>299427047</v>
      </c>
      <c r="BB37" s="65">
        <v>67271252</v>
      </c>
      <c r="BC37" s="171">
        <v>365059550</v>
      </c>
      <c r="BD37" s="167">
        <v>1904877954.333334</v>
      </c>
      <c r="BE37" s="65">
        <v>559770577</v>
      </c>
      <c r="BF37" s="77">
        <v>445489673</v>
      </c>
      <c r="BG37" s="77">
        <v>493629890</v>
      </c>
      <c r="BH37" s="77">
        <v>228839844.00000048</v>
      </c>
      <c r="BI37" s="77">
        <v>30973721.333333492</v>
      </c>
      <c r="BJ37" s="77">
        <v>146174249</v>
      </c>
      <c r="BK37" s="77">
        <v>819939222</v>
      </c>
      <c r="BL37" s="77">
        <v>225663722</v>
      </c>
      <c r="BM37" s="77">
        <v>201532738</v>
      </c>
      <c r="BN37" s="77">
        <v>176789474</v>
      </c>
      <c r="BO37" s="77">
        <v>-214478530</v>
      </c>
      <c r="BP37" s="77">
        <v>224585110</v>
      </c>
      <c r="BQ37" s="77">
        <v>205846708</v>
      </c>
      <c r="BR37" s="77">
        <v>1460332135</v>
      </c>
      <c r="BS37" s="77">
        <v>390988150.89999962</v>
      </c>
      <c r="BT37" s="77">
        <v>282038796.10000038</v>
      </c>
      <c r="BU37" s="77">
        <v>271471980.69999981</v>
      </c>
      <c r="BV37" s="77">
        <v>232066485.30000019</v>
      </c>
      <c r="BW37" s="77">
        <v>71042173</v>
      </c>
      <c r="BX37" s="77">
        <v>212724549</v>
      </c>
      <c r="BY37" s="77">
        <v>1160848911</v>
      </c>
      <c r="BZ37" s="77">
        <v>222630502</v>
      </c>
      <c r="CA37" s="65">
        <v>327768617</v>
      </c>
      <c r="CB37" s="65">
        <v>409802986</v>
      </c>
      <c r="CC37" s="77">
        <v>1281590</v>
      </c>
      <c r="CD37" s="66">
        <v>199302751</v>
      </c>
      <c r="CE37" s="31">
        <v>62465</v>
      </c>
      <c r="CF37" s="31">
        <v>0</v>
      </c>
      <c r="CG37" s="31">
        <v>0</v>
      </c>
      <c r="CH37" s="31">
        <v>0</v>
      </c>
      <c r="CI37" s="32">
        <v>0</v>
      </c>
      <c r="CJ37" s="7"/>
      <c r="CK37" s="87"/>
      <c r="CL37" s="87"/>
      <c r="CM37" s="87"/>
    </row>
    <row r="38" spans="2:92" s="2" customFormat="1" ht="17.100000000000001" customHeight="1">
      <c r="B38" s="5"/>
      <c r="D38" s="9" t="b">
        <f>D37=F37+E37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57"/>
      <c r="AK38" s="157"/>
      <c r="AL38" s="157"/>
      <c r="AM38" s="157"/>
      <c r="AN38" s="157"/>
      <c r="AO38" s="157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 t="b">
        <f>BK37=SUM(BL37:BQ37)</f>
        <v>1</v>
      </c>
      <c r="BL38" s="140"/>
      <c r="BM38" s="9"/>
      <c r="BN38" s="9"/>
      <c r="BO38" s="9"/>
      <c r="BP38" s="9"/>
      <c r="BQ38" s="9"/>
      <c r="BR38" s="9" t="b">
        <f>BR37=SUM(BS37:BX37)</f>
        <v>1</v>
      </c>
      <c r="BS38" s="9"/>
      <c r="BT38" s="9"/>
      <c r="BU38" s="9"/>
      <c r="BV38" s="9"/>
      <c r="BW38" s="9"/>
      <c r="BX38" s="9"/>
      <c r="BY38" s="9"/>
      <c r="CJ38"/>
      <c r="CK38" s="88"/>
      <c r="CL38"/>
      <c r="CM38" s="9"/>
    </row>
    <row r="39" spans="2:92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57"/>
      <c r="AK39" s="157"/>
      <c r="AL39" s="157"/>
      <c r="AM39" s="157"/>
      <c r="AN39" s="157"/>
      <c r="AO39" s="157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CJ39" s="7"/>
    </row>
    <row r="40" spans="2:92" ht="17.100000000000001" customHeight="1">
      <c r="BN40" s="8"/>
      <c r="BO40" s="8"/>
      <c r="BP40" s="8"/>
      <c r="BQ40" s="8"/>
      <c r="CK40" s="8"/>
      <c r="CL40" s="8"/>
    </row>
    <row r="41" spans="2:92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221"/>
      <c r="AK41" s="221"/>
      <c r="AL41" s="221"/>
      <c r="AM41" s="221"/>
      <c r="AN41" s="221"/>
      <c r="AO41" s="221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8"/>
      <c r="BO41" s="8"/>
      <c r="BP41" s="8"/>
      <c r="BQ41" s="8"/>
      <c r="BR41" s="38"/>
      <c r="BS41" s="38"/>
      <c r="BT41" s="38"/>
      <c r="BU41" s="38"/>
      <c r="BV41" s="38"/>
      <c r="BW41" s="38"/>
      <c r="BX41" s="38"/>
      <c r="BY41" s="38"/>
      <c r="BZ41" s="9"/>
      <c r="CA41" s="76"/>
      <c r="CB41" s="76"/>
      <c r="CC41" s="76"/>
      <c r="CD41" s="76"/>
      <c r="CE41" s="76"/>
      <c r="CG41" s="8"/>
      <c r="CH41" s="8"/>
      <c r="CI41" s="8"/>
      <c r="CJ41" s="8"/>
      <c r="CK41" s="8"/>
      <c r="CL41" s="8"/>
    </row>
    <row r="42" spans="2:92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221"/>
      <c r="AK42" s="221"/>
      <c r="AL42" s="221"/>
      <c r="AM42" s="221"/>
      <c r="AN42" s="221"/>
      <c r="AO42" s="221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8"/>
      <c r="BO42" s="8"/>
      <c r="BP42" s="8"/>
      <c r="BQ42" s="8"/>
      <c r="BR42" s="38"/>
      <c r="BS42" s="38"/>
      <c r="BT42" s="38"/>
      <c r="BU42" s="38"/>
      <c r="BV42" s="38"/>
      <c r="BW42" s="38"/>
      <c r="BX42" s="38"/>
      <c r="BY42" s="38"/>
      <c r="BZ42" s="95"/>
      <c r="CA42" s="76"/>
      <c r="CB42" s="76"/>
      <c r="CC42" s="76"/>
      <c r="CD42" s="76"/>
      <c r="CE42" s="76"/>
      <c r="CG42" s="8"/>
      <c r="CH42" s="8"/>
      <c r="CI42" s="8"/>
      <c r="CJ42" s="8"/>
      <c r="CK42" s="8"/>
      <c r="CL42" s="8"/>
    </row>
    <row r="43" spans="2:92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221"/>
      <c r="AK43" s="221"/>
      <c r="AL43" s="221"/>
      <c r="AM43" s="221"/>
      <c r="AN43" s="221"/>
      <c r="AO43" s="221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95"/>
      <c r="CA43" s="76"/>
      <c r="CB43" s="76"/>
      <c r="CC43" s="76"/>
      <c r="CD43" s="76"/>
      <c r="CE43" s="76"/>
      <c r="CG43" s="8"/>
      <c r="CH43" s="8"/>
      <c r="CI43" s="8"/>
      <c r="CJ43" s="8"/>
      <c r="CK43" s="8"/>
      <c r="CL43" s="8"/>
    </row>
    <row r="44" spans="2:92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221"/>
      <c r="AK44" s="221"/>
      <c r="AL44" s="221"/>
      <c r="AM44" s="221"/>
      <c r="AN44" s="221"/>
      <c r="AO44" s="221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95"/>
      <c r="CA44" s="76"/>
      <c r="CB44" s="76"/>
      <c r="CC44" s="76"/>
      <c r="CD44" s="76"/>
      <c r="CE44" s="76"/>
      <c r="CG44" s="8"/>
      <c r="CH44" s="8"/>
      <c r="CI44" s="8"/>
      <c r="CJ44" s="8"/>
      <c r="CK44" s="8"/>
      <c r="CL44" s="8"/>
    </row>
    <row r="45" spans="2:92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221"/>
      <c r="AK45" s="221"/>
      <c r="AL45" s="221"/>
      <c r="AM45" s="221"/>
      <c r="AN45" s="221"/>
      <c r="AO45" s="221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95"/>
      <c r="CA45" s="76"/>
      <c r="CB45" s="76"/>
      <c r="CC45" s="76"/>
      <c r="CD45" s="76"/>
      <c r="CE45" s="76"/>
      <c r="CG45" s="8"/>
      <c r="CH45" s="8"/>
      <c r="CI45" s="8"/>
      <c r="CJ45" s="8"/>
      <c r="CK45" s="8"/>
      <c r="CL45" s="8"/>
    </row>
    <row r="46" spans="2:92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221"/>
      <c r="AK46" s="221"/>
      <c r="AL46" s="221"/>
      <c r="AM46" s="221"/>
      <c r="AN46" s="221"/>
      <c r="AO46" s="221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95"/>
      <c r="CA46" s="76"/>
      <c r="CB46" s="76"/>
      <c r="CC46" s="76"/>
      <c r="CD46" s="76"/>
      <c r="CE46" s="76"/>
      <c r="CG46" s="8"/>
      <c r="CH46" s="8"/>
      <c r="CI46" s="8"/>
      <c r="CJ46" s="8"/>
      <c r="CK46" s="8"/>
      <c r="CL46" s="8"/>
    </row>
    <row r="47" spans="2:92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221"/>
      <c r="AK47" s="221"/>
      <c r="AL47" s="221"/>
      <c r="AM47" s="221"/>
      <c r="AN47" s="221"/>
      <c r="AO47" s="221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95"/>
      <c r="CA47" s="76"/>
      <c r="CB47" s="76"/>
      <c r="CC47" s="76"/>
      <c r="CD47" s="76"/>
      <c r="CE47" s="76"/>
      <c r="CG47" s="8"/>
      <c r="CH47" s="8"/>
      <c r="CI47" s="8"/>
      <c r="CJ47" s="8"/>
      <c r="CK47" s="8"/>
      <c r="CL47" s="8"/>
    </row>
    <row r="48" spans="2:92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221"/>
      <c r="AK48" s="221"/>
      <c r="AL48" s="221"/>
      <c r="AM48" s="221"/>
      <c r="AN48" s="221"/>
      <c r="AO48" s="221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95"/>
      <c r="CA48" s="76"/>
      <c r="CB48" s="76"/>
      <c r="CC48" s="76"/>
      <c r="CD48" s="76"/>
      <c r="CE48" s="76"/>
      <c r="CG48" s="8"/>
      <c r="CH48" s="8"/>
      <c r="CI48" s="8"/>
      <c r="CJ48" s="8"/>
      <c r="CK48" s="8"/>
      <c r="CL48" s="8"/>
    </row>
    <row r="49" spans="3:90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221"/>
      <c r="AK49" s="221"/>
      <c r="AL49" s="221"/>
      <c r="AM49" s="221"/>
      <c r="AN49" s="221"/>
      <c r="AO49" s="221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95"/>
      <c r="CA49" s="76"/>
      <c r="CB49" s="76"/>
      <c r="CC49" s="76"/>
      <c r="CD49" s="76"/>
      <c r="CE49" s="76"/>
      <c r="CG49" s="8"/>
      <c r="CH49" s="8"/>
      <c r="CI49" s="8"/>
      <c r="CJ49" s="8"/>
      <c r="CK49" s="8"/>
      <c r="CL49" s="8"/>
    </row>
    <row r="50" spans="3:90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221"/>
      <c r="AK50" s="221"/>
      <c r="AL50" s="221"/>
      <c r="AM50" s="221"/>
      <c r="AN50" s="221"/>
      <c r="AO50" s="221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95"/>
      <c r="CA50" s="76"/>
      <c r="CB50" s="76"/>
      <c r="CC50" s="76"/>
      <c r="CD50" s="76"/>
      <c r="CE50" s="76"/>
      <c r="CG50" s="8"/>
      <c r="CH50" s="8"/>
      <c r="CI50" s="8"/>
      <c r="CJ50" s="8"/>
      <c r="CK50" s="8"/>
      <c r="CL50" s="8"/>
    </row>
    <row r="51" spans="3:90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221"/>
      <c r="AK51" s="221"/>
      <c r="AL51" s="221"/>
      <c r="AM51" s="221"/>
      <c r="AN51" s="221"/>
      <c r="AO51" s="221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95"/>
      <c r="CA51" s="76"/>
      <c r="CB51" s="76"/>
      <c r="CC51" s="76"/>
      <c r="CD51" s="76"/>
      <c r="CE51" s="76"/>
      <c r="CG51" s="8"/>
      <c r="CH51" s="8"/>
      <c r="CI51" s="8"/>
      <c r="CJ51" s="8"/>
      <c r="CK51" s="8"/>
      <c r="CL51" s="8"/>
    </row>
    <row r="52" spans="3:90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221"/>
      <c r="AK52" s="221"/>
      <c r="AL52" s="221"/>
      <c r="AM52" s="221"/>
      <c r="AN52" s="221"/>
      <c r="AO52" s="221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95"/>
      <c r="CA52" s="76"/>
      <c r="CB52" s="76"/>
      <c r="CC52" s="76"/>
      <c r="CD52" s="76"/>
      <c r="CE52" s="76"/>
      <c r="CG52" s="8"/>
      <c r="CH52" s="8"/>
      <c r="CI52" s="8"/>
      <c r="CJ52" s="8"/>
      <c r="CK52" s="8"/>
      <c r="CL52" s="8"/>
    </row>
    <row r="53" spans="3:90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221"/>
      <c r="AK53" s="221"/>
      <c r="AL53" s="221"/>
      <c r="AM53" s="221"/>
      <c r="AN53" s="221"/>
      <c r="AO53" s="221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95"/>
      <c r="CA53" s="76"/>
      <c r="CB53" s="76"/>
      <c r="CC53" s="76"/>
      <c r="CD53" s="76"/>
      <c r="CE53" s="76"/>
      <c r="CG53" s="8"/>
      <c r="CH53" s="8"/>
      <c r="CI53" s="8"/>
      <c r="CJ53" s="8"/>
      <c r="CK53" s="8"/>
      <c r="CL53" s="8"/>
    </row>
    <row r="54" spans="3:90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221"/>
      <c r="AK54" s="221"/>
      <c r="AL54" s="221"/>
      <c r="AM54" s="221"/>
      <c r="AN54" s="221"/>
      <c r="AO54" s="221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96"/>
      <c r="CA54" s="76"/>
      <c r="CB54" s="76"/>
      <c r="CC54" s="76"/>
      <c r="CD54" s="76"/>
      <c r="CE54" s="76"/>
      <c r="CG54" s="8"/>
      <c r="CH54" s="8"/>
      <c r="CI54" s="8"/>
      <c r="CJ54" s="8"/>
      <c r="CK54" s="8"/>
      <c r="CL54" s="8"/>
    </row>
    <row r="55" spans="3:90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221"/>
      <c r="AK55" s="221"/>
      <c r="AL55" s="221"/>
      <c r="AM55" s="221"/>
      <c r="AN55" s="221"/>
      <c r="AO55" s="221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95"/>
      <c r="CA55" s="76"/>
      <c r="CB55" s="76"/>
      <c r="CC55" s="76"/>
      <c r="CD55" s="76"/>
      <c r="CE55" s="76"/>
      <c r="CG55" s="8"/>
      <c r="CH55" s="8"/>
      <c r="CI55" s="8"/>
      <c r="CJ55" s="8"/>
      <c r="CK55" s="8"/>
      <c r="CL55" s="8"/>
    </row>
    <row r="56" spans="3:90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221"/>
      <c r="AK56" s="221"/>
      <c r="AL56" s="221"/>
      <c r="AM56" s="221"/>
      <c r="AN56" s="221"/>
      <c r="AO56" s="221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95"/>
      <c r="CA56" s="76"/>
      <c r="CB56" s="76"/>
      <c r="CC56" s="76"/>
      <c r="CD56" s="76"/>
      <c r="CE56" s="76"/>
      <c r="CG56" s="8"/>
      <c r="CH56" s="8"/>
      <c r="CI56" s="8"/>
      <c r="CJ56" s="8"/>
      <c r="CK56" s="8"/>
      <c r="CL56" s="8"/>
    </row>
    <row r="57" spans="3:90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221"/>
      <c r="AK57" s="221"/>
      <c r="AL57" s="221"/>
      <c r="AM57" s="221"/>
      <c r="AN57" s="221"/>
      <c r="AO57" s="221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95"/>
      <c r="CA57" s="76"/>
      <c r="CB57" s="76"/>
      <c r="CC57" s="76"/>
      <c r="CD57" s="76"/>
      <c r="CE57" s="76"/>
      <c r="CG57" s="8"/>
      <c r="CH57" s="8"/>
      <c r="CI57" s="8"/>
      <c r="CJ57" s="8"/>
      <c r="CK57" s="8"/>
      <c r="CL57" s="8"/>
    </row>
    <row r="58" spans="3:90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221"/>
      <c r="AK58" s="221"/>
      <c r="AL58" s="221"/>
      <c r="AM58" s="221"/>
      <c r="AN58" s="221"/>
      <c r="AO58" s="221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95"/>
      <c r="CA58" s="76"/>
      <c r="CB58" s="76"/>
      <c r="CC58" s="76"/>
      <c r="CD58" s="76"/>
      <c r="CE58" s="76"/>
      <c r="CG58" s="8"/>
      <c r="CH58" s="8"/>
      <c r="CI58" s="8"/>
      <c r="CJ58" s="8"/>
      <c r="CK58" s="8"/>
      <c r="CL58" s="8"/>
    </row>
    <row r="59" spans="3:90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221"/>
      <c r="AK59" s="221"/>
      <c r="AL59" s="221"/>
      <c r="AM59" s="221"/>
      <c r="AN59" s="221"/>
      <c r="AO59" s="221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95"/>
      <c r="CA59" s="76"/>
      <c r="CB59" s="76"/>
      <c r="CC59" s="76"/>
      <c r="CD59" s="76"/>
      <c r="CE59" s="76"/>
      <c r="CG59" s="8"/>
      <c r="CH59" s="8"/>
      <c r="CI59" s="8"/>
      <c r="CJ59" s="8"/>
      <c r="CK59" s="8"/>
      <c r="CL59" s="8"/>
    </row>
    <row r="60" spans="3:90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221"/>
      <c r="AK60" s="221"/>
      <c r="AL60" s="221"/>
      <c r="AM60" s="221"/>
      <c r="AN60" s="221"/>
      <c r="AO60" s="221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95"/>
      <c r="CA60" s="76"/>
      <c r="CB60" s="76"/>
      <c r="CC60" s="76"/>
      <c r="CD60" s="76"/>
      <c r="CE60" s="76"/>
      <c r="CG60" s="8"/>
      <c r="CH60" s="8"/>
      <c r="CI60" s="8"/>
      <c r="CJ60" s="8"/>
      <c r="CK60" s="8"/>
      <c r="CL60" s="8"/>
    </row>
    <row r="61" spans="3:90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221"/>
      <c r="AK61" s="221"/>
      <c r="AL61" s="221"/>
      <c r="AM61" s="221"/>
      <c r="AN61" s="221"/>
      <c r="AO61" s="221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95"/>
      <c r="CA61" s="76"/>
      <c r="CB61" s="76"/>
      <c r="CC61" s="76"/>
      <c r="CD61" s="76"/>
      <c r="CE61" s="76"/>
      <c r="CG61" s="8"/>
      <c r="CH61" s="8"/>
      <c r="CI61" s="8"/>
      <c r="CJ61" s="8"/>
      <c r="CK61" s="8"/>
      <c r="CL61" s="8"/>
    </row>
    <row r="62" spans="3:90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221"/>
      <c r="AK62" s="221"/>
      <c r="AL62" s="221"/>
      <c r="AM62" s="221"/>
      <c r="AN62" s="221"/>
      <c r="AO62" s="221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95"/>
      <c r="CA62" s="76"/>
      <c r="CB62" s="76"/>
      <c r="CC62" s="76"/>
      <c r="CD62" s="76"/>
      <c r="CE62" s="76"/>
      <c r="CG62" s="8"/>
      <c r="CH62" s="8"/>
      <c r="CI62" s="8"/>
      <c r="CJ62" s="8"/>
      <c r="CK62" s="8"/>
      <c r="CL62" s="8"/>
    </row>
    <row r="63" spans="3:90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221"/>
      <c r="AK63" s="221"/>
      <c r="AL63" s="221"/>
      <c r="AM63" s="221"/>
      <c r="AN63" s="221"/>
      <c r="AO63" s="221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95"/>
      <c r="CA63" s="76"/>
      <c r="CB63" s="76"/>
      <c r="CC63" s="76"/>
      <c r="CD63" s="76"/>
      <c r="CE63" s="76"/>
      <c r="CG63" s="8"/>
      <c r="CH63" s="8"/>
      <c r="CI63" s="8"/>
      <c r="CJ63" s="8"/>
      <c r="CK63" s="8"/>
      <c r="CL63" s="8"/>
    </row>
    <row r="64" spans="3:90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221"/>
      <c r="AK64" s="221"/>
      <c r="AL64" s="221"/>
      <c r="AM64" s="221"/>
      <c r="AN64" s="221"/>
      <c r="AO64" s="221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95"/>
      <c r="CA64" s="76"/>
      <c r="CB64" s="76"/>
      <c r="CC64" s="76"/>
      <c r="CD64" s="76"/>
      <c r="CE64" s="76"/>
      <c r="CG64" s="8"/>
      <c r="CH64" s="8"/>
      <c r="CI64" s="8"/>
      <c r="CJ64" s="8"/>
      <c r="CK64" s="8"/>
      <c r="CL64" s="8"/>
    </row>
    <row r="65" spans="3:90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221"/>
      <c r="AK65" s="221"/>
      <c r="AL65" s="221"/>
      <c r="AM65" s="221"/>
      <c r="AN65" s="221"/>
      <c r="AO65" s="221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95"/>
      <c r="CA65" s="76"/>
      <c r="CB65" s="76"/>
      <c r="CC65" s="76"/>
      <c r="CD65" s="76"/>
      <c r="CE65" s="76"/>
      <c r="CG65" s="8"/>
      <c r="CH65" s="8"/>
      <c r="CI65" s="8"/>
      <c r="CJ65" s="8"/>
      <c r="CK65" s="8"/>
      <c r="CL65" s="8"/>
    </row>
    <row r="66" spans="3:90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221"/>
      <c r="AK66" s="221"/>
      <c r="AL66" s="221"/>
      <c r="AM66" s="221"/>
      <c r="AN66" s="221"/>
      <c r="AO66" s="221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95"/>
      <c r="CA66" s="76"/>
      <c r="CB66" s="76"/>
      <c r="CC66" s="76"/>
      <c r="CD66" s="76"/>
      <c r="CE66" s="76"/>
      <c r="CG66" s="8"/>
      <c r="CH66" s="8"/>
      <c r="CI66" s="8"/>
      <c r="CJ66" s="8"/>
      <c r="CK66" s="8"/>
      <c r="CL66" s="8"/>
    </row>
    <row r="67" spans="3:90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221"/>
      <c r="AK67" s="221"/>
      <c r="AL67" s="221"/>
      <c r="AM67" s="221"/>
      <c r="AN67" s="221"/>
      <c r="AO67" s="221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95"/>
      <c r="CA67" s="76"/>
      <c r="CB67" s="76"/>
      <c r="CC67" s="76"/>
      <c r="CD67" s="76"/>
      <c r="CE67" s="76"/>
      <c r="CG67" s="8"/>
      <c r="CH67" s="8"/>
      <c r="CI67" s="8"/>
      <c r="CJ67" s="8"/>
      <c r="CK67" s="8"/>
      <c r="CL67" s="8"/>
    </row>
    <row r="68" spans="3:90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221"/>
      <c r="AK68" s="221"/>
      <c r="AL68" s="221"/>
      <c r="AM68" s="221"/>
      <c r="AN68" s="221"/>
      <c r="AO68" s="221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95"/>
      <c r="CA68" s="76"/>
      <c r="CB68" s="76"/>
      <c r="CC68" s="76"/>
      <c r="CD68" s="76"/>
      <c r="CE68" s="76"/>
      <c r="CG68" s="8"/>
      <c r="CH68" s="8"/>
      <c r="CI68" s="8"/>
      <c r="CJ68" s="8"/>
      <c r="CK68" s="8"/>
      <c r="CL68" s="8"/>
    </row>
    <row r="69" spans="3:90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221"/>
      <c r="AK69" s="221"/>
      <c r="AL69" s="221"/>
      <c r="AM69" s="221"/>
      <c r="AN69" s="221"/>
      <c r="AO69" s="221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95"/>
      <c r="CA69" s="76"/>
      <c r="CB69" s="76"/>
      <c r="CC69" s="76"/>
      <c r="CD69" s="76"/>
      <c r="CE69" s="76"/>
      <c r="CG69" s="8"/>
      <c r="CH69" s="8"/>
      <c r="CI69" s="8"/>
      <c r="CJ69" s="8"/>
      <c r="CK69" s="8"/>
      <c r="CL69" s="8"/>
    </row>
    <row r="70" spans="3:90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221"/>
      <c r="AK70" s="221"/>
      <c r="AL70" s="221"/>
      <c r="AM70" s="221"/>
      <c r="AN70" s="221"/>
      <c r="AO70" s="221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95"/>
      <c r="CA70" s="76"/>
      <c r="CB70" s="76"/>
      <c r="CC70" s="76"/>
      <c r="CD70" s="76"/>
      <c r="CE70" s="76"/>
      <c r="CG70" s="8"/>
      <c r="CH70" s="8"/>
      <c r="CI70" s="8"/>
      <c r="CJ70" s="8"/>
      <c r="CK70" s="8"/>
      <c r="CL70" s="8"/>
    </row>
    <row r="71" spans="3:90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221"/>
      <c r="AK71" s="221"/>
      <c r="AL71" s="221"/>
      <c r="AM71" s="221"/>
      <c r="AN71" s="221"/>
      <c r="AO71" s="221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95"/>
      <c r="CA71" s="76"/>
      <c r="CB71" s="76"/>
      <c r="CC71" s="76"/>
      <c r="CD71" s="76"/>
      <c r="CE71" s="76"/>
      <c r="CG71" s="8"/>
      <c r="CH71" s="8"/>
      <c r="CI71" s="8"/>
      <c r="CJ71" s="8"/>
      <c r="CK71" s="8"/>
      <c r="CL71" s="8"/>
    </row>
    <row r="72" spans="3:90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221"/>
      <c r="AK72" s="221"/>
      <c r="AL72" s="221"/>
      <c r="AM72" s="221"/>
      <c r="AN72" s="221"/>
      <c r="AO72" s="221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95"/>
      <c r="CA72" s="76"/>
      <c r="CB72" s="76"/>
      <c r="CC72" s="76"/>
      <c r="CD72" s="76"/>
      <c r="CE72" s="76"/>
      <c r="CG72" s="8"/>
      <c r="CH72" s="8"/>
      <c r="CI72" s="8"/>
      <c r="CJ72" s="8"/>
    </row>
    <row r="73" spans="3:90" ht="17.100000000000001" customHeight="1">
      <c r="BZ73" s="94"/>
    </row>
  </sheetData>
  <mergeCells count="11">
    <mergeCell ref="B4:CI4"/>
    <mergeCell ref="B2:CI2"/>
    <mergeCell ref="B34:C34"/>
    <mergeCell ref="B37:C37"/>
    <mergeCell ref="B7:C7"/>
    <mergeCell ref="B12:C12"/>
    <mergeCell ref="B13:C13"/>
    <mergeCell ref="B19:C19"/>
    <mergeCell ref="B30:C30"/>
    <mergeCell ref="B31:C31"/>
    <mergeCell ref="B3:CI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C38" sqref="C38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13169943371</v>
      </c>
      <c r="C2" s="57">
        <f>SUMIF(분개장!$B:$B,잔액시산표!$A2,분개장!D:D)</f>
        <v>4221855509</v>
      </c>
      <c r="D2" s="57">
        <f t="shared" ref="D2:D16" si="0">B2-C2</f>
        <v>8948087862</v>
      </c>
      <c r="F2" s="12"/>
    </row>
    <row r="3" spans="1:6" ht="15" customHeight="1">
      <c r="A3" s="20" t="s">
        <v>11</v>
      </c>
      <c r="B3" s="57">
        <f>SUMIF(분개장!$B:$B,잔액시산표!$A3,분개장!C:C)</f>
        <v>345671000</v>
      </c>
      <c r="C3" s="57">
        <f>SUMIF(분개장!$B:$B,잔액시산표!$A3,분개장!D:D)</f>
        <v>0</v>
      </c>
      <c r="D3" s="57">
        <f t="shared" si="0"/>
        <v>345671000</v>
      </c>
    </row>
    <row r="4" spans="1:6" ht="15" customHeight="1">
      <c r="A4" s="20" t="s">
        <v>58</v>
      </c>
      <c r="B4" s="57">
        <f>SUMIF(분개장!$B:$B,잔액시산표!$A4,분개장!C:C)</f>
        <v>4397402894.5870962</v>
      </c>
      <c r="C4" s="57">
        <f>SUMIF(분개장!$B:$B,잔액시산표!$A4,분개장!D:D)</f>
        <v>4395207847</v>
      </c>
      <c r="D4" s="57">
        <f t="shared" si="0"/>
        <v>2195047.5870962143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451768844</v>
      </c>
      <c r="C6" s="57">
        <f>SUMIF(분개장!$B:$B,잔액시산표!$A6,분개장!D:D)</f>
        <v>0</v>
      </c>
      <c r="D6" s="57">
        <f t="shared" si="0"/>
        <v>451768844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212340436</v>
      </c>
      <c r="C8" s="57">
        <f>SUMIF(분개장!$B:$B,잔액시산표!$A8,분개장!D:D)</f>
        <v>34676059</v>
      </c>
      <c r="D8" s="57">
        <f t="shared" si="0"/>
        <v>177664377</v>
      </c>
    </row>
    <row r="9" spans="1:6" ht="15" customHeight="1">
      <c r="A9" s="20" t="s">
        <v>169</v>
      </c>
      <c r="B9" s="57">
        <f>SUMIF(분개장!$B:$B,잔액시산표!$A9,분개장!C:C)</f>
        <v>135937007</v>
      </c>
      <c r="C9" s="57">
        <f>SUMIF(분개장!$B:$B,잔액시산표!$A9,분개장!D:D)</f>
        <v>0</v>
      </c>
      <c r="D9" s="57">
        <f t="shared" si="0"/>
        <v>135937007</v>
      </c>
    </row>
    <row r="10" spans="1:6" ht="15" customHeight="1">
      <c r="A10" s="20" t="s">
        <v>3</v>
      </c>
      <c r="B10" s="57">
        <f>SUMIF(분개장!$B:$B,잔액시산표!$A10,분개장!C:C)</f>
        <v>9945880</v>
      </c>
      <c r="C10" s="57">
        <f>SUMIF(분개장!$B:$B,잔액시산표!$A10,분개장!D:D)</f>
        <v>0</v>
      </c>
      <c r="D10" s="57">
        <f t="shared" si="0"/>
        <v>9945880</v>
      </c>
    </row>
    <row r="11" spans="1:6" ht="15" customHeight="1">
      <c r="A11" s="20" t="s">
        <v>300</v>
      </c>
      <c r="B11" s="57">
        <f>SUMIF(분개장!$B:$B,잔액시산표!$A11,분개장!C:C)</f>
        <v>13620837520</v>
      </c>
      <c r="C11" s="57">
        <f>SUMIF(분개장!$B:$B,잔액시산표!$A11,분개장!D:D)</f>
        <v>0</v>
      </c>
      <c r="D11" s="57">
        <f t="shared" ref="D11" si="1">B11-C11</f>
        <v>13620837520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240180000000</v>
      </c>
      <c r="C13" s="57">
        <f>SUMIF(분개장!$B:$B,잔액시산표!$A13,분개장!D:D)</f>
        <v>0</v>
      </c>
      <c r="D13" s="57">
        <f t="shared" si="0"/>
        <v>240180000000</v>
      </c>
    </row>
    <row r="14" spans="1:6" ht="15" customHeight="1">
      <c r="A14" s="20" t="s">
        <v>174</v>
      </c>
      <c r="B14" s="57">
        <f>SUMIF(분개장!$B:$B,잔액시산표!$A14,분개장!C:C)</f>
        <v>-8034902505</v>
      </c>
      <c r="C14" s="57">
        <f>SUMIF(분개장!$B:$B,잔액시산표!$A14,분개장!D:D)</f>
        <v>867075810</v>
      </c>
      <c r="D14" s="57">
        <f t="shared" si="0"/>
        <v>-8901978315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245656873</v>
      </c>
      <c r="C17" s="57">
        <f>SUMIF(분개장!$B:$B,잔액시산표!$A17,분개장!D:D)</f>
        <v>22099362</v>
      </c>
      <c r="D17" s="57">
        <f t="shared" ref="D17" si="2">B17-C17</f>
        <v>223557511</v>
      </c>
      <c r="E17" s="56"/>
    </row>
    <row r="18" spans="1:5" ht="15" customHeight="1">
      <c r="A18" s="23" t="s">
        <v>1</v>
      </c>
      <c r="B18" s="80">
        <f>SUMIF(분개장!$B:$B,잔액시산표!$A18,분개장!C:C)</f>
        <v>400766666</v>
      </c>
      <c r="C18" s="80">
        <f>SUMIF(분개장!$B:$B,잔액시산표!$A18,분개장!D:D)</f>
        <v>400766666</v>
      </c>
      <c r="D18" s="80">
        <f>C18-B18</f>
        <v>0</v>
      </c>
    </row>
    <row r="19" spans="1:5" ht="15" customHeight="1">
      <c r="A19" s="23" t="s">
        <v>175</v>
      </c>
      <c r="B19" s="80">
        <f>SUMIF(분개장!$B:$B,잔액시산표!$A19,분개장!C:C)</f>
        <v>33333334</v>
      </c>
      <c r="C19" s="80">
        <f>SUMIF(분개장!$B:$B,잔액시산표!$A19,분개장!D:D)</f>
        <v>33333334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12500000</v>
      </c>
      <c r="C20" s="80">
        <f>SUMIF(분개장!$B:$B,잔액시산표!$A20,분개장!D:D)</f>
        <v>17999998</v>
      </c>
      <c r="D20" s="80">
        <f t="shared" si="3"/>
        <v>5499998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5833332</v>
      </c>
      <c r="D21" s="80">
        <f t="shared" si="3"/>
        <v>5833332</v>
      </c>
    </row>
    <row r="22" spans="1:5" ht="15" customHeight="1">
      <c r="A22" s="23" t="s">
        <v>178</v>
      </c>
      <c r="B22" s="80">
        <f>SUMIF(분개장!$B:$B,잔액시산표!$A22,분개장!C:C)</f>
        <v>0</v>
      </c>
      <c r="C22" s="80">
        <f>SUMIF(분개장!$B:$B,잔액시산표!$A22,분개장!D:D)</f>
        <v>8333332</v>
      </c>
      <c r="D22" s="80">
        <f t="shared" si="3"/>
        <v>8333332</v>
      </c>
    </row>
    <row r="23" spans="1:5" ht="15" customHeight="1">
      <c r="A23" s="23" t="s">
        <v>179</v>
      </c>
      <c r="B23" s="80">
        <f>SUMIF(분개장!$B:$B,잔액시산표!$A23,분개장!C:C)</f>
        <v>0</v>
      </c>
      <c r="C23" s="80">
        <f>SUMIF(분개장!$B:$B,잔액시산표!$A23,분개장!D:D)</f>
        <v>3333332</v>
      </c>
      <c r="D23" s="80">
        <f t="shared" si="3"/>
        <v>3333332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1333332</v>
      </c>
      <c r="D24" s="80">
        <f t="shared" si="3"/>
        <v>333332</v>
      </c>
    </row>
    <row r="25" spans="1:5" ht="15" customHeight="1">
      <c r="A25" s="23" t="s">
        <v>180</v>
      </c>
      <c r="B25" s="80">
        <f>SUMIF(분개장!$B:$B,잔액시산표!$A25,분개장!C:C)</f>
        <v>0</v>
      </c>
      <c r="C25" s="80">
        <f>SUMIF(분개장!$B:$B,잔액시산표!$A25,분개장!D:D)</f>
        <v>407934100</v>
      </c>
      <c r="D25" s="80">
        <f t="shared" si="3"/>
        <v>407934100</v>
      </c>
    </row>
    <row r="26" spans="1:5" ht="15" customHeight="1">
      <c r="A26" s="23" t="s">
        <v>181</v>
      </c>
      <c r="B26" s="80">
        <f>SUMIF(분개장!$B:$B,잔액시산표!$A26,분개장!C:C)</f>
        <v>0</v>
      </c>
      <c r="C26" s="80">
        <f>SUMIF(분개장!$B:$B,잔액시산표!$A26,분개장!D:D)</f>
        <v>1635649272</v>
      </c>
      <c r="D26" s="80">
        <f t="shared" si="3"/>
        <v>1635649272</v>
      </c>
    </row>
    <row r="27" spans="1:5" ht="15" customHeight="1">
      <c r="A27" s="23" t="s">
        <v>182</v>
      </c>
      <c r="B27" s="80">
        <f>SUMIF(분개장!$B:$B,잔액시산표!$A27,분개장!C:C)</f>
        <v>1388383785</v>
      </c>
      <c r="C27" s="80">
        <f>SUMIF(분개장!$B:$B,잔액시산표!$A27,분개장!D:D)</f>
        <v>2009460243</v>
      </c>
      <c r="D27" s="80">
        <f t="shared" si="3"/>
        <v>621076458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6250000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491320526</v>
      </c>
      <c r="C30" s="80">
        <f>SUMIF(분개장!$B:$B,잔액시산표!$A30,분개장!D:D)</f>
        <v>895162866</v>
      </c>
      <c r="D30" s="80">
        <f t="shared" si="3"/>
        <v>403842340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66736000</v>
      </c>
      <c r="C33" s="80">
        <f>SUMIF(분개장!$B:$B,잔액시산표!$A33,분개장!D:D)</f>
        <v>13898875520</v>
      </c>
      <c r="D33" s="80">
        <f t="shared" si="3"/>
        <v>13832139520</v>
      </c>
      <c r="E33" s="56"/>
    </row>
    <row r="34" spans="1:5" ht="15" customHeight="1">
      <c r="A34" s="23" t="s">
        <v>387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433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441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0</v>
      </c>
      <c r="C43" s="82">
        <f>SUMIF(분개장!$B:$B,잔액시산표!$A43,분개장!D:D)</f>
        <v>-15631893911.612904</v>
      </c>
      <c r="D43" s="82">
        <f t="shared" si="3"/>
        <v>-15631893911.612904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2125416909.5</v>
      </c>
      <c r="D46" s="57">
        <f t="shared" ref="D46:D49" si="7">C46-B46</f>
        <v>2125416909.5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1778555367.7</v>
      </c>
      <c r="D47" s="57">
        <f t="shared" si="7"/>
        <v>1778555367.7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70315823</v>
      </c>
      <c r="D48" s="57">
        <f t="shared" si="7"/>
        <v>70315823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56321640</v>
      </c>
      <c r="C50" s="80">
        <f>SUMIF(분개장!$B:$B,잔액시산표!$A50,분개장!D:D)</f>
        <v>0</v>
      </c>
      <c r="D50" s="80">
        <f>B50-C50</f>
        <v>56321640</v>
      </c>
    </row>
    <row r="51" spans="1:4" ht="15" customHeight="1">
      <c r="A51" s="23" t="s">
        <v>86</v>
      </c>
      <c r="B51" s="80">
        <f>SUMIF(분개장!$B:$B,잔액시산표!$A51,분개장!C:C)</f>
        <v>201180000</v>
      </c>
      <c r="C51" s="80">
        <f>SUMIF(분개장!$B:$B,잔액시산표!$A51,분개장!D:D)</f>
        <v>0</v>
      </c>
      <c r="D51" s="80">
        <f t="shared" ref="D51:D64" si="8">B51-C51</f>
        <v>201180000</v>
      </c>
    </row>
    <row r="52" spans="1:4" ht="15" customHeight="1">
      <c r="A52" s="23" t="s">
        <v>87</v>
      </c>
      <c r="B52" s="80">
        <f>SUMIF(분개장!$B:$B,잔액시산표!$A52,분개장!C:C)</f>
        <v>27889280</v>
      </c>
      <c r="C52" s="80">
        <f>SUMIF(분개장!$B:$B,잔액시산표!$A52,분개장!D:D)</f>
        <v>0</v>
      </c>
      <c r="D52" s="80">
        <f t="shared" si="8"/>
        <v>27889280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722569426</v>
      </c>
      <c r="C54" s="80">
        <f>SUMIF(분개장!$B:$B,잔액시산표!$A54,분개장!D:D)</f>
        <v>0</v>
      </c>
      <c r="D54" s="80">
        <f t="shared" ref="D54" si="9">B54-C54</f>
        <v>722569426</v>
      </c>
    </row>
    <row r="55" spans="1:4" ht="15" customHeight="1">
      <c r="A55" s="23" t="s">
        <v>89</v>
      </c>
      <c r="B55" s="80">
        <f>SUMIF(분개장!$B:$B,잔액시산표!$A55,분개장!C:C)</f>
        <v>2800000</v>
      </c>
      <c r="C55" s="80">
        <f>SUMIF(분개장!$B:$B,잔액시산표!$A55,분개장!D:D)</f>
        <v>0</v>
      </c>
      <c r="D55" s="80">
        <f t="shared" si="8"/>
        <v>2800000</v>
      </c>
    </row>
    <row r="56" spans="1:4" ht="15" customHeight="1">
      <c r="A56" s="23" t="s">
        <v>90</v>
      </c>
      <c r="B56" s="80">
        <f>SUMIF(분개장!$B:$B,잔액시산표!$A56,분개장!C:C)</f>
        <v>867075810</v>
      </c>
      <c r="C56" s="80">
        <f>SUMIF(분개장!$B:$B,잔액시산표!$A56,분개장!D:D)</f>
        <v>0</v>
      </c>
      <c r="D56" s="80">
        <f t="shared" si="8"/>
        <v>867075810</v>
      </c>
    </row>
    <row r="57" spans="1:4" ht="15" customHeight="1">
      <c r="A57" s="23" t="s">
        <v>91</v>
      </c>
      <c r="B57" s="80">
        <f>SUMIF(분개장!$B:$B,잔액시산표!$A57,분개장!C:C)</f>
        <v>4433820</v>
      </c>
      <c r="C57" s="80">
        <f>SUMIF(분개장!$B:$B,잔액시산표!$A57,분개장!D:D)</f>
        <v>0</v>
      </c>
      <c r="D57" s="80">
        <f t="shared" si="8"/>
        <v>4433820</v>
      </c>
    </row>
    <row r="58" spans="1:4" ht="15" customHeight="1">
      <c r="A58" s="23" t="s">
        <v>92</v>
      </c>
      <c r="B58" s="80">
        <f>SUMIF(분개장!$B:$B,잔액시산표!$A58,분개장!C:C)</f>
        <v>33333334</v>
      </c>
      <c r="C58" s="80">
        <f>SUMIF(분개장!$B:$B,잔액시산표!$A58,분개장!D:D)</f>
        <v>0</v>
      </c>
      <c r="D58" s="80">
        <f t="shared" si="8"/>
        <v>33333334</v>
      </c>
    </row>
    <row r="59" spans="1:4" ht="15" customHeight="1">
      <c r="A59" s="23" t="s">
        <v>93</v>
      </c>
      <c r="B59" s="80">
        <f>SUMIF(분개장!$B:$B,잔액시산표!$A59,분개장!C:C)</f>
        <v>4499998</v>
      </c>
      <c r="C59" s="80">
        <f>SUMIF(분개장!$B:$B,잔액시산표!$A59,분개장!D:D)</f>
        <v>0</v>
      </c>
      <c r="D59" s="80">
        <f t="shared" si="8"/>
        <v>4499998</v>
      </c>
    </row>
    <row r="60" spans="1:4" ht="15" customHeight="1">
      <c r="A60" s="23" t="s">
        <v>94</v>
      </c>
      <c r="B60" s="80">
        <f>SUMIF(분개장!$B:$B,잔액시산표!$A60,분개장!C:C)</f>
        <v>5833332</v>
      </c>
      <c r="C60" s="80">
        <f>SUMIF(분개장!$B:$B,잔액시산표!$A60,분개장!D:D)</f>
        <v>0</v>
      </c>
      <c r="D60" s="80">
        <f t="shared" si="8"/>
        <v>5833332</v>
      </c>
    </row>
    <row r="61" spans="1:4" ht="15" customHeight="1">
      <c r="A61" s="23" t="s">
        <v>95</v>
      </c>
      <c r="B61" s="80">
        <f>SUMIF(분개장!$B:$B,잔액시산표!$A61,분개장!C:C)</f>
        <v>35242235</v>
      </c>
      <c r="C61" s="80">
        <f>SUMIF(분개장!$B:$B,잔액시산표!$A61,분개장!D:D)</f>
        <v>0</v>
      </c>
      <c r="D61" s="80">
        <f t="shared" si="8"/>
        <v>35242235</v>
      </c>
    </row>
    <row r="62" spans="1:4" ht="15" customHeight="1">
      <c r="A62" s="23" t="s">
        <v>96</v>
      </c>
      <c r="B62" s="80">
        <f>SUMIF(분개장!$B:$B,잔액시산표!$A62,분개장!C:C)</f>
        <v>129212984</v>
      </c>
      <c r="C62" s="80">
        <f>SUMIF(분개장!$B:$B,잔액시산표!$A62,분개장!D:D)</f>
        <v>0</v>
      </c>
      <c r="D62" s="80">
        <f t="shared" si="8"/>
        <v>129212984</v>
      </c>
    </row>
    <row r="63" spans="1:4" ht="15" customHeight="1">
      <c r="A63" s="23" t="s">
        <v>221</v>
      </c>
      <c r="B63" s="80">
        <f>SUMIF(분개장!$B:$B,잔액시산표!$A63,분개장!C:C)</f>
        <v>6695300</v>
      </c>
      <c r="C63" s="80">
        <f>SUMIF(분개장!$B:$B,잔액시산표!$A63,분개장!D:D)</f>
        <v>0</v>
      </c>
      <c r="D63" s="80">
        <f t="shared" ref="D63" si="10">B63-C63</f>
        <v>6695300</v>
      </c>
    </row>
    <row r="64" spans="1:4" ht="15" customHeight="1">
      <c r="A64" s="23" t="s">
        <v>97</v>
      </c>
      <c r="B64" s="80">
        <f>SUMIF(분개장!$B:$B,잔액시산표!$A64,분개장!C:C)</f>
        <v>231000</v>
      </c>
      <c r="C64" s="80">
        <f>SUMIF(분개장!$B:$B,잔액시산표!$A64,분개장!D:D)</f>
        <v>0</v>
      </c>
      <c r="D64" s="80">
        <f t="shared" si="8"/>
        <v>231000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96799086</v>
      </c>
      <c r="D65" s="57">
        <f>C65-B65</f>
        <v>96799086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39167</v>
      </c>
      <c r="D66" s="57">
        <f>C66-B66</f>
        <v>39167</v>
      </c>
    </row>
    <row r="67" spans="1:4" ht="15" customHeight="1">
      <c r="A67" s="23" t="s">
        <v>100</v>
      </c>
      <c r="B67" s="80">
        <f>SUMIF(분개장!$B:$B,잔액시산표!$A67,분개장!C:C)</f>
        <v>1279161637</v>
      </c>
      <c r="C67" s="80">
        <f>SUMIF(분개장!$B:$B,잔액시산표!$A67,분개장!D:D)</f>
        <v>0</v>
      </c>
      <c r="D67" s="80">
        <f t="shared" ref="D67:D68" si="11">B67-C67</f>
        <v>1279161637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431106848427.5871</v>
      </c>
      <c r="C70" s="12">
        <f>SUM(C1:C69)</f>
        <v>431106848427.5871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437</v>
      </c>
      <c r="C1" s="7">
        <v>1260000</v>
      </c>
      <c r="D1" t="s">
        <v>414</v>
      </c>
    </row>
    <row r="2" spans="1:4">
      <c r="A2" t="s">
        <v>436</v>
      </c>
      <c r="C2" s="7">
        <v>220000</v>
      </c>
      <c r="D2" t="s">
        <v>415</v>
      </c>
    </row>
    <row r="3" spans="1:4">
      <c r="A3" t="s">
        <v>436</v>
      </c>
      <c r="C3" s="7">
        <v>110000</v>
      </c>
      <c r="D3" t="s">
        <v>416</v>
      </c>
    </row>
    <row r="4" spans="1:4">
      <c r="A4" t="s">
        <v>436</v>
      </c>
      <c r="C4" s="7">
        <v>100000</v>
      </c>
      <c r="D4" t="s">
        <v>417</v>
      </c>
    </row>
    <row r="5" spans="1:4">
      <c r="A5" t="s">
        <v>436</v>
      </c>
      <c r="C5" s="7">
        <v>60000</v>
      </c>
      <c r="D5" t="s">
        <v>418</v>
      </c>
    </row>
    <row r="6" spans="1:4">
      <c r="A6" t="s">
        <v>436</v>
      </c>
      <c r="C6" s="7">
        <v>50000</v>
      </c>
      <c r="D6" t="s">
        <v>419</v>
      </c>
    </row>
    <row r="7" spans="1:4">
      <c r="A7" t="s">
        <v>436</v>
      </c>
      <c r="C7" s="7">
        <v>40000</v>
      </c>
      <c r="D7" t="s">
        <v>420</v>
      </c>
    </row>
    <row r="8" spans="1:4">
      <c r="A8" t="s">
        <v>440</v>
      </c>
      <c r="C8" s="7">
        <v>200000</v>
      </c>
      <c r="D8" t="s">
        <v>412</v>
      </c>
    </row>
    <row r="9" spans="1:4">
      <c r="A9" t="s">
        <v>438</v>
      </c>
      <c r="C9" s="7">
        <v>110000</v>
      </c>
      <c r="D9" t="s">
        <v>421</v>
      </c>
    </row>
    <row r="10" spans="1:4">
      <c r="A10" t="s">
        <v>438</v>
      </c>
      <c r="C10" s="7">
        <v>90000</v>
      </c>
      <c r="D10" t="s">
        <v>422</v>
      </c>
    </row>
    <row r="11" spans="1:4">
      <c r="A11" t="s">
        <v>439</v>
      </c>
      <c r="C11" s="7">
        <v>100000</v>
      </c>
      <c r="D11" t="s">
        <v>423</v>
      </c>
    </row>
    <row r="12" spans="1:4">
      <c r="A12" t="s">
        <v>439</v>
      </c>
      <c r="C12" s="7">
        <v>80000</v>
      </c>
      <c r="D12" t="s">
        <v>424</v>
      </c>
    </row>
    <row r="13" spans="1:4">
      <c r="A13" t="s">
        <v>439</v>
      </c>
      <c r="C13" s="7">
        <v>60000</v>
      </c>
      <c r="D13" t="s">
        <v>425</v>
      </c>
    </row>
    <row r="14" spans="1:4">
      <c r="A14" t="s">
        <v>439</v>
      </c>
      <c r="C14" s="7">
        <v>60000</v>
      </c>
      <c r="D14" t="s">
        <v>426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757"/>
  <sheetViews>
    <sheetView zoomScale="85" zoomScaleNormal="85" zoomScaleSheetLayoutView="100" workbookViewId="0">
      <pane ySplit="1" topLeftCell="A894" activePane="bottomLeft" state="frozen"/>
      <selection activeCell="E727" sqref="E727"/>
      <selection pane="bottomLeft" activeCell="A916" sqref="A916:G921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1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19" t="s">
        <v>6</v>
      </c>
      <c r="D1" s="219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1">
        <v>157570564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1">
        <v>942722305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E4" s="1" t="s">
        <v>166</v>
      </c>
      <c r="G4" s="39" t="s">
        <v>395</v>
      </c>
    </row>
    <row r="5" spans="1:7" ht="15" customHeight="1">
      <c r="A5" s="180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1">
        <v>5500000000</v>
      </c>
      <c r="E7" s="1" t="s">
        <v>538</v>
      </c>
      <c r="G7" s="39" t="s">
        <v>537</v>
      </c>
    </row>
    <row r="8" spans="1:7" ht="15" customHeight="1">
      <c r="A8" s="180" t="s">
        <v>244</v>
      </c>
      <c r="B8" s="1" t="s">
        <v>11</v>
      </c>
      <c r="C8" s="221">
        <v>345671000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58</v>
      </c>
      <c r="C9" s="221">
        <v>25967754.387096405</v>
      </c>
    </row>
    <row r="10" spans="1:7" ht="15" customHeight="1">
      <c r="A10" s="180" t="s">
        <v>244</v>
      </c>
      <c r="B10" s="1" t="s">
        <v>4</v>
      </c>
      <c r="C10" s="221">
        <v>0</v>
      </c>
    </row>
    <row r="11" spans="1:7" ht="15" customHeight="1">
      <c r="A11" s="180" t="s">
        <v>244</v>
      </c>
      <c r="B11" s="1" t="s">
        <v>10</v>
      </c>
      <c r="C11" s="221">
        <v>354969758</v>
      </c>
    </row>
    <row r="12" spans="1:7" ht="15" customHeight="1">
      <c r="A12" s="180" t="s">
        <v>244</v>
      </c>
      <c r="B12" s="1" t="s">
        <v>62</v>
      </c>
      <c r="C12" s="221">
        <v>0</v>
      </c>
    </row>
    <row r="13" spans="1:7" ht="15" customHeight="1">
      <c r="A13" s="180" t="s">
        <v>244</v>
      </c>
      <c r="B13" s="1" t="s">
        <v>64</v>
      </c>
      <c r="C13" s="221">
        <v>177494833</v>
      </c>
    </row>
    <row r="14" spans="1:7" ht="15" customHeight="1">
      <c r="A14" s="180" t="s">
        <v>244</v>
      </c>
      <c r="B14" s="1" t="s">
        <v>169</v>
      </c>
      <c r="C14" s="221">
        <v>0</v>
      </c>
    </row>
    <row r="15" spans="1:7" ht="15" customHeight="1">
      <c r="A15" s="180" t="s">
        <v>244</v>
      </c>
      <c r="B15" s="1" t="s">
        <v>3</v>
      </c>
      <c r="C15" s="221">
        <v>9945880</v>
      </c>
    </row>
    <row r="16" spans="1:7" ht="15" customHeight="1">
      <c r="A16" s="187" t="s">
        <v>244</v>
      </c>
      <c r="B16" s="1" t="s">
        <v>300</v>
      </c>
      <c r="C16" s="221">
        <v>13507247520</v>
      </c>
    </row>
    <row r="17" spans="1:4" ht="15" customHeight="1">
      <c r="A17" s="180" t="s">
        <v>244</v>
      </c>
      <c r="B17" s="1" t="s">
        <v>171</v>
      </c>
      <c r="C17" s="221">
        <v>160120000000</v>
      </c>
    </row>
    <row r="18" spans="1:4" ht="15" customHeight="1">
      <c r="A18" s="180" t="s">
        <v>244</v>
      </c>
      <c r="B18" s="1" t="s">
        <v>172</v>
      </c>
      <c r="C18" s="221">
        <v>240180000000</v>
      </c>
    </row>
    <row r="19" spans="1:4" ht="15" customHeight="1">
      <c r="A19" s="180" t="s">
        <v>244</v>
      </c>
      <c r="B19" s="1" t="s">
        <v>174</v>
      </c>
      <c r="C19" s="221">
        <v>-8034902505</v>
      </c>
    </row>
    <row r="20" spans="1:4" ht="15" customHeight="1">
      <c r="A20" s="180" t="s">
        <v>244</v>
      </c>
      <c r="B20" s="1" t="s">
        <v>173</v>
      </c>
    </row>
    <row r="21" spans="1:4" ht="15" customHeight="1">
      <c r="A21" s="180" t="s">
        <v>244</v>
      </c>
      <c r="B21" s="1" t="s">
        <v>203</v>
      </c>
      <c r="C21" s="221">
        <v>481727000</v>
      </c>
    </row>
    <row r="22" spans="1:4" ht="15" customHeight="1">
      <c r="A22" s="187" t="s">
        <v>244</v>
      </c>
      <c r="B22" s="135" t="s">
        <v>265</v>
      </c>
      <c r="C22" s="285">
        <v>202071709</v>
      </c>
      <c r="D22" s="285"/>
    </row>
    <row r="23" spans="1:4" ht="15" customHeight="1">
      <c r="A23" s="180" t="s">
        <v>244</v>
      </c>
      <c r="B23" s="1" t="s">
        <v>1</v>
      </c>
      <c r="D23" s="221">
        <v>19250000</v>
      </c>
    </row>
    <row r="24" spans="1:4" ht="15" customHeight="1">
      <c r="A24" s="180" t="s">
        <v>244</v>
      </c>
      <c r="B24" s="1" t="s">
        <v>175</v>
      </c>
      <c r="D24" s="221">
        <v>0</v>
      </c>
    </row>
    <row r="25" spans="1:4" ht="15" customHeight="1">
      <c r="A25" s="180" t="s">
        <v>244</v>
      </c>
      <c r="B25" s="1" t="s">
        <v>176</v>
      </c>
      <c r="D25" s="221">
        <v>13500000</v>
      </c>
    </row>
    <row r="26" spans="1:4" ht="15" customHeight="1">
      <c r="A26" s="180" t="s">
        <v>244</v>
      </c>
      <c r="B26" s="1" t="s">
        <v>177</v>
      </c>
      <c r="D26" s="221">
        <v>0</v>
      </c>
    </row>
    <row r="27" spans="1:4" ht="15" customHeight="1">
      <c r="A27" s="180" t="s">
        <v>244</v>
      </c>
      <c r="B27" s="1" t="s">
        <v>178</v>
      </c>
      <c r="D27" s="221">
        <v>5000000</v>
      </c>
    </row>
    <row r="28" spans="1:4" ht="15" customHeight="1">
      <c r="A28" s="180" t="s">
        <v>244</v>
      </c>
      <c r="B28" s="1" t="s">
        <v>179</v>
      </c>
      <c r="D28" s="221">
        <v>2000000</v>
      </c>
    </row>
    <row r="29" spans="1:4" ht="15" customHeight="1">
      <c r="A29" s="180" t="s">
        <v>244</v>
      </c>
      <c r="B29" s="1" t="s">
        <v>213</v>
      </c>
      <c r="D29" s="221">
        <v>1000000</v>
      </c>
    </row>
    <row r="30" spans="1:4" ht="15" customHeight="1">
      <c r="A30" s="180" t="s">
        <v>244</v>
      </c>
      <c r="B30" s="1" t="s">
        <v>181</v>
      </c>
      <c r="D30" s="221">
        <v>356487635</v>
      </c>
    </row>
    <row r="31" spans="1:4" ht="15" customHeight="1">
      <c r="A31" s="180" t="s">
        <v>244</v>
      </c>
      <c r="B31" s="1" t="s">
        <v>180</v>
      </c>
      <c r="D31" s="221">
        <v>278730560</v>
      </c>
    </row>
    <row r="32" spans="1:4" ht="15" customHeight="1">
      <c r="A32" s="180" t="s">
        <v>244</v>
      </c>
      <c r="B32" s="1" t="s">
        <v>182</v>
      </c>
      <c r="D32" s="221">
        <v>841119417</v>
      </c>
    </row>
    <row r="33" spans="1:8" ht="15" customHeight="1">
      <c r="A33" s="180" t="s">
        <v>244</v>
      </c>
      <c r="B33" s="1" t="s">
        <v>13</v>
      </c>
      <c r="D33" s="221">
        <v>6250000</v>
      </c>
    </row>
    <row r="34" spans="1:8" ht="15" customHeight="1">
      <c r="A34" s="180" t="s">
        <v>244</v>
      </c>
      <c r="B34" s="1" t="s">
        <v>194</v>
      </c>
      <c r="D34" s="221">
        <v>0</v>
      </c>
    </row>
    <row r="35" spans="1:8" ht="15" customHeight="1">
      <c r="A35" s="180" t="s">
        <v>244</v>
      </c>
      <c r="B35" s="1" t="s">
        <v>2</v>
      </c>
      <c r="D35" s="221">
        <v>491320526</v>
      </c>
    </row>
    <row r="36" spans="1:8" ht="15" customHeight="1">
      <c r="A36" s="180" t="s">
        <v>244</v>
      </c>
      <c r="B36" s="1" t="s">
        <v>196</v>
      </c>
      <c r="D36" s="221">
        <v>0</v>
      </c>
    </row>
    <row r="37" spans="1:8" ht="15" customHeight="1">
      <c r="A37" s="180" t="s">
        <v>244</v>
      </c>
      <c r="B37" s="1" t="s">
        <v>490</v>
      </c>
      <c r="D37" s="221">
        <v>0</v>
      </c>
    </row>
    <row r="38" spans="1:8" ht="15" customHeight="1">
      <c r="A38" s="187" t="s">
        <v>244</v>
      </c>
      <c r="B38" s="135" t="s">
        <v>14</v>
      </c>
      <c r="C38" s="285"/>
      <c r="D38" s="285">
        <v>268000000000</v>
      </c>
      <c r="E38" s="135"/>
      <c r="F38" s="135"/>
      <c r="G38" s="241"/>
    </row>
    <row r="39" spans="1:8" ht="15" customHeight="1">
      <c r="A39" s="180" t="s">
        <v>244</v>
      </c>
      <c r="B39" s="1" t="s">
        <v>15</v>
      </c>
      <c r="D39" s="221">
        <v>13785285520</v>
      </c>
    </row>
    <row r="40" spans="1:8" ht="15" customHeight="1">
      <c r="A40" s="180" t="s">
        <v>244</v>
      </c>
      <c r="B40" s="1" t="s">
        <v>217</v>
      </c>
      <c r="D40" s="221">
        <v>1500000000</v>
      </c>
    </row>
    <row r="41" spans="1:8" ht="15" customHeight="1">
      <c r="A41" s="187" t="s">
        <v>244</v>
      </c>
      <c r="B41" s="1" t="s">
        <v>156</v>
      </c>
      <c r="D41" s="221">
        <v>9200000000</v>
      </c>
      <c r="H41" s="156"/>
    </row>
    <row r="42" spans="1:8" ht="15" customHeight="1">
      <c r="A42" s="187" t="s">
        <v>244</v>
      </c>
      <c r="B42" s="135" t="s">
        <v>158</v>
      </c>
      <c r="C42" s="285"/>
      <c r="D42" s="285">
        <v>2000000000</v>
      </c>
      <c r="E42" s="135"/>
      <c r="F42" s="135"/>
      <c r="G42" s="241"/>
    </row>
    <row r="43" spans="1:8" ht="15" customHeight="1">
      <c r="A43" s="187" t="s">
        <v>244</v>
      </c>
      <c r="B43" s="135" t="s">
        <v>0</v>
      </c>
      <c r="C43" s="285"/>
      <c r="D43" s="285"/>
      <c r="E43" s="135"/>
      <c r="F43" s="135"/>
      <c r="G43" s="241"/>
      <c r="H43" s="156"/>
    </row>
    <row r="44" spans="1:8" ht="15" customHeight="1">
      <c r="A44" s="180" t="s">
        <v>244</v>
      </c>
      <c r="B44" s="1" t="s">
        <v>148</v>
      </c>
    </row>
    <row r="45" spans="1:8" ht="15" customHeight="1">
      <c r="A45" s="180" t="s">
        <v>244</v>
      </c>
      <c r="B45" s="1" t="s">
        <v>450</v>
      </c>
      <c r="D45" s="221">
        <v>0</v>
      </c>
    </row>
    <row r="46" spans="1:8" ht="15" customHeight="1">
      <c r="A46" s="187" t="s">
        <v>244</v>
      </c>
      <c r="B46" s="1" t="s">
        <v>74</v>
      </c>
      <c r="D46" s="221">
        <v>33001343350</v>
      </c>
      <c r="H46" s="156"/>
    </row>
    <row r="47" spans="1:8" ht="15" customHeight="1">
      <c r="A47" s="187" t="s">
        <v>244</v>
      </c>
      <c r="B47" s="1" t="s">
        <v>451</v>
      </c>
      <c r="D47" s="221">
        <v>100101092722</v>
      </c>
      <c r="H47" s="156"/>
    </row>
    <row r="48" spans="1:8" ht="15" customHeight="1">
      <c r="A48" s="180" t="s">
        <v>244</v>
      </c>
      <c r="B48" s="1" t="s">
        <v>102</v>
      </c>
      <c r="D48" s="221">
        <v>-15631893911.612904</v>
      </c>
    </row>
    <row r="49" spans="1:8" ht="15" customHeight="1">
      <c r="A49" s="180" t="s">
        <v>244</v>
      </c>
      <c r="B49" s="1" t="s">
        <v>103</v>
      </c>
      <c r="H49" s="156"/>
    </row>
    <row r="50" spans="1:8" ht="15" customHeight="1">
      <c r="A50" s="181"/>
      <c r="B50" s="103"/>
      <c r="C50" s="286">
        <f>SUM(C2:C49)</f>
        <v>413970485818.38708</v>
      </c>
      <c r="D50" s="286">
        <f>SUM(D2:D49)</f>
        <v>413970485818.38708</v>
      </c>
      <c r="E50" s="102" t="b">
        <f>C50=D50</f>
        <v>1</v>
      </c>
      <c r="F50" s="101"/>
      <c r="G50" s="103"/>
    </row>
    <row r="51" spans="1:8" ht="15" customHeight="1">
      <c r="A51" s="264">
        <v>45046</v>
      </c>
      <c r="B51" s="265" t="s">
        <v>85</v>
      </c>
      <c r="C51" s="308">
        <v>28160820</v>
      </c>
      <c r="D51" s="287"/>
      <c r="E51" s="266" t="s">
        <v>413</v>
      </c>
      <c r="F51" s="266" t="s">
        <v>547</v>
      </c>
      <c r="G51" s="266" t="s">
        <v>85</v>
      </c>
      <c r="H51" s="142" t="s">
        <v>539</v>
      </c>
    </row>
    <row r="52" spans="1:8" ht="15" customHeight="1">
      <c r="A52" s="264">
        <v>45046</v>
      </c>
      <c r="B52" s="267" t="s">
        <v>86</v>
      </c>
      <c r="C52" s="222">
        <f>99590000+1000000</f>
        <v>100590000</v>
      </c>
      <c r="D52" s="288"/>
      <c r="E52" s="138" t="s">
        <v>454</v>
      </c>
      <c r="F52" s="266" t="s">
        <v>546</v>
      </c>
      <c r="G52" s="138" t="s">
        <v>35</v>
      </c>
    </row>
    <row r="53" spans="1:8" ht="15" customHeight="1">
      <c r="A53" s="264">
        <v>45046</v>
      </c>
      <c r="B53" s="267" t="s">
        <v>473</v>
      </c>
      <c r="C53" s="294">
        <v>5382565</v>
      </c>
      <c r="D53" s="288"/>
      <c r="E53" s="138" t="s">
        <v>454</v>
      </c>
      <c r="F53" s="266" t="s">
        <v>546</v>
      </c>
      <c r="G53" s="138" t="s">
        <v>516</v>
      </c>
    </row>
    <row r="54" spans="1:8" ht="15" customHeight="1">
      <c r="A54" s="264">
        <v>45046</v>
      </c>
      <c r="B54" s="267" t="s">
        <v>522</v>
      </c>
      <c r="C54" s="294">
        <f>26958425-C53</f>
        <v>21575860</v>
      </c>
      <c r="D54" s="288"/>
      <c r="E54" s="138"/>
      <c r="F54" s="266" t="s">
        <v>546</v>
      </c>
      <c r="G54" s="138"/>
    </row>
    <row r="55" spans="1:8" ht="15" customHeight="1">
      <c r="A55" s="264">
        <v>45046</v>
      </c>
      <c r="B55" s="265" t="s">
        <v>150</v>
      </c>
      <c r="C55" s="308">
        <v>15570923</v>
      </c>
      <c r="D55" s="287"/>
      <c r="E55" s="266" t="s">
        <v>454</v>
      </c>
      <c r="F55" s="266" t="s">
        <v>546</v>
      </c>
      <c r="G55" s="266"/>
    </row>
    <row r="56" spans="1:8" ht="15" customHeight="1">
      <c r="A56" s="183">
        <v>45046</v>
      </c>
      <c r="B56" s="268" t="s">
        <v>151</v>
      </c>
      <c r="C56" s="220"/>
      <c r="D56" s="289">
        <f>SUM(C51:C55)</f>
        <v>171280168</v>
      </c>
      <c r="E56" s="133" t="s">
        <v>413</v>
      </c>
      <c r="F56" s="133" t="s">
        <v>546</v>
      </c>
      <c r="G56" s="133"/>
    </row>
    <row r="57" spans="1:8" ht="15" customHeight="1">
      <c r="A57" s="234">
        <v>45033</v>
      </c>
      <c r="B57" s="257" t="s">
        <v>494</v>
      </c>
      <c r="C57" s="294">
        <v>16666667</v>
      </c>
      <c r="D57" s="294"/>
      <c r="E57" s="142" t="s">
        <v>514</v>
      </c>
      <c r="F57" s="138" t="s">
        <v>27</v>
      </c>
      <c r="G57" s="258"/>
    </row>
    <row r="58" spans="1:8" ht="15" customHeight="1">
      <c r="A58" s="234">
        <v>45033</v>
      </c>
      <c r="B58" s="257" t="s">
        <v>150</v>
      </c>
      <c r="C58" s="294">
        <v>1666666</v>
      </c>
      <c r="D58" s="294"/>
      <c r="E58" s="142" t="s">
        <v>513</v>
      </c>
      <c r="F58" s="138" t="s">
        <v>92</v>
      </c>
      <c r="G58" s="258"/>
    </row>
    <row r="59" spans="1:8" ht="15" customHeight="1">
      <c r="A59" s="223">
        <v>45033</v>
      </c>
      <c r="B59" s="259" t="s">
        <v>368</v>
      </c>
      <c r="C59" s="295"/>
      <c r="D59" s="295">
        <f>SUM(C57:C58)</f>
        <v>18333333</v>
      </c>
      <c r="E59" s="224" t="s">
        <v>513</v>
      </c>
      <c r="F59" s="133" t="s">
        <v>92</v>
      </c>
      <c r="G59" s="260"/>
    </row>
    <row r="60" spans="1:8" ht="15" customHeight="1">
      <c r="A60" s="234">
        <v>45033</v>
      </c>
      <c r="B60" s="257" t="s">
        <v>151</v>
      </c>
      <c r="C60" s="294">
        <v>300000000</v>
      </c>
      <c r="D60" s="294"/>
      <c r="E60" s="142" t="s">
        <v>514</v>
      </c>
      <c r="F60" s="138" t="s">
        <v>541</v>
      </c>
      <c r="G60" s="258"/>
    </row>
    <row r="61" spans="1:8" ht="15" customHeight="1">
      <c r="A61" s="234">
        <v>45033</v>
      </c>
      <c r="B61" s="257" t="s">
        <v>150</v>
      </c>
      <c r="C61" s="294">
        <v>30000000</v>
      </c>
      <c r="D61" s="294"/>
      <c r="E61" s="142" t="s">
        <v>513</v>
      </c>
      <c r="F61" s="138" t="s">
        <v>540</v>
      </c>
      <c r="G61" s="258"/>
    </row>
    <row r="62" spans="1:8" ht="15" customHeight="1">
      <c r="A62" s="223">
        <v>45033</v>
      </c>
      <c r="B62" s="259" t="s">
        <v>368</v>
      </c>
      <c r="C62" s="295"/>
      <c r="D62" s="295">
        <f>SUM(C60:C61)</f>
        <v>330000000</v>
      </c>
      <c r="E62" s="224" t="s">
        <v>513</v>
      </c>
      <c r="F62" s="133" t="s">
        <v>540</v>
      </c>
      <c r="G62" s="260"/>
    </row>
    <row r="63" spans="1:8" ht="15" customHeight="1">
      <c r="A63" s="182">
        <v>45033</v>
      </c>
      <c r="B63" s="222" t="s">
        <v>495</v>
      </c>
      <c r="C63" s="222">
        <v>1000000</v>
      </c>
      <c r="D63" s="222"/>
      <c r="E63" s="138" t="s">
        <v>492</v>
      </c>
      <c r="F63" s="138" t="s">
        <v>493</v>
      </c>
      <c r="G63" s="139"/>
    </row>
    <row r="64" spans="1:8" ht="15" customHeight="1">
      <c r="A64" s="182">
        <v>45033</v>
      </c>
      <c r="B64" s="222" t="s">
        <v>150</v>
      </c>
      <c r="C64" s="222">
        <v>100000</v>
      </c>
      <c r="D64" s="222"/>
      <c r="E64" s="138" t="s">
        <v>253</v>
      </c>
      <c r="F64" s="138" t="s">
        <v>472</v>
      </c>
      <c r="G64" s="139"/>
    </row>
    <row r="65" spans="1:8" ht="15" customHeight="1">
      <c r="A65" s="183">
        <v>45033</v>
      </c>
      <c r="B65" s="220" t="s">
        <v>368</v>
      </c>
      <c r="C65" s="220"/>
      <c r="D65" s="220">
        <f>SUM(C63:C64)</f>
        <v>1100000</v>
      </c>
      <c r="E65" s="133" t="s">
        <v>253</v>
      </c>
      <c r="F65" s="133" t="s">
        <v>472</v>
      </c>
      <c r="G65" s="134"/>
    </row>
    <row r="66" spans="1:8" ht="15" customHeight="1">
      <c r="A66" s="225">
        <v>45046</v>
      </c>
      <c r="B66" s="226" t="s">
        <v>219</v>
      </c>
      <c r="C66" s="309">
        <v>317742071</v>
      </c>
      <c r="D66" s="290"/>
      <c r="E66" s="227" t="s">
        <v>306</v>
      </c>
      <c r="F66" s="227" t="s">
        <v>542</v>
      </c>
      <c r="G66" s="227"/>
    </row>
    <row r="67" spans="1:8" ht="15" customHeight="1">
      <c r="A67" s="228">
        <v>45046</v>
      </c>
      <c r="B67" s="229" t="s">
        <v>150</v>
      </c>
      <c r="C67" s="310">
        <v>31773983</v>
      </c>
      <c r="D67" s="291"/>
      <c r="E67" s="230" t="s">
        <v>305</v>
      </c>
      <c r="F67" s="230" t="s">
        <v>542</v>
      </c>
      <c r="G67" s="230"/>
    </row>
    <row r="68" spans="1:8" ht="15" customHeight="1">
      <c r="A68" s="228">
        <v>45046</v>
      </c>
      <c r="B68" s="229" t="s">
        <v>219</v>
      </c>
      <c r="C68" s="310">
        <v>9725840</v>
      </c>
      <c r="D68" s="291"/>
      <c r="E68" s="230" t="s">
        <v>305</v>
      </c>
      <c r="F68" s="230" t="s">
        <v>543</v>
      </c>
      <c r="G68" s="230"/>
    </row>
    <row r="69" spans="1:8" ht="15" customHeight="1">
      <c r="A69" s="228">
        <v>45046</v>
      </c>
      <c r="B69" s="229" t="s">
        <v>87</v>
      </c>
      <c r="C69" s="310">
        <v>13944640</v>
      </c>
      <c r="D69" s="291"/>
      <c r="E69" s="230" t="s">
        <v>305</v>
      </c>
      <c r="F69" s="230" t="s">
        <v>544</v>
      </c>
      <c r="G69" s="230"/>
    </row>
    <row r="70" spans="1:8" ht="15" customHeight="1">
      <c r="A70" s="237">
        <v>45046</v>
      </c>
      <c r="B70" s="238" t="s">
        <v>30</v>
      </c>
      <c r="C70" s="292"/>
      <c r="D70" s="292">
        <v>2334</v>
      </c>
      <c r="E70" s="240" t="s">
        <v>305</v>
      </c>
      <c r="F70" s="240" t="s">
        <v>545</v>
      </c>
      <c r="G70" s="240"/>
    </row>
    <row r="71" spans="1:8" ht="15" customHeight="1">
      <c r="A71" s="231">
        <v>45046</v>
      </c>
      <c r="B71" s="232" t="s">
        <v>151</v>
      </c>
      <c r="C71" s="311"/>
      <c r="D71" s="293">
        <f>SUM(C66:C69)-D70</f>
        <v>373184200</v>
      </c>
      <c r="E71" s="233" t="s">
        <v>305</v>
      </c>
      <c r="F71" s="233" t="s">
        <v>542</v>
      </c>
      <c r="G71" s="233"/>
    </row>
    <row r="72" spans="1:8" s="1" customFormat="1" ht="13.5">
      <c r="A72" s="180">
        <v>45017</v>
      </c>
      <c r="B72" s="1" t="s">
        <v>153</v>
      </c>
      <c r="C72" s="144"/>
      <c r="D72" s="144">
        <v>1748400</v>
      </c>
      <c r="E72" s="1" t="s">
        <v>115</v>
      </c>
      <c r="G72" s="1" t="s">
        <v>382</v>
      </c>
      <c r="H72" s="1" t="s">
        <v>548</v>
      </c>
    </row>
    <row r="73" spans="1:8" s="1" customFormat="1" ht="13.5">
      <c r="A73" s="180">
        <v>45017</v>
      </c>
      <c r="B73" s="1" t="s">
        <v>2</v>
      </c>
      <c r="C73" s="144"/>
      <c r="D73" s="144">
        <v>174840</v>
      </c>
      <c r="E73" s="1" t="s">
        <v>115</v>
      </c>
      <c r="G73" s="1" t="s">
        <v>382</v>
      </c>
    </row>
    <row r="74" spans="1:8" s="1" customFormat="1" ht="13.5">
      <c r="A74" s="180">
        <v>45017</v>
      </c>
      <c r="B74" s="1" t="s">
        <v>153</v>
      </c>
      <c r="C74" s="144"/>
      <c r="D74" s="144">
        <v>77000</v>
      </c>
      <c r="E74" s="1" t="s">
        <v>115</v>
      </c>
      <c r="G74" s="1" t="s">
        <v>382</v>
      </c>
    </row>
    <row r="75" spans="1:8" s="1" customFormat="1" ht="13.5">
      <c r="A75" s="180">
        <v>45017</v>
      </c>
      <c r="B75" s="1" t="s">
        <v>2</v>
      </c>
      <c r="C75" s="144"/>
      <c r="D75" s="144">
        <v>7700</v>
      </c>
      <c r="E75" s="1" t="s">
        <v>115</v>
      </c>
      <c r="G75" s="1" t="s">
        <v>382</v>
      </c>
    </row>
    <row r="76" spans="1:8" s="1" customFormat="1" ht="13.5">
      <c r="A76" s="180">
        <v>45017</v>
      </c>
      <c r="B76" s="1" t="s">
        <v>83</v>
      </c>
      <c r="C76" s="144"/>
      <c r="D76" s="144">
        <v>39075400</v>
      </c>
      <c r="E76" s="1" t="s">
        <v>296</v>
      </c>
      <c r="G76" s="1" t="s">
        <v>382</v>
      </c>
    </row>
    <row r="77" spans="1:8" s="1" customFormat="1" ht="13.5">
      <c r="A77" s="180">
        <v>45017</v>
      </c>
      <c r="B77" s="1" t="s">
        <v>2</v>
      </c>
      <c r="C77" s="144"/>
      <c r="D77" s="144">
        <v>3907540</v>
      </c>
      <c r="E77" s="1" t="s">
        <v>296</v>
      </c>
      <c r="G77" s="1" t="s">
        <v>382</v>
      </c>
    </row>
    <row r="78" spans="1:8" s="1" customFormat="1" ht="13.5">
      <c r="A78" s="180">
        <v>45017</v>
      </c>
      <c r="B78" s="1" t="s">
        <v>153</v>
      </c>
      <c r="C78" s="144"/>
      <c r="D78" s="144">
        <v>23657000</v>
      </c>
      <c r="E78" s="1" t="s">
        <v>296</v>
      </c>
      <c r="G78" s="1" t="s">
        <v>382</v>
      </c>
    </row>
    <row r="79" spans="1:8" s="1" customFormat="1" ht="13.5">
      <c r="A79" s="180">
        <v>45017</v>
      </c>
      <c r="B79" s="1" t="s">
        <v>2</v>
      </c>
      <c r="C79" s="144"/>
      <c r="D79" s="144">
        <v>2365700</v>
      </c>
      <c r="E79" s="1" t="s">
        <v>296</v>
      </c>
      <c r="G79" s="1" t="s">
        <v>382</v>
      </c>
    </row>
    <row r="80" spans="1:8" s="1" customFormat="1" ht="13.5">
      <c r="A80" s="180">
        <v>45017</v>
      </c>
      <c r="B80" s="1" t="s">
        <v>83</v>
      </c>
      <c r="C80" s="144"/>
      <c r="D80" s="144">
        <v>18849000</v>
      </c>
      <c r="E80" s="1" t="s">
        <v>474</v>
      </c>
      <c r="G80" s="1" t="s">
        <v>382</v>
      </c>
    </row>
    <row r="81" spans="1:7" s="1" customFormat="1" ht="13.5">
      <c r="A81" s="180">
        <v>45017</v>
      </c>
      <c r="B81" s="1" t="s">
        <v>2</v>
      </c>
      <c r="C81" s="144"/>
      <c r="D81" s="144">
        <v>1884900</v>
      </c>
      <c r="E81" s="1" t="s">
        <v>474</v>
      </c>
      <c r="G81" s="1" t="s">
        <v>382</v>
      </c>
    </row>
    <row r="82" spans="1:7" s="1" customFormat="1" ht="13.5">
      <c r="A82" s="180">
        <v>45017</v>
      </c>
      <c r="B82" s="1" t="s">
        <v>153</v>
      </c>
      <c r="C82" s="144"/>
      <c r="D82" s="144">
        <v>10716300</v>
      </c>
      <c r="E82" s="1" t="s">
        <v>474</v>
      </c>
      <c r="G82" s="1" t="s">
        <v>382</v>
      </c>
    </row>
    <row r="83" spans="1:7" s="1" customFormat="1" ht="13.5">
      <c r="A83" s="180">
        <v>45017</v>
      </c>
      <c r="B83" s="1" t="s">
        <v>2</v>
      </c>
      <c r="C83" s="144"/>
      <c r="D83" s="144">
        <v>1071630</v>
      </c>
      <c r="E83" s="1" t="s">
        <v>474</v>
      </c>
      <c r="G83" s="1" t="s">
        <v>382</v>
      </c>
    </row>
    <row r="84" spans="1:7" s="1" customFormat="1" ht="13.5">
      <c r="A84" s="180">
        <v>45017</v>
      </c>
      <c r="B84" s="1" t="s">
        <v>83</v>
      </c>
      <c r="C84" s="144"/>
      <c r="D84" s="144">
        <v>17280950</v>
      </c>
      <c r="E84" s="1" t="s">
        <v>474</v>
      </c>
      <c r="G84" s="1" t="s">
        <v>382</v>
      </c>
    </row>
    <row r="85" spans="1:7" s="1" customFormat="1" ht="13.5">
      <c r="A85" s="180">
        <v>45017</v>
      </c>
      <c r="B85" s="1" t="s">
        <v>2</v>
      </c>
      <c r="C85" s="144"/>
      <c r="D85" s="144">
        <v>1728095</v>
      </c>
      <c r="E85" s="1" t="s">
        <v>474</v>
      </c>
      <c r="G85" s="1" t="s">
        <v>382</v>
      </c>
    </row>
    <row r="86" spans="1:7" s="1" customFormat="1" ht="13.5">
      <c r="A86" s="180">
        <v>45017</v>
      </c>
      <c r="B86" s="1" t="s">
        <v>153</v>
      </c>
      <c r="C86" s="144"/>
      <c r="D86" s="144">
        <v>9966580</v>
      </c>
      <c r="E86" s="1" t="s">
        <v>474</v>
      </c>
      <c r="G86" s="1" t="s">
        <v>382</v>
      </c>
    </row>
    <row r="87" spans="1:7" s="1" customFormat="1" ht="13.5">
      <c r="A87" s="180">
        <v>45017</v>
      </c>
      <c r="B87" s="1" t="s">
        <v>2</v>
      </c>
      <c r="C87" s="144"/>
      <c r="D87" s="144">
        <v>996658</v>
      </c>
      <c r="E87" s="1" t="s">
        <v>474</v>
      </c>
      <c r="G87" s="1" t="s">
        <v>382</v>
      </c>
    </row>
    <row r="88" spans="1:7" s="1" customFormat="1" ht="13.5">
      <c r="A88" s="180">
        <v>45017</v>
      </c>
      <c r="B88" s="1" t="s">
        <v>83</v>
      </c>
      <c r="C88" s="144"/>
      <c r="D88" s="144">
        <v>43209000</v>
      </c>
      <c r="E88" s="1" t="s">
        <v>452</v>
      </c>
      <c r="G88" s="1" t="s">
        <v>382</v>
      </c>
    </row>
    <row r="89" spans="1:7" s="1" customFormat="1" ht="13.5">
      <c r="A89" s="180">
        <v>45017</v>
      </c>
      <c r="B89" s="1" t="s">
        <v>2</v>
      </c>
      <c r="C89" s="144"/>
      <c r="D89" s="144">
        <v>4320900</v>
      </c>
      <c r="E89" s="1" t="s">
        <v>452</v>
      </c>
      <c r="G89" s="1" t="s">
        <v>382</v>
      </c>
    </row>
    <row r="90" spans="1:7" s="1" customFormat="1" ht="13.5">
      <c r="A90" s="180">
        <v>45017</v>
      </c>
      <c r="B90" s="1" t="s">
        <v>153</v>
      </c>
      <c r="C90" s="144"/>
      <c r="D90" s="144">
        <v>26848700</v>
      </c>
      <c r="E90" s="1" t="s">
        <v>452</v>
      </c>
      <c r="G90" s="1" t="s">
        <v>382</v>
      </c>
    </row>
    <row r="91" spans="1:7" s="1" customFormat="1" ht="13.5">
      <c r="A91" s="180">
        <v>45017</v>
      </c>
      <c r="B91" s="1" t="s">
        <v>2</v>
      </c>
      <c r="C91" s="144"/>
      <c r="D91" s="144">
        <v>2684870</v>
      </c>
      <c r="E91" s="1" t="s">
        <v>452</v>
      </c>
      <c r="G91" s="1" t="s">
        <v>382</v>
      </c>
    </row>
    <row r="92" spans="1:7" s="1" customFormat="1" ht="13.5">
      <c r="A92" s="180">
        <v>45017</v>
      </c>
      <c r="B92" s="1" t="s">
        <v>83</v>
      </c>
      <c r="C92" s="144"/>
      <c r="D92" s="144">
        <v>36881700</v>
      </c>
      <c r="E92" s="1" t="s">
        <v>342</v>
      </c>
      <c r="G92" s="1" t="s">
        <v>382</v>
      </c>
    </row>
    <row r="93" spans="1:7" s="1" customFormat="1" ht="13.5">
      <c r="A93" s="180">
        <v>45017</v>
      </c>
      <c r="B93" s="1" t="s">
        <v>2</v>
      </c>
      <c r="C93" s="144"/>
      <c r="D93" s="144">
        <v>3688170</v>
      </c>
      <c r="E93" s="1" t="s">
        <v>342</v>
      </c>
      <c r="G93" s="1" t="s">
        <v>382</v>
      </c>
    </row>
    <row r="94" spans="1:7" s="1" customFormat="1" ht="13.5">
      <c r="A94" s="180">
        <v>45017</v>
      </c>
      <c r="B94" s="1" t="s">
        <v>153</v>
      </c>
      <c r="C94" s="144"/>
      <c r="D94" s="144">
        <v>20117300</v>
      </c>
      <c r="E94" s="1" t="s">
        <v>342</v>
      </c>
      <c r="G94" s="1" t="s">
        <v>382</v>
      </c>
    </row>
    <row r="95" spans="1:7" s="1" customFormat="1" ht="13.5">
      <c r="A95" s="180">
        <v>45017</v>
      </c>
      <c r="B95" s="1" t="s">
        <v>2</v>
      </c>
      <c r="C95" s="144"/>
      <c r="D95" s="144">
        <v>2011730</v>
      </c>
      <c r="E95" s="1" t="s">
        <v>342</v>
      </c>
      <c r="G95" s="1" t="s">
        <v>382</v>
      </c>
    </row>
    <row r="96" spans="1:7" s="1" customFormat="1" ht="13.5">
      <c r="A96" s="180">
        <v>45017</v>
      </c>
      <c r="B96" s="1" t="s">
        <v>83</v>
      </c>
      <c r="C96" s="144"/>
      <c r="D96" s="144">
        <v>4877000</v>
      </c>
      <c r="E96" s="1" t="s">
        <v>313</v>
      </c>
      <c r="G96" s="1" t="s">
        <v>382</v>
      </c>
    </row>
    <row r="97" spans="1:7" s="1" customFormat="1" ht="13.5">
      <c r="A97" s="180">
        <v>45017</v>
      </c>
      <c r="B97" s="1" t="s">
        <v>2</v>
      </c>
      <c r="C97" s="144"/>
      <c r="D97" s="144">
        <v>487700</v>
      </c>
      <c r="E97" s="1" t="s">
        <v>313</v>
      </c>
      <c r="G97" s="1" t="s">
        <v>382</v>
      </c>
    </row>
    <row r="98" spans="1:7" s="1" customFormat="1" ht="13.5">
      <c r="A98" s="180">
        <v>45017</v>
      </c>
      <c r="B98" s="1" t="s">
        <v>153</v>
      </c>
      <c r="C98" s="144"/>
      <c r="D98" s="144">
        <v>3104000</v>
      </c>
      <c r="E98" s="1" t="s">
        <v>313</v>
      </c>
      <c r="G98" s="1" t="s">
        <v>382</v>
      </c>
    </row>
    <row r="99" spans="1:7" s="1" customFormat="1" ht="13.5">
      <c r="A99" s="180">
        <v>45017</v>
      </c>
      <c r="B99" s="1" t="s">
        <v>2</v>
      </c>
      <c r="C99" s="144"/>
      <c r="D99" s="144">
        <v>310400</v>
      </c>
      <c r="E99" s="1" t="s">
        <v>313</v>
      </c>
      <c r="G99" s="1" t="s">
        <v>382</v>
      </c>
    </row>
    <row r="100" spans="1:7" s="1" customFormat="1" ht="13.5">
      <c r="A100" s="180">
        <v>45017</v>
      </c>
      <c r="B100" s="1" t="s">
        <v>83</v>
      </c>
      <c r="C100" s="144"/>
      <c r="D100" s="144">
        <v>20446000</v>
      </c>
      <c r="E100" s="1" t="s">
        <v>452</v>
      </c>
      <c r="G100" s="1" t="s">
        <v>382</v>
      </c>
    </row>
    <row r="101" spans="1:7" s="1" customFormat="1" ht="13.5">
      <c r="A101" s="180">
        <v>45017</v>
      </c>
      <c r="B101" s="1" t="s">
        <v>2</v>
      </c>
      <c r="C101" s="144"/>
      <c r="D101" s="144">
        <v>2044600</v>
      </c>
      <c r="E101" s="1" t="s">
        <v>452</v>
      </c>
      <c r="G101" s="1" t="s">
        <v>382</v>
      </c>
    </row>
    <row r="102" spans="1:7" s="1" customFormat="1" ht="13.5">
      <c r="A102" s="180">
        <v>45017</v>
      </c>
      <c r="B102" s="1" t="s">
        <v>153</v>
      </c>
      <c r="C102" s="144"/>
      <c r="D102" s="144">
        <v>12398000</v>
      </c>
      <c r="E102" s="1" t="s">
        <v>452</v>
      </c>
      <c r="G102" s="1" t="s">
        <v>382</v>
      </c>
    </row>
    <row r="103" spans="1:7" s="1" customFormat="1" ht="13.5">
      <c r="A103" s="180">
        <v>45017</v>
      </c>
      <c r="B103" s="1" t="s">
        <v>2</v>
      </c>
      <c r="C103" s="144"/>
      <c r="D103" s="144">
        <v>1239800</v>
      </c>
      <c r="E103" s="1" t="s">
        <v>452</v>
      </c>
      <c r="G103" s="1" t="s">
        <v>382</v>
      </c>
    </row>
    <row r="104" spans="1:7" s="1" customFormat="1" ht="13.5">
      <c r="A104" s="180">
        <v>45017</v>
      </c>
      <c r="B104" s="1" t="s">
        <v>83</v>
      </c>
      <c r="C104" s="144"/>
      <c r="D104" s="144">
        <v>11273900</v>
      </c>
      <c r="E104" s="1" t="s">
        <v>240</v>
      </c>
      <c r="G104" s="1" t="s">
        <v>382</v>
      </c>
    </row>
    <row r="105" spans="1:7" s="1" customFormat="1" ht="13.5">
      <c r="A105" s="180">
        <v>45017</v>
      </c>
      <c r="B105" s="1" t="s">
        <v>2</v>
      </c>
      <c r="C105" s="144"/>
      <c r="D105" s="144">
        <v>1127390</v>
      </c>
      <c r="E105" s="1" t="s">
        <v>240</v>
      </c>
      <c r="G105" s="1" t="s">
        <v>382</v>
      </c>
    </row>
    <row r="106" spans="1:7" s="1" customFormat="1" ht="13.5">
      <c r="A106" s="180">
        <v>45017</v>
      </c>
      <c r="B106" s="1" t="s">
        <v>153</v>
      </c>
      <c r="C106" s="144"/>
      <c r="D106" s="144">
        <v>6395600</v>
      </c>
      <c r="E106" s="1" t="s">
        <v>240</v>
      </c>
      <c r="G106" s="1" t="s">
        <v>382</v>
      </c>
    </row>
    <row r="107" spans="1:7" s="1" customFormat="1" ht="13.5">
      <c r="A107" s="180">
        <v>45017</v>
      </c>
      <c r="B107" s="1" t="s">
        <v>2</v>
      </c>
      <c r="C107" s="144"/>
      <c r="D107" s="144">
        <v>639560</v>
      </c>
      <c r="E107" s="1" t="s">
        <v>240</v>
      </c>
      <c r="G107" s="1" t="s">
        <v>382</v>
      </c>
    </row>
    <row r="108" spans="1:7" s="1" customFormat="1" ht="13.5">
      <c r="A108" s="180">
        <v>45017</v>
      </c>
      <c r="B108" s="1" t="s">
        <v>83</v>
      </c>
      <c r="C108" s="144"/>
      <c r="D108" s="144">
        <v>5047000</v>
      </c>
      <c r="E108" s="1" t="s">
        <v>249</v>
      </c>
      <c r="G108" s="1" t="s">
        <v>382</v>
      </c>
    </row>
    <row r="109" spans="1:7" s="1" customFormat="1" ht="13.5">
      <c r="A109" s="180">
        <v>45017</v>
      </c>
      <c r="B109" s="1" t="s">
        <v>2</v>
      </c>
      <c r="C109" s="144"/>
      <c r="D109" s="144">
        <v>504700</v>
      </c>
      <c r="E109" s="1" t="s">
        <v>249</v>
      </c>
      <c r="G109" s="1" t="s">
        <v>382</v>
      </c>
    </row>
    <row r="110" spans="1:7" s="1" customFormat="1" ht="13.5">
      <c r="A110" s="180">
        <v>45017</v>
      </c>
      <c r="B110" s="1" t="s">
        <v>153</v>
      </c>
      <c r="C110" s="144"/>
      <c r="D110" s="144">
        <v>2793900</v>
      </c>
      <c r="E110" s="1" t="s">
        <v>249</v>
      </c>
      <c r="G110" s="1" t="s">
        <v>382</v>
      </c>
    </row>
    <row r="111" spans="1:7" s="1" customFormat="1" ht="13.5">
      <c r="A111" s="180">
        <v>45017</v>
      </c>
      <c r="B111" s="1" t="s">
        <v>2</v>
      </c>
      <c r="C111" s="144"/>
      <c r="D111" s="144">
        <v>279390</v>
      </c>
      <c r="E111" s="1" t="s">
        <v>249</v>
      </c>
      <c r="G111" s="1" t="s">
        <v>382</v>
      </c>
    </row>
    <row r="112" spans="1:7" s="1" customFormat="1" ht="13.5">
      <c r="A112" s="180">
        <v>45017</v>
      </c>
      <c r="B112" s="1" t="s">
        <v>83</v>
      </c>
      <c r="C112" s="144"/>
      <c r="D112" s="144">
        <v>3099200</v>
      </c>
      <c r="E112" s="1" t="s">
        <v>475</v>
      </c>
      <c r="G112" s="1" t="s">
        <v>382</v>
      </c>
    </row>
    <row r="113" spans="1:7" s="1" customFormat="1" ht="13.5">
      <c r="A113" s="180">
        <v>45017</v>
      </c>
      <c r="B113" s="1" t="s">
        <v>2</v>
      </c>
      <c r="C113" s="144"/>
      <c r="D113" s="144">
        <v>309920</v>
      </c>
      <c r="E113" s="1" t="s">
        <v>475</v>
      </c>
      <c r="G113" s="1" t="s">
        <v>382</v>
      </c>
    </row>
    <row r="114" spans="1:7" s="1" customFormat="1" ht="13.5">
      <c r="A114" s="180">
        <v>45017</v>
      </c>
      <c r="B114" s="1" t="s">
        <v>153</v>
      </c>
      <c r="C114" s="144"/>
      <c r="D114" s="144">
        <v>1766700</v>
      </c>
      <c r="E114" s="1" t="s">
        <v>475</v>
      </c>
      <c r="G114" s="1" t="s">
        <v>382</v>
      </c>
    </row>
    <row r="115" spans="1:7" s="1" customFormat="1" ht="13.5">
      <c r="A115" s="180">
        <v>45017</v>
      </c>
      <c r="B115" s="1" t="s">
        <v>2</v>
      </c>
      <c r="C115" s="144"/>
      <c r="D115" s="144">
        <v>176670</v>
      </c>
      <c r="E115" s="1" t="s">
        <v>475</v>
      </c>
      <c r="G115" s="1" t="s">
        <v>382</v>
      </c>
    </row>
    <row r="116" spans="1:7" s="1" customFormat="1" ht="13.5">
      <c r="A116" s="180">
        <v>45017</v>
      </c>
      <c r="B116" s="1" t="s">
        <v>153</v>
      </c>
      <c r="C116" s="144"/>
      <c r="D116" s="144">
        <v>1861470</v>
      </c>
      <c r="E116" s="1" t="s">
        <v>378</v>
      </c>
      <c r="G116" s="1" t="s">
        <v>382</v>
      </c>
    </row>
    <row r="117" spans="1:7" s="1" customFormat="1" ht="13.5">
      <c r="A117" s="180">
        <v>45017</v>
      </c>
      <c r="B117" s="1" t="s">
        <v>2</v>
      </c>
      <c r="C117" s="144"/>
      <c r="D117" s="144">
        <v>186147</v>
      </c>
      <c r="E117" s="1" t="s">
        <v>378</v>
      </c>
      <c r="G117" s="1" t="s">
        <v>382</v>
      </c>
    </row>
    <row r="118" spans="1:7" s="1" customFormat="1" ht="13.5">
      <c r="A118" s="180">
        <v>45017</v>
      </c>
      <c r="B118" s="1" t="s">
        <v>83</v>
      </c>
      <c r="C118" s="144"/>
      <c r="D118" s="144">
        <v>4010800</v>
      </c>
      <c r="E118" s="1" t="s">
        <v>124</v>
      </c>
      <c r="G118" s="1" t="s">
        <v>382</v>
      </c>
    </row>
    <row r="119" spans="1:7" s="1" customFormat="1" ht="13.5">
      <c r="A119" s="180">
        <v>45017</v>
      </c>
      <c r="B119" s="1" t="s">
        <v>2</v>
      </c>
      <c r="C119" s="144"/>
      <c r="D119" s="144">
        <v>401080</v>
      </c>
      <c r="E119" s="1" t="s">
        <v>124</v>
      </c>
      <c r="G119" s="1" t="s">
        <v>382</v>
      </c>
    </row>
    <row r="120" spans="1:7" s="1" customFormat="1" ht="13.5">
      <c r="A120" s="180">
        <v>45017</v>
      </c>
      <c r="B120" s="1" t="s">
        <v>153</v>
      </c>
      <c r="C120" s="144"/>
      <c r="D120" s="144">
        <v>2215400</v>
      </c>
      <c r="E120" s="1" t="s">
        <v>124</v>
      </c>
      <c r="G120" s="1" t="s">
        <v>382</v>
      </c>
    </row>
    <row r="121" spans="1:7" s="1" customFormat="1" ht="13.5">
      <c r="A121" s="180">
        <v>45017</v>
      </c>
      <c r="B121" s="1" t="s">
        <v>2</v>
      </c>
      <c r="C121" s="144"/>
      <c r="D121" s="144">
        <v>221540</v>
      </c>
      <c r="E121" s="1" t="s">
        <v>124</v>
      </c>
      <c r="G121" s="1" t="s">
        <v>382</v>
      </c>
    </row>
    <row r="122" spans="1:7" s="1" customFormat="1" ht="13.5">
      <c r="A122" s="180">
        <v>45017</v>
      </c>
      <c r="B122" s="1" t="s">
        <v>83</v>
      </c>
      <c r="C122" s="144"/>
      <c r="D122" s="144">
        <v>1311800</v>
      </c>
      <c r="E122" s="1" t="s">
        <v>331</v>
      </c>
      <c r="G122" s="1" t="s">
        <v>382</v>
      </c>
    </row>
    <row r="123" spans="1:7" s="1" customFormat="1" ht="13.5">
      <c r="A123" s="180">
        <v>45017</v>
      </c>
      <c r="B123" s="1" t="s">
        <v>2</v>
      </c>
      <c r="C123" s="144"/>
      <c r="D123" s="144">
        <v>131180</v>
      </c>
      <c r="E123" s="1" t="s">
        <v>331</v>
      </c>
      <c r="G123" s="1" t="s">
        <v>382</v>
      </c>
    </row>
    <row r="124" spans="1:7" s="1" customFormat="1" ht="13.5">
      <c r="A124" s="180">
        <v>45017</v>
      </c>
      <c r="B124" s="1" t="s">
        <v>153</v>
      </c>
      <c r="C124" s="144"/>
      <c r="D124" s="144">
        <v>715500</v>
      </c>
      <c r="E124" s="1" t="s">
        <v>331</v>
      </c>
      <c r="G124" s="1" t="s">
        <v>382</v>
      </c>
    </row>
    <row r="125" spans="1:7" s="1" customFormat="1" ht="13.5">
      <c r="A125" s="180">
        <v>45017</v>
      </c>
      <c r="B125" s="1" t="s">
        <v>2</v>
      </c>
      <c r="C125" s="144"/>
      <c r="D125" s="144">
        <v>71550</v>
      </c>
      <c r="E125" s="1" t="s">
        <v>331</v>
      </c>
      <c r="G125" s="1" t="s">
        <v>382</v>
      </c>
    </row>
    <row r="126" spans="1:7" s="1" customFormat="1" ht="13.5">
      <c r="A126" s="180">
        <v>45017</v>
      </c>
      <c r="B126" s="1" t="s">
        <v>83</v>
      </c>
      <c r="C126" s="144"/>
      <c r="D126" s="144">
        <v>14404000</v>
      </c>
      <c r="E126" s="1" t="s">
        <v>137</v>
      </c>
      <c r="G126" s="1" t="s">
        <v>382</v>
      </c>
    </row>
    <row r="127" spans="1:7" s="1" customFormat="1" ht="13.5">
      <c r="A127" s="180">
        <v>45017</v>
      </c>
      <c r="B127" s="1" t="s">
        <v>2</v>
      </c>
      <c r="C127" s="144"/>
      <c r="D127" s="144">
        <v>1440400</v>
      </c>
      <c r="E127" s="1" t="s">
        <v>137</v>
      </c>
      <c r="G127" s="1" t="s">
        <v>382</v>
      </c>
    </row>
    <row r="128" spans="1:7" s="1" customFormat="1" ht="13.5">
      <c r="A128" s="180">
        <v>45017</v>
      </c>
      <c r="B128" s="1" t="s">
        <v>153</v>
      </c>
      <c r="C128" s="144"/>
      <c r="D128" s="144">
        <v>8250900</v>
      </c>
      <c r="E128" s="1" t="s">
        <v>137</v>
      </c>
      <c r="G128" s="1" t="s">
        <v>382</v>
      </c>
    </row>
    <row r="129" spans="1:7" s="1" customFormat="1" ht="13.5">
      <c r="A129" s="180">
        <v>45017</v>
      </c>
      <c r="B129" s="1" t="s">
        <v>2</v>
      </c>
      <c r="C129" s="144"/>
      <c r="D129" s="144">
        <v>825090</v>
      </c>
      <c r="E129" s="1" t="s">
        <v>137</v>
      </c>
      <c r="G129" s="1" t="s">
        <v>382</v>
      </c>
    </row>
    <row r="130" spans="1:7" s="1" customFormat="1" ht="13.5">
      <c r="A130" s="180">
        <v>45017</v>
      </c>
      <c r="B130" s="1" t="s">
        <v>83</v>
      </c>
      <c r="C130" s="144"/>
      <c r="D130" s="144">
        <v>5379000</v>
      </c>
      <c r="E130" s="1" t="s">
        <v>125</v>
      </c>
      <c r="G130" s="1" t="s">
        <v>382</v>
      </c>
    </row>
    <row r="131" spans="1:7" s="1" customFormat="1" ht="13.5">
      <c r="A131" s="180">
        <v>45017</v>
      </c>
      <c r="B131" s="1" t="s">
        <v>2</v>
      </c>
      <c r="C131" s="144"/>
      <c r="D131" s="144">
        <v>537900</v>
      </c>
      <c r="E131" s="1" t="s">
        <v>125</v>
      </c>
      <c r="G131" s="1" t="s">
        <v>382</v>
      </c>
    </row>
    <row r="132" spans="1:7" s="1" customFormat="1" ht="13.5">
      <c r="A132" s="180">
        <v>45017</v>
      </c>
      <c r="B132" s="1" t="s">
        <v>153</v>
      </c>
      <c r="C132" s="144"/>
      <c r="D132" s="144">
        <v>2715000</v>
      </c>
      <c r="E132" s="1" t="s">
        <v>125</v>
      </c>
      <c r="G132" s="1" t="s">
        <v>382</v>
      </c>
    </row>
    <row r="133" spans="1:7" s="1" customFormat="1" ht="13.5">
      <c r="A133" s="180">
        <v>45017</v>
      </c>
      <c r="B133" s="1" t="s">
        <v>2</v>
      </c>
      <c r="C133" s="144"/>
      <c r="D133" s="144">
        <v>271500</v>
      </c>
      <c r="E133" s="1" t="s">
        <v>125</v>
      </c>
      <c r="G133" s="1" t="s">
        <v>382</v>
      </c>
    </row>
    <row r="134" spans="1:7" s="1" customFormat="1" ht="13.5">
      <c r="A134" s="180">
        <v>45017</v>
      </c>
      <c r="B134" s="1" t="s">
        <v>83</v>
      </c>
      <c r="C134" s="144"/>
      <c r="D134" s="144">
        <v>13623300</v>
      </c>
      <c r="E134" s="1" t="s">
        <v>126</v>
      </c>
      <c r="G134" s="1" t="s">
        <v>382</v>
      </c>
    </row>
    <row r="135" spans="1:7" s="1" customFormat="1" ht="13.5">
      <c r="A135" s="180">
        <v>45017</v>
      </c>
      <c r="B135" s="1" t="s">
        <v>2</v>
      </c>
      <c r="C135" s="144"/>
      <c r="D135" s="144">
        <v>1362330</v>
      </c>
      <c r="E135" s="1" t="s">
        <v>126</v>
      </c>
      <c r="G135" s="1" t="s">
        <v>382</v>
      </c>
    </row>
    <row r="136" spans="1:7" s="1" customFormat="1" ht="13.5">
      <c r="A136" s="180">
        <v>45017</v>
      </c>
      <c r="B136" s="1" t="s">
        <v>153</v>
      </c>
      <c r="C136" s="144"/>
      <c r="D136" s="144">
        <v>7150200</v>
      </c>
      <c r="E136" s="1" t="s">
        <v>126</v>
      </c>
      <c r="G136" s="1" t="s">
        <v>382</v>
      </c>
    </row>
    <row r="137" spans="1:7" s="1" customFormat="1" ht="13.5">
      <c r="A137" s="180">
        <v>45017</v>
      </c>
      <c r="B137" s="1" t="s">
        <v>2</v>
      </c>
      <c r="C137" s="144"/>
      <c r="D137" s="144">
        <v>715020</v>
      </c>
      <c r="E137" s="1" t="s">
        <v>126</v>
      </c>
      <c r="G137" s="1" t="s">
        <v>382</v>
      </c>
    </row>
    <row r="138" spans="1:7" s="1" customFormat="1" ht="13.5">
      <c r="A138" s="180">
        <v>45017</v>
      </c>
      <c r="B138" s="1" t="s">
        <v>83</v>
      </c>
      <c r="C138" s="144"/>
      <c r="D138" s="144">
        <v>7471900</v>
      </c>
      <c r="E138" s="1" t="s">
        <v>128</v>
      </c>
      <c r="G138" s="1" t="s">
        <v>382</v>
      </c>
    </row>
    <row r="139" spans="1:7" s="1" customFormat="1" ht="13.5">
      <c r="A139" s="180">
        <v>45017</v>
      </c>
      <c r="B139" s="1" t="s">
        <v>2</v>
      </c>
      <c r="C139" s="144"/>
      <c r="D139" s="144">
        <v>747190</v>
      </c>
      <c r="E139" s="1" t="s">
        <v>128</v>
      </c>
      <c r="G139" s="1" t="s">
        <v>382</v>
      </c>
    </row>
    <row r="140" spans="1:7" s="1" customFormat="1" ht="13.5">
      <c r="A140" s="180">
        <v>45017</v>
      </c>
      <c r="B140" s="1" t="s">
        <v>153</v>
      </c>
      <c r="C140" s="144"/>
      <c r="D140" s="144">
        <v>3750000</v>
      </c>
      <c r="E140" s="1" t="s">
        <v>128</v>
      </c>
      <c r="G140" s="1" t="s">
        <v>382</v>
      </c>
    </row>
    <row r="141" spans="1:7" s="1" customFormat="1" ht="13.5">
      <c r="A141" s="180">
        <v>45017</v>
      </c>
      <c r="B141" s="1" t="s">
        <v>2</v>
      </c>
      <c r="C141" s="144"/>
      <c r="D141" s="144">
        <v>375000</v>
      </c>
      <c r="E141" s="1" t="s">
        <v>128</v>
      </c>
      <c r="G141" s="1" t="s">
        <v>382</v>
      </c>
    </row>
    <row r="142" spans="1:7" s="1" customFormat="1" ht="13.5">
      <c r="A142" s="180">
        <v>45017</v>
      </c>
      <c r="B142" s="1" t="s">
        <v>83</v>
      </c>
      <c r="C142" s="144"/>
      <c r="D142" s="144">
        <v>5238000</v>
      </c>
      <c r="E142" s="1" t="s">
        <v>374</v>
      </c>
      <c r="G142" s="1" t="s">
        <v>382</v>
      </c>
    </row>
    <row r="143" spans="1:7" s="1" customFormat="1" ht="13.5">
      <c r="A143" s="180">
        <v>45017</v>
      </c>
      <c r="B143" s="1" t="s">
        <v>2</v>
      </c>
      <c r="C143" s="144"/>
      <c r="D143" s="144">
        <v>523800</v>
      </c>
      <c r="E143" s="1" t="s">
        <v>374</v>
      </c>
      <c r="G143" s="1" t="s">
        <v>382</v>
      </c>
    </row>
    <row r="144" spans="1:7" s="1" customFormat="1" ht="13.5">
      <c r="A144" s="180">
        <v>45017</v>
      </c>
      <c r="B144" s="1" t="s">
        <v>153</v>
      </c>
      <c r="C144" s="144"/>
      <c r="D144" s="144">
        <v>1625700</v>
      </c>
      <c r="E144" s="1" t="s">
        <v>374</v>
      </c>
      <c r="G144" s="1" t="s">
        <v>382</v>
      </c>
    </row>
    <row r="145" spans="1:7" s="1" customFormat="1" ht="13.5">
      <c r="A145" s="180">
        <v>45017</v>
      </c>
      <c r="B145" s="1" t="s">
        <v>2</v>
      </c>
      <c r="C145" s="144"/>
      <c r="D145" s="144">
        <v>162570</v>
      </c>
      <c r="E145" s="1" t="s">
        <v>374</v>
      </c>
      <c r="G145" s="1" t="s">
        <v>382</v>
      </c>
    </row>
    <row r="146" spans="1:7" s="1" customFormat="1" ht="13.5">
      <c r="A146" s="180">
        <v>45017</v>
      </c>
      <c r="B146" s="1" t="s">
        <v>83</v>
      </c>
      <c r="C146" s="144"/>
      <c r="D146" s="144">
        <v>7482100</v>
      </c>
      <c r="E146" s="1" t="s">
        <v>528</v>
      </c>
      <c r="G146" s="1" t="s">
        <v>382</v>
      </c>
    </row>
    <row r="147" spans="1:7" s="1" customFormat="1" ht="13.5">
      <c r="A147" s="180">
        <v>45017</v>
      </c>
      <c r="B147" s="1" t="s">
        <v>2</v>
      </c>
      <c r="C147" s="144"/>
      <c r="D147" s="144">
        <v>748210</v>
      </c>
      <c r="E147" s="1" t="s">
        <v>528</v>
      </c>
      <c r="G147" s="1" t="s">
        <v>382</v>
      </c>
    </row>
    <row r="148" spans="1:7" s="1" customFormat="1" ht="13.5">
      <c r="A148" s="180">
        <v>45017</v>
      </c>
      <c r="B148" s="1" t="s">
        <v>153</v>
      </c>
      <c r="C148" s="144"/>
      <c r="D148" s="144">
        <v>2902300</v>
      </c>
      <c r="E148" s="1" t="s">
        <v>528</v>
      </c>
      <c r="G148" s="1" t="s">
        <v>382</v>
      </c>
    </row>
    <row r="149" spans="1:7" s="1" customFormat="1" ht="13.5">
      <c r="A149" s="180">
        <v>45017</v>
      </c>
      <c r="B149" s="1" t="s">
        <v>2</v>
      </c>
      <c r="C149" s="144"/>
      <c r="D149" s="144">
        <v>290230</v>
      </c>
      <c r="E149" s="1" t="s">
        <v>528</v>
      </c>
      <c r="G149" s="1" t="s">
        <v>382</v>
      </c>
    </row>
    <row r="150" spans="1:7" s="1" customFormat="1" ht="13.5">
      <c r="A150" s="180">
        <v>45017</v>
      </c>
      <c r="B150" s="1" t="s">
        <v>83</v>
      </c>
      <c r="C150" s="144"/>
      <c r="D150" s="144">
        <v>8549000</v>
      </c>
      <c r="E150" s="1" t="s">
        <v>491</v>
      </c>
      <c r="G150" s="1" t="s">
        <v>382</v>
      </c>
    </row>
    <row r="151" spans="1:7" s="1" customFormat="1" ht="13.5">
      <c r="A151" s="180">
        <v>45017</v>
      </c>
      <c r="B151" s="1" t="s">
        <v>2</v>
      </c>
      <c r="C151" s="144"/>
      <c r="D151" s="144">
        <v>854900</v>
      </c>
      <c r="E151" s="1" t="s">
        <v>491</v>
      </c>
      <c r="G151" s="1" t="s">
        <v>382</v>
      </c>
    </row>
    <row r="152" spans="1:7" s="1" customFormat="1" ht="13.5">
      <c r="A152" s="180">
        <v>45017</v>
      </c>
      <c r="B152" s="1" t="s">
        <v>153</v>
      </c>
      <c r="C152" s="144"/>
      <c r="D152" s="144">
        <v>4649400</v>
      </c>
      <c r="E152" s="1" t="s">
        <v>491</v>
      </c>
      <c r="G152" s="1" t="s">
        <v>382</v>
      </c>
    </row>
    <row r="153" spans="1:7" s="1" customFormat="1" ht="13.5">
      <c r="A153" s="180">
        <v>45017</v>
      </c>
      <c r="B153" s="1" t="s">
        <v>2</v>
      </c>
      <c r="C153" s="144"/>
      <c r="D153" s="144">
        <v>464940</v>
      </c>
      <c r="E153" s="1" t="s">
        <v>491</v>
      </c>
      <c r="G153" s="1" t="s">
        <v>382</v>
      </c>
    </row>
    <row r="154" spans="1:7" s="1" customFormat="1" ht="13.5">
      <c r="A154" s="180">
        <v>45017</v>
      </c>
      <c r="B154" s="1" t="s">
        <v>153</v>
      </c>
      <c r="C154" s="144"/>
      <c r="D154" s="144">
        <v>14849610</v>
      </c>
      <c r="E154" s="1" t="s">
        <v>481</v>
      </c>
      <c r="G154" s="1" t="s">
        <v>382</v>
      </c>
    </row>
    <row r="155" spans="1:7" s="1" customFormat="1" ht="13.5">
      <c r="A155" s="180">
        <v>45017</v>
      </c>
      <c r="B155" s="1" t="s">
        <v>2</v>
      </c>
      <c r="C155" s="144"/>
      <c r="D155" s="144">
        <v>1484961</v>
      </c>
      <c r="E155" s="1" t="s">
        <v>481</v>
      </c>
      <c r="G155" s="1" t="s">
        <v>382</v>
      </c>
    </row>
    <row r="156" spans="1:7" s="1" customFormat="1" ht="13.5">
      <c r="A156" s="180">
        <v>45017</v>
      </c>
      <c r="B156" s="1" t="s">
        <v>83</v>
      </c>
      <c r="C156" s="144"/>
      <c r="D156" s="144">
        <v>33878600</v>
      </c>
      <c r="E156" s="1" t="s">
        <v>120</v>
      </c>
      <c r="G156" s="1" t="s">
        <v>382</v>
      </c>
    </row>
    <row r="157" spans="1:7" s="1" customFormat="1" ht="13.5">
      <c r="A157" s="180">
        <v>45017</v>
      </c>
      <c r="B157" s="1" t="s">
        <v>2</v>
      </c>
      <c r="C157" s="144"/>
      <c r="D157" s="144">
        <v>3387860</v>
      </c>
      <c r="E157" s="1" t="s">
        <v>120</v>
      </c>
      <c r="G157" s="1" t="s">
        <v>382</v>
      </c>
    </row>
    <row r="158" spans="1:7" s="1" customFormat="1" ht="13.5">
      <c r="A158" s="180">
        <v>45017</v>
      </c>
      <c r="B158" s="1" t="s">
        <v>153</v>
      </c>
      <c r="C158" s="144"/>
      <c r="D158" s="144">
        <v>19918600</v>
      </c>
      <c r="E158" s="1" t="s">
        <v>120</v>
      </c>
      <c r="G158" s="1" t="s">
        <v>382</v>
      </c>
    </row>
    <row r="159" spans="1:7" s="1" customFormat="1" ht="13.5">
      <c r="A159" s="180">
        <v>45017</v>
      </c>
      <c r="B159" s="1" t="s">
        <v>2</v>
      </c>
      <c r="C159" s="144"/>
      <c r="D159" s="144">
        <v>1991860</v>
      </c>
      <c r="E159" s="1" t="s">
        <v>120</v>
      </c>
      <c r="G159" s="1" t="s">
        <v>382</v>
      </c>
    </row>
    <row r="160" spans="1:7" s="1" customFormat="1" ht="13.5">
      <c r="A160" s="180">
        <v>45017</v>
      </c>
      <c r="B160" s="1" t="s">
        <v>83</v>
      </c>
      <c r="C160" s="144"/>
      <c r="D160" s="144">
        <v>36942800</v>
      </c>
      <c r="E160" s="1" t="s">
        <v>120</v>
      </c>
      <c r="G160" s="1" t="s">
        <v>382</v>
      </c>
    </row>
    <row r="161" spans="1:7" s="1" customFormat="1" ht="13.5">
      <c r="A161" s="180">
        <v>45017</v>
      </c>
      <c r="B161" s="1" t="s">
        <v>2</v>
      </c>
      <c r="C161" s="144"/>
      <c r="D161" s="144">
        <v>3694280</v>
      </c>
      <c r="E161" s="1" t="s">
        <v>120</v>
      </c>
      <c r="G161" s="1" t="s">
        <v>382</v>
      </c>
    </row>
    <row r="162" spans="1:7" s="1" customFormat="1" ht="13.5">
      <c r="A162" s="180">
        <v>45017</v>
      </c>
      <c r="B162" s="1" t="s">
        <v>153</v>
      </c>
      <c r="C162" s="144"/>
      <c r="D162" s="144">
        <v>21722500</v>
      </c>
      <c r="E162" s="1" t="s">
        <v>120</v>
      </c>
      <c r="G162" s="1" t="s">
        <v>382</v>
      </c>
    </row>
    <row r="163" spans="1:7" s="1" customFormat="1" ht="13.5">
      <c r="A163" s="180">
        <v>45017</v>
      </c>
      <c r="B163" s="1" t="s">
        <v>2</v>
      </c>
      <c r="C163" s="144"/>
      <c r="D163" s="144">
        <v>2172250</v>
      </c>
      <c r="E163" s="1" t="s">
        <v>120</v>
      </c>
      <c r="G163" s="1" t="s">
        <v>382</v>
      </c>
    </row>
    <row r="164" spans="1:7" s="1" customFormat="1" ht="13.5">
      <c r="A164" s="180">
        <v>45017</v>
      </c>
      <c r="B164" s="1" t="s">
        <v>83</v>
      </c>
      <c r="C164" s="144"/>
      <c r="D164" s="144">
        <v>2362800</v>
      </c>
      <c r="E164" s="1" t="s">
        <v>120</v>
      </c>
      <c r="G164" s="1" t="s">
        <v>382</v>
      </c>
    </row>
    <row r="165" spans="1:7" s="1" customFormat="1" ht="13.5">
      <c r="A165" s="180">
        <v>45017</v>
      </c>
      <c r="B165" s="1" t="s">
        <v>2</v>
      </c>
      <c r="C165" s="144"/>
      <c r="D165" s="144">
        <v>236280</v>
      </c>
      <c r="E165" s="1" t="s">
        <v>120</v>
      </c>
      <c r="G165" s="1" t="s">
        <v>382</v>
      </c>
    </row>
    <row r="166" spans="1:7" s="1" customFormat="1" ht="13.5">
      <c r="A166" s="180">
        <v>45017</v>
      </c>
      <c r="B166" s="1" t="s">
        <v>153</v>
      </c>
      <c r="C166" s="144"/>
      <c r="D166" s="144">
        <v>1387100</v>
      </c>
      <c r="E166" s="1" t="s">
        <v>120</v>
      </c>
      <c r="G166" s="1" t="s">
        <v>382</v>
      </c>
    </row>
    <row r="167" spans="1:7" s="1" customFormat="1" ht="13.5">
      <c r="A167" s="180">
        <v>45017</v>
      </c>
      <c r="B167" s="1" t="s">
        <v>2</v>
      </c>
      <c r="C167" s="144"/>
      <c r="D167" s="144">
        <v>138710</v>
      </c>
      <c r="E167" s="1" t="s">
        <v>120</v>
      </c>
      <c r="G167" s="1" t="s">
        <v>382</v>
      </c>
    </row>
    <row r="168" spans="1:7" s="1" customFormat="1" ht="13.5">
      <c r="A168" s="180">
        <v>45017</v>
      </c>
      <c r="B168" s="1" t="s">
        <v>153</v>
      </c>
      <c r="C168" s="144"/>
      <c r="D168" s="144">
        <v>114807000</v>
      </c>
      <c r="E168" s="1" t="s">
        <v>453</v>
      </c>
      <c r="G168" s="1" t="s">
        <v>382</v>
      </c>
    </row>
    <row r="169" spans="1:7" s="1" customFormat="1" ht="13.5">
      <c r="A169" s="180">
        <v>45017</v>
      </c>
      <c r="B169" s="1" t="s">
        <v>2</v>
      </c>
      <c r="C169" s="144"/>
      <c r="D169" s="144">
        <v>11480700</v>
      </c>
      <c r="E169" s="1" t="s">
        <v>453</v>
      </c>
      <c r="G169" s="1" t="s">
        <v>382</v>
      </c>
    </row>
    <row r="170" spans="1:7" s="1" customFormat="1" ht="13.5">
      <c r="A170" s="180">
        <v>45017</v>
      </c>
      <c r="B170" s="1" t="s">
        <v>83</v>
      </c>
      <c r="C170" s="144"/>
      <c r="D170" s="144">
        <v>51941800</v>
      </c>
      <c r="E170" s="1" t="s">
        <v>476</v>
      </c>
      <c r="G170" s="1" t="s">
        <v>382</v>
      </c>
    </row>
    <row r="171" spans="1:7" s="1" customFormat="1" ht="13.5">
      <c r="A171" s="180">
        <v>45017</v>
      </c>
      <c r="B171" s="1" t="s">
        <v>2</v>
      </c>
      <c r="C171" s="144"/>
      <c r="D171" s="144">
        <v>5194180</v>
      </c>
      <c r="E171" s="1" t="s">
        <v>476</v>
      </c>
      <c r="G171" s="1" t="s">
        <v>382</v>
      </c>
    </row>
    <row r="172" spans="1:7" s="1" customFormat="1" ht="13.5">
      <c r="A172" s="180">
        <v>45017</v>
      </c>
      <c r="B172" s="1" t="s">
        <v>153</v>
      </c>
      <c r="C172" s="144"/>
      <c r="D172" s="144">
        <v>25182000</v>
      </c>
      <c r="E172" s="1" t="s">
        <v>476</v>
      </c>
      <c r="G172" s="1" t="s">
        <v>382</v>
      </c>
    </row>
    <row r="173" spans="1:7" s="1" customFormat="1" ht="13.5">
      <c r="A173" s="180">
        <v>45017</v>
      </c>
      <c r="B173" s="1" t="s">
        <v>2</v>
      </c>
      <c r="C173" s="144"/>
      <c r="D173" s="144">
        <v>2518200</v>
      </c>
      <c r="E173" s="1" t="s">
        <v>476</v>
      </c>
      <c r="G173" s="1" t="s">
        <v>382</v>
      </c>
    </row>
    <row r="174" spans="1:7" s="1" customFormat="1" ht="13.5">
      <c r="A174" s="180">
        <v>45017</v>
      </c>
      <c r="B174" s="1" t="s">
        <v>83</v>
      </c>
      <c r="C174" s="144"/>
      <c r="D174" s="144">
        <v>14867600</v>
      </c>
      <c r="E174" s="1" t="s">
        <v>476</v>
      </c>
      <c r="G174" s="1" t="s">
        <v>382</v>
      </c>
    </row>
    <row r="175" spans="1:7" s="1" customFormat="1" ht="13.5">
      <c r="A175" s="180">
        <v>45017</v>
      </c>
      <c r="B175" s="1" t="s">
        <v>2</v>
      </c>
      <c r="C175" s="144"/>
      <c r="D175" s="144">
        <v>1486760</v>
      </c>
      <c r="E175" s="1" t="s">
        <v>476</v>
      </c>
      <c r="G175" s="1" t="s">
        <v>382</v>
      </c>
    </row>
    <row r="176" spans="1:7" s="1" customFormat="1" ht="13.5">
      <c r="A176" s="180">
        <v>45017</v>
      </c>
      <c r="B176" s="1" t="s">
        <v>153</v>
      </c>
      <c r="C176" s="144"/>
      <c r="D176" s="144">
        <v>7915800</v>
      </c>
      <c r="E176" s="1" t="s">
        <v>476</v>
      </c>
      <c r="G176" s="1" t="s">
        <v>382</v>
      </c>
    </row>
    <row r="177" spans="1:7" s="1" customFormat="1" ht="13.5">
      <c r="A177" s="180">
        <v>45017</v>
      </c>
      <c r="B177" s="1" t="s">
        <v>2</v>
      </c>
      <c r="C177" s="144"/>
      <c r="D177" s="144">
        <v>791580</v>
      </c>
      <c r="E177" s="1" t="s">
        <v>476</v>
      </c>
      <c r="G177" s="1" t="s">
        <v>382</v>
      </c>
    </row>
    <row r="178" spans="1:7" s="1" customFormat="1" ht="13.5">
      <c r="A178" s="180">
        <v>45017</v>
      </c>
      <c r="B178" s="1" t="s">
        <v>83</v>
      </c>
      <c r="C178" s="144"/>
      <c r="D178" s="144">
        <v>15542000</v>
      </c>
      <c r="E178" s="1" t="s">
        <v>339</v>
      </c>
      <c r="G178" s="1" t="s">
        <v>382</v>
      </c>
    </row>
    <row r="179" spans="1:7" s="1" customFormat="1" ht="13.5">
      <c r="A179" s="180">
        <v>45017</v>
      </c>
      <c r="B179" s="1" t="s">
        <v>2</v>
      </c>
      <c r="C179" s="144"/>
      <c r="D179" s="144">
        <v>1554200</v>
      </c>
      <c r="E179" s="1" t="s">
        <v>339</v>
      </c>
      <c r="G179" s="1" t="s">
        <v>382</v>
      </c>
    </row>
    <row r="180" spans="1:7" s="1" customFormat="1" ht="13.5">
      <c r="A180" s="180">
        <v>45017</v>
      </c>
      <c r="B180" s="1" t="s">
        <v>153</v>
      </c>
      <c r="C180" s="144"/>
      <c r="D180" s="144">
        <v>8477400</v>
      </c>
      <c r="E180" s="1" t="s">
        <v>339</v>
      </c>
      <c r="G180" s="1" t="s">
        <v>382</v>
      </c>
    </row>
    <row r="181" spans="1:7" s="1" customFormat="1" ht="13.5">
      <c r="A181" s="180">
        <v>45017</v>
      </c>
      <c r="B181" s="1" t="s">
        <v>2</v>
      </c>
      <c r="C181" s="144"/>
      <c r="D181" s="144">
        <v>847740</v>
      </c>
      <c r="E181" s="1" t="s">
        <v>339</v>
      </c>
      <c r="G181" s="1" t="s">
        <v>382</v>
      </c>
    </row>
    <row r="182" spans="1:7" s="1" customFormat="1" ht="13.5">
      <c r="A182" s="180">
        <v>45017</v>
      </c>
      <c r="B182" s="1" t="s">
        <v>153</v>
      </c>
      <c r="C182" s="144"/>
      <c r="D182" s="144">
        <v>25741300</v>
      </c>
      <c r="E182" s="1" t="s">
        <v>117</v>
      </c>
      <c r="G182" s="1" t="s">
        <v>382</v>
      </c>
    </row>
    <row r="183" spans="1:7" s="1" customFormat="1" ht="13.5">
      <c r="A183" s="180">
        <v>45017</v>
      </c>
      <c r="B183" s="1" t="s">
        <v>2</v>
      </c>
      <c r="C183" s="144"/>
      <c r="D183" s="144">
        <v>2574130</v>
      </c>
      <c r="E183" s="1" t="s">
        <v>117</v>
      </c>
      <c r="G183" s="1" t="s">
        <v>382</v>
      </c>
    </row>
    <row r="184" spans="1:7" s="1" customFormat="1" ht="13.5">
      <c r="A184" s="180">
        <v>45017</v>
      </c>
      <c r="B184" s="1" t="s">
        <v>83</v>
      </c>
      <c r="C184" s="144"/>
      <c r="D184" s="144">
        <v>45943950</v>
      </c>
      <c r="E184" s="1" t="s">
        <v>474</v>
      </c>
      <c r="G184" s="1" t="s">
        <v>382</v>
      </c>
    </row>
    <row r="185" spans="1:7" s="1" customFormat="1" ht="13.5">
      <c r="A185" s="180">
        <v>45017</v>
      </c>
      <c r="B185" s="1" t="s">
        <v>2</v>
      </c>
      <c r="C185" s="144"/>
      <c r="D185" s="144">
        <v>4594395</v>
      </c>
      <c r="E185" s="1" t="s">
        <v>474</v>
      </c>
      <c r="G185" s="1" t="s">
        <v>382</v>
      </c>
    </row>
    <row r="186" spans="1:7" s="1" customFormat="1" ht="13.5">
      <c r="A186" s="180">
        <v>45017</v>
      </c>
      <c r="B186" s="1" t="s">
        <v>153</v>
      </c>
      <c r="C186" s="144"/>
      <c r="D186" s="144">
        <v>26497620</v>
      </c>
      <c r="E186" s="1" t="s">
        <v>474</v>
      </c>
      <c r="G186" s="1" t="s">
        <v>382</v>
      </c>
    </row>
    <row r="187" spans="1:7" s="1" customFormat="1" ht="13.5">
      <c r="A187" s="180">
        <v>45017</v>
      </c>
      <c r="B187" s="1" t="s">
        <v>2</v>
      </c>
      <c r="C187" s="144"/>
      <c r="D187" s="144">
        <v>2649762</v>
      </c>
      <c r="E187" s="1" t="s">
        <v>474</v>
      </c>
      <c r="G187" s="1" t="s">
        <v>382</v>
      </c>
    </row>
    <row r="188" spans="1:7" s="1" customFormat="1" ht="13.5">
      <c r="A188" s="180">
        <v>45017</v>
      </c>
      <c r="B188" s="1" t="s">
        <v>83</v>
      </c>
      <c r="C188" s="144"/>
      <c r="D188" s="144">
        <v>3090800</v>
      </c>
      <c r="E188" s="1" t="s">
        <v>132</v>
      </c>
      <c r="G188" s="1" t="s">
        <v>382</v>
      </c>
    </row>
    <row r="189" spans="1:7" s="1" customFormat="1" ht="13.5">
      <c r="A189" s="180">
        <v>45017</v>
      </c>
      <c r="B189" s="1" t="s">
        <v>2</v>
      </c>
      <c r="C189" s="144"/>
      <c r="D189" s="144">
        <v>309080</v>
      </c>
      <c r="E189" s="1" t="s">
        <v>132</v>
      </c>
      <c r="G189" s="1" t="s">
        <v>382</v>
      </c>
    </row>
    <row r="190" spans="1:7" s="1" customFormat="1" ht="13.5">
      <c r="A190" s="180">
        <v>45017</v>
      </c>
      <c r="B190" s="1" t="s">
        <v>153</v>
      </c>
      <c r="C190" s="144"/>
      <c r="D190" s="144">
        <v>1836700</v>
      </c>
      <c r="E190" s="1" t="s">
        <v>132</v>
      </c>
      <c r="G190" s="1" t="s">
        <v>382</v>
      </c>
    </row>
    <row r="191" spans="1:7" s="1" customFormat="1" ht="13.5">
      <c r="A191" s="180">
        <v>45017</v>
      </c>
      <c r="B191" s="1" t="s">
        <v>2</v>
      </c>
      <c r="C191" s="144"/>
      <c r="D191" s="144">
        <v>183670</v>
      </c>
      <c r="E191" s="1" t="s">
        <v>132</v>
      </c>
      <c r="G191" s="1" t="s">
        <v>382</v>
      </c>
    </row>
    <row r="192" spans="1:7" s="1" customFormat="1" ht="13.5">
      <c r="A192" s="180">
        <v>45017</v>
      </c>
      <c r="B192" s="1" t="s">
        <v>83</v>
      </c>
      <c r="C192" s="144"/>
      <c r="D192" s="144">
        <v>59501300</v>
      </c>
      <c r="E192" s="1" t="s">
        <v>378</v>
      </c>
      <c r="G192" s="1" t="s">
        <v>382</v>
      </c>
    </row>
    <row r="193" spans="1:7" s="1" customFormat="1" ht="13.5">
      <c r="A193" s="180">
        <v>45017</v>
      </c>
      <c r="B193" s="1" t="s">
        <v>2</v>
      </c>
      <c r="C193" s="144"/>
      <c r="D193" s="144">
        <v>5950130</v>
      </c>
      <c r="E193" s="1" t="s">
        <v>378</v>
      </c>
      <c r="G193" s="1" t="s">
        <v>382</v>
      </c>
    </row>
    <row r="194" spans="1:7" s="1" customFormat="1" ht="13.5">
      <c r="A194" s="180">
        <v>45017</v>
      </c>
      <c r="B194" s="1" t="s">
        <v>153</v>
      </c>
      <c r="C194" s="144"/>
      <c r="D194" s="144">
        <v>32455200</v>
      </c>
      <c r="E194" s="1" t="s">
        <v>378</v>
      </c>
      <c r="G194" s="1" t="s">
        <v>382</v>
      </c>
    </row>
    <row r="195" spans="1:7" s="1" customFormat="1" ht="13.5">
      <c r="A195" s="180">
        <v>45017</v>
      </c>
      <c r="B195" s="1" t="s">
        <v>2</v>
      </c>
      <c r="C195" s="144"/>
      <c r="D195" s="144">
        <v>3245520</v>
      </c>
      <c r="E195" s="1" t="s">
        <v>378</v>
      </c>
      <c r="G195" s="1" t="s">
        <v>382</v>
      </c>
    </row>
    <row r="196" spans="1:7" s="1" customFormat="1" ht="13.5">
      <c r="A196" s="180">
        <v>45017</v>
      </c>
      <c r="B196" s="1" t="s">
        <v>83</v>
      </c>
      <c r="C196" s="144"/>
      <c r="D196" s="144">
        <v>8505700</v>
      </c>
      <c r="E196" s="1" t="s">
        <v>313</v>
      </c>
      <c r="G196" s="1" t="s">
        <v>382</v>
      </c>
    </row>
    <row r="197" spans="1:7" s="1" customFormat="1" ht="13.5">
      <c r="A197" s="180">
        <v>45017</v>
      </c>
      <c r="B197" s="1" t="s">
        <v>2</v>
      </c>
      <c r="C197" s="144"/>
      <c r="D197" s="144">
        <v>850570</v>
      </c>
      <c r="E197" s="1" t="s">
        <v>313</v>
      </c>
      <c r="G197" s="1" t="s">
        <v>382</v>
      </c>
    </row>
    <row r="198" spans="1:7" s="1" customFormat="1" ht="13.5">
      <c r="A198" s="180">
        <v>45017</v>
      </c>
      <c r="B198" s="1" t="s">
        <v>153</v>
      </c>
      <c r="C198" s="144"/>
      <c r="D198" s="144">
        <v>4955200</v>
      </c>
      <c r="E198" s="1" t="s">
        <v>313</v>
      </c>
      <c r="G198" s="1" t="s">
        <v>382</v>
      </c>
    </row>
    <row r="199" spans="1:7" s="1" customFormat="1" ht="13.5">
      <c r="A199" s="180">
        <v>45017</v>
      </c>
      <c r="B199" s="1" t="s">
        <v>2</v>
      </c>
      <c r="C199" s="144"/>
      <c r="D199" s="144">
        <v>495520</v>
      </c>
      <c r="E199" s="1" t="s">
        <v>313</v>
      </c>
      <c r="G199" s="1" t="s">
        <v>382</v>
      </c>
    </row>
    <row r="200" spans="1:7" s="1" customFormat="1" ht="13.5">
      <c r="A200" s="180">
        <v>45017</v>
      </c>
      <c r="B200" s="1" t="s">
        <v>83</v>
      </c>
      <c r="C200" s="144"/>
      <c r="D200" s="144">
        <v>7741300</v>
      </c>
      <c r="E200" s="1" t="s">
        <v>313</v>
      </c>
      <c r="G200" s="1" t="s">
        <v>382</v>
      </c>
    </row>
    <row r="201" spans="1:7" s="1" customFormat="1" ht="13.5">
      <c r="A201" s="180">
        <v>45017</v>
      </c>
      <c r="B201" s="1" t="s">
        <v>2</v>
      </c>
      <c r="C201" s="144"/>
      <c r="D201" s="144">
        <v>774130</v>
      </c>
      <c r="E201" s="1" t="s">
        <v>313</v>
      </c>
      <c r="G201" s="1" t="s">
        <v>382</v>
      </c>
    </row>
    <row r="202" spans="1:7" s="1" customFormat="1" ht="13.5">
      <c r="A202" s="180">
        <v>45017</v>
      </c>
      <c r="B202" s="1" t="s">
        <v>153</v>
      </c>
      <c r="C202" s="144"/>
      <c r="D202" s="144">
        <v>4222500</v>
      </c>
      <c r="E202" s="1" t="s">
        <v>313</v>
      </c>
      <c r="G202" s="1" t="s">
        <v>382</v>
      </c>
    </row>
    <row r="203" spans="1:7" s="1" customFormat="1" ht="13.5">
      <c r="A203" s="180">
        <v>45017</v>
      </c>
      <c r="B203" s="1" t="s">
        <v>2</v>
      </c>
      <c r="C203" s="144"/>
      <c r="D203" s="144">
        <v>422250</v>
      </c>
      <c r="E203" s="1" t="s">
        <v>313</v>
      </c>
      <c r="G203" s="1" t="s">
        <v>382</v>
      </c>
    </row>
    <row r="204" spans="1:7" s="1" customFormat="1" ht="13.5">
      <c r="A204" s="180">
        <v>45017</v>
      </c>
      <c r="B204" s="1" t="s">
        <v>153</v>
      </c>
      <c r="C204" s="144"/>
      <c r="D204" s="144">
        <v>4788800</v>
      </c>
      <c r="E204" s="1" t="s">
        <v>313</v>
      </c>
      <c r="G204" s="1" t="s">
        <v>382</v>
      </c>
    </row>
    <row r="205" spans="1:7" s="1" customFormat="1" ht="13.5">
      <c r="A205" s="180">
        <v>45017</v>
      </c>
      <c r="B205" s="1" t="s">
        <v>2</v>
      </c>
      <c r="C205" s="144"/>
      <c r="D205" s="144">
        <v>478880</v>
      </c>
      <c r="E205" s="1" t="s">
        <v>313</v>
      </c>
      <c r="G205" s="1" t="s">
        <v>382</v>
      </c>
    </row>
    <row r="206" spans="1:7" s="1" customFormat="1" ht="13.5">
      <c r="A206" s="180">
        <v>45017</v>
      </c>
      <c r="B206" s="1" t="s">
        <v>83</v>
      </c>
      <c r="C206" s="144"/>
      <c r="D206" s="144">
        <v>8955600</v>
      </c>
      <c r="E206" s="1" t="s">
        <v>123</v>
      </c>
      <c r="G206" s="1" t="s">
        <v>382</v>
      </c>
    </row>
    <row r="207" spans="1:7" s="1" customFormat="1" ht="13.5">
      <c r="A207" s="180">
        <v>45017</v>
      </c>
      <c r="B207" s="1" t="s">
        <v>2</v>
      </c>
      <c r="C207" s="144"/>
      <c r="D207" s="144">
        <v>895560</v>
      </c>
      <c r="E207" s="1" t="s">
        <v>123</v>
      </c>
      <c r="G207" s="1" t="s">
        <v>382</v>
      </c>
    </row>
    <row r="208" spans="1:7" s="1" customFormat="1" ht="13.5">
      <c r="A208" s="180">
        <v>45017</v>
      </c>
      <c r="B208" s="1" t="s">
        <v>153</v>
      </c>
      <c r="C208" s="144"/>
      <c r="D208" s="144">
        <v>5103000</v>
      </c>
      <c r="E208" s="1" t="s">
        <v>123</v>
      </c>
      <c r="G208" s="1" t="s">
        <v>382</v>
      </c>
    </row>
    <row r="209" spans="1:7" s="1" customFormat="1" ht="13.5">
      <c r="A209" s="180">
        <v>45017</v>
      </c>
      <c r="B209" s="1" t="s">
        <v>2</v>
      </c>
      <c r="C209" s="144"/>
      <c r="D209" s="144">
        <v>510300</v>
      </c>
      <c r="E209" s="1" t="s">
        <v>123</v>
      </c>
      <c r="G209" s="1" t="s">
        <v>382</v>
      </c>
    </row>
    <row r="210" spans="1:7" s="1" customFormat="1" ht="13.5">
      <c r="A210" s="180">
        <v>45017</v>
      </c>
      <c r="B210" s="1" t="s">
        <v>83</v>
      </c>
      <c r="C210" s="144"/>
      <c r="D210" s="144">
        <v>58990100</v>
      </c>
      <c r="E210" s="1" t="s">
        <v>396</v>
      </c>
      <c r="G210" s="1" t="s">
        <v>382</v>
      </c>
    </row>
    <row r="211" spans="1:7" s="1" customFormat="1" ht="13.5">
      <c r="A211" s="180">
        <v>45017</v>
      </c>
      <c r="B211" s="1" t="s">
        <v>2</v>
      </c>
      <c r="C211" s="144"/>
      <c r="D211" s="144">
        <v>5899010</v>
      </c>
      <c r="E211" s="1" t="s">
        <v>396</v>
      </c>
      <c r="G211" s="1" t="s">
        <v>382</v>
      </c>
    </row>
    <row r="212" spans="1:7" s="1" customFormat="1" ht="13.5">
      <c r="A212" s="180">
        <v>45017</v>
      </c>
      <c r="B212" s="1" t="s">
        <v>153</v>
      </c>
      <c r="C212" s="144"/>
      <c r="D212" s="144">
        <v>32992000</v>
      </c>
      <c r="E212" s="1" t="s">
        <v>396</v>
      </c>
      <c r="G212" s="1" t="s">
        <v>382</v>
      </c>
    </row>
    <row r="213" spans="1:7" s="1" customFormat="1" ht="13.5">
      <c r="A213" s="180">
        <v>45017</v>
      </c>
      <c r="B213" s="1" t="s">
        <v>2</v>
      </c>
      <c r="C213" s="144"/>
      <c r="D213" s="144">
        <v>3299200</v>
      </c>
      <c r="E213" s="1" t="s">
        <v>396</v>
      </c>
      <c r="G213" s="1" t="s">
        <v>382</v>
      </c>
    </row>
    <row r="214" spans="1:7" s="1" customFormat="1" ht="13.5">
      <c r="A214" s="180">
        <v>45017</v>
      </c>
      <c r="B214" s="1" t="s">
        <v>153</v>
      </c>
      <c r="C214" s="144"/>
      <c r="D214" s="144">
        <v>32700600</v>
      </c>
      <c r="E214" s="1" t="s">
        <v>310</v>
      </c>
      <c r="G214" s="1" t="s">
        <v>382</v>
      </c>
    </row>
    <row r="215" spans="1:7" s="1" customFormat="1" ht="13.5">
      <c r="A215" s="180">
        <v>45017</v>
      </c>
      <c r="B215" s="1" t="s">
        <v>2</v>
      </c>
      <c r="C215" s="144"/>
      <c r="D215" s="144">
        <v>3270060</v>
      </c>
      <c r="E215" s="1" t="s">
        <v>310</v>
      </c>
      <c r="G215" s="1" t="s">
        <v>382</v>
      </c>
    </row>
    <row r="216" spans="1:7" s="1" customFormat="1" ht="13.5">
      <c r="A216" s="180">
        <v>45017</v>
      </c>
      <c r="B216" s="1" t="s">
        <v>83</v>
      </c>
      <c r="C216" s="144"/>
      <c r="D216" s="144">
        <v>2144000</v>
      </c>
      <c r="E216" s="1" t="s">
        <v>310</v>
      </c>
      <c r="G216" s="1" t="s">
        <v>382</v>
      </c>
    </row>
    <row r="217" spans="1:7" s="1" customFormat="1" ht="13.5">
      <c r="A217" s="180">
        <v>45017</v>
      </c>
      <c r="B217" s="1" t="s">
        <v>2</v>
      </c>
      <c r="C217" s="144"/>
      <c r="D217" s="144">
        <v>214400</v>
      </c>
      <c r="E217" s="1" t="s">
        <v>310</v>
      </c>
      <c r="G217" s="1" t="s">
        <v>382</v>
      </c>
    </row>
    <row r="218" spans="1:7" s="1" customFormat="1" ht="13.5">
      <c r="A218" s="180">
        <v>45017</v>
      </c>
      <c r="B218" s="1" t="s">
        <v>153</v>
      </c>
      <c r="C218" s="144"/>
      <c r="D218" s="144">
        <v>1187000</v>
      </c>
      <c r="E218" s="1" t="s">
        <v>310</v>
      </c>
      <c r="G218" s="1" t="s">
        <v>382</v>
      </c>
    </row>
    <row r="219" spans="1:7" s="1" customFormat="1" ht="13.5">
      <c r="A219" s="180">
        <v>45017</v>
      </c>
      <c r="B219" s="1" t="s">
        <v>2</v>
      </c>
      <c r="C219" s="144"/>
      <c r="D219" s="144">
        <v>118700</v>
      </c>
      <c r="E219" s="1" t="s">
        <v>310</v>
      </c>
      <c r="G219" s="1" t="s">
        <v>382</v>
      </c>
    </row>
    <row r="220" spans="1:7" s="1" customFormat="1" ht="13.5">
      <c r="A220" s="180">
        <v>45017</v>
      </c>
      <c r="B220" s="1" t="s">
        <v>83</v>
      </c>
      <c r="C220" s="144"/>
      <c r="D220" s="144">
        <v>9828900</v>
      </c>
      <c r="E220" s="1" t="s">
        <v>313</v>
      </c>
      <c r="G220" s="1" t="s">
        <v>382</v>
      </c>
    </row>
    <row r="221" spans="1:7" s="1" customFormat="1" ht="13.5">
      <c r="A221" s="180">
        <v>45017</v>
      </c>
      <c r="B221" s="1" t="s">
        <v>2</v>
      </c>
      <c r="C221" s="144"/>
      <c r="D221" s="144">
        <v>982890</v>
      </c>
      <c r="E221" s="1" t="s">
        <v>313</v>
      </c>
      <c r="G221" s="1" t="s">
        <v>382</v>
      </c>
    </row>
    <row r="222" spans="1:7" s="1" customFormat="1" ht="13.5">
      <c r="A222" s="180">
        <v>45017</v>
      </c>
      <c r="B222" s="1" t="s">
        <v>153</v>
      </c>
      <c r="C222" s="144"/>
      <c r="D222" s="144">
        <v>5361300</v>
      </c>
      <c r="E222" s="1" t="s">
        <v>313</v>
      </c>
      <c r="G222" s="1" t="s">
        <v>382</v>
      </c>
    </row>
    <row r="223" spans="1:7" s="1" customFormat="1" ht="13.5">
      <c r="A223" s="180">
        <v>45017</v>
      </c>
      <c r="B223" s="1" t="s">
        <v>2</v>
      </c>
      <c r="C223" s="144"/>
      <c r="D223" s="144">
        <v>536130</v>
      </c>
      <c r="E223" s="1" t="s">
        <v>313</v>
      </c>
      <c r="G223" s="1" t="s">
        <v>382</v>
      </c>
    </row>
    <row r="224" spans="1:7" s="1" customFormat="1" ht="13.5">
      <c r="A224" s="180">
        <v>45017</v>
      </c>
      <c r="B224" s="1" t="s">
        <v>153</v>
      </c>
      <c r="C224" s="144"/>
      <c r="D224" s="144">
        <v>9137100</v>
      </c>
      <c r="E224" s="1" t="s">
        <v>129</v>
      </c>
      <c r="G224" s="1" t="s">
        <v>382</v>
      </c>
    </row>
    <row r="225" spans="1:7" s="1" customFormat="1" ht="13.5">
      <c r="A225" s="180">
        <v>45017</v>
      </c>
      <c r="B225" s="1" t="s">
        <v>2</v>
      </c>
      <c r="C225" s="144"/>
      <c r="D225" s="144">
        <v>913710</v>
      </c>
      <c r="E225" s="1" t="s">
        <v>129</v>
      </c>
      <c r="G225" s="1" t="s">
        <v>382</v>
      </c>
    </row>
    <row r="226" spans="1:7" s="1" customFormat="1" ht="13.5">
      <c r="A226" s="180">
        <v>45017</v>
      </c>
      <c r="B226" s="1" t="s">
        <v>83</v>
      </c>
      <c r="C226" s="144"/>
      <c r="D226" s="144">
        <v>43209200</v>
      </c>
      <c r="E226" s="1" t="s">
        <v>342</v>
      </c>
      <c r="G226" s="1" t="s">
        <v>382</v>
      </c>
    </row>
    <row r="227" spans="1:7" s="1" customFormat="1" ht="13.5">
      <c r="A227" s="180">
        <v>45017</v>
      </c>
      <c r="B227" s="1" t="s">
        <v>2</v>
      </c>
      <c r="C227" s="144"/>
      <c r="D227" s="144">
        <v>4320920</v>
      </c>
      <c r="E227" s="1" t="s">
        <v>342</v>
      </c>
      <c r="G227" s="1" t="s">
        <v>382</v>
      </c>
    </row>
    <row r="228" spans="1:7" s="1" customFormat="1" ht="13.5">
      <c r="A228" s="180">
        <v>45017</v>
      </c>
      <c r="B228" s="1" t="s">
        <v>153</v>
      </c>
      <c r="C228" s="144"/>
      <c r="D228" s="144">
        <v>23568700</v>
      </c>
      <c r="E228" s="1" t="s">
        <v>342</v>
      </c>
      <c r="G228" s="1" t="s">
        <v>382</v>
      </c>
    </row>
    <row r="229" spans="1:7" s="1" customFormat="1" ht="13.5">
      <c r="A229" s="180">
        <v>45017</v>
      </c>
      <c r="B229" s="1" t="s">
        <v>2</v>
      </c>
      <c r="C229" s="144"/>
      <c r="D229" s="144">
        <v>2356870</v>
      </c>
      <c r="E229" s="1" t="s">
        <v>342</v>
      </c>
      <c r="G229" s="1" t="s">
        <v>382</v>
      </c>
    </row>
    <row r="230" spans="1:7" s="1" customFormat="1" ht="13.5">
      <c r="A230" s="180">
        <v>45017</v>
      </c>
      <c r="B230" s="1" t="s">
        <v>83</v>
      </c>
      <c r="C230" s="144"/>
      <c r="D230" s="144">
        <v>7055580</v>
      </c>
      <c r="E230" s="1" t="s">
        <v>375</v>
      </c>
      <c r="G230" s="1" t="s">
        <v>382</v>
      </c>
    </row>
    <row r="231" spans="1:7" s="1" customFormat="1" ht="13.5">
      <c r="A231" s="180">
        <v>45017</v>
      </c>
      <c r="B231" s="1" t="s">
        <v>2</v>
      </c>
      <c r="C231" s="144"/>
      <c r="D231" s="144">
        <v>705558</v>
      </c>
      <c r="E231" s="1" t="s">
        <v>375</v>
      </c>
      <c r="G231" s="1" t="s">
        <v>382</v>
      </c>
    </row>
    <row r="232" spans="1:7" s="1" customFormat="1" ht="13.5">
      <c r="A232" s="180">
        <v>45017</v>
      </c>
      <c r="B232" s="1" t="s">
        <v>153</v>
      </c>
      <c r="C232" s="144"/>
      <c r="D232" s="144">
        <v>6124070</v>
      </c>
      <c r="E232" s="1" t="s">
        <v>375</v>
      </c>
      <c r="G232" s="1" t="s">
        <v>382</v>
      </c>
    </row>
    <row r="233" spans="1:7" s="1" customFormat="1" ht="13.5">
      <c r="A233" s="180">
        <v>45017</v>
      </c>
      <c r="B233" s="1" t="s">
        <v>2</v>
      </c>
      <c r="C233" s="144"/>
      <c r="D233" s="144">
        <v>612407</v>
      </c>
      <c r="E233" s="1" t="s">
        <v>375</v>
      </c>
      <c r="G233" s="1" t="s">
        <v>382</v>
      </c>
    </row>
    <row r="234" spans="1:7" s="1" customFormat="1" ht="13.5">
      <c r="A234" s="180">
        <v>45017</v>
      </c>
      <c r="B234" s="1" t="s">
        <v>153</v>
      </c>
      <c r="C234" s="144"/>
      <c r="D234" s="144">
        <v>3100400</v>
      </c>
      <c r="E234" s="1" t="s">
        <v>403</v>
      </c>
      <c r="G234" s="1" t="s">
        <v>382</v>
      </c>
    </row>
    <row r="235" spans="1:7" s="1" customFormat="1" ht="13.5">
      <c r="A235" s="180">
        <v>45017</v>
      </c>
      <c r="B235" s="1" t="s">
        <v>2</v>
      </c>
      <c r="C235" s="144"/>
      <c r="D235" s="144">
        <v>310040</v>
      </c>
      <c r="E235" s="1" t="s">
        <v>403</v>
      </c>
      <c r="G235" s="1" t="s">
        <v>382</v>
      </c>
    </row>
    <row r="236" spans="1:7" s="1" customFormat="1" ht="13.5">
      <c r="A236" s="180">
        <v>45017</v>
      </c>
      <c r="B236" s="1" t="s">
        <v>83</v>
      </c>
      <c r="C236" s="144"/>
      <c r="D236" s="144">
        <v>89025700</v>
      </c>
      <c r="E236" s="1" t="s">
        <v>135</v>
      </c>
      <c r="G236" s="1" t="s">
        <v>382</v>
      </c>
    </row>
    <row r="237" spans="1:7" s="1" customFormat="1" ht="13.5">
      <c r="A237" s="180">
        <v>45017</v>
      </c>
      <c r="B237" s="1" t="s">
        <v>2</v>
      </c>
      <c r="C237" s="144"/>
      <c r="D237" s="144">
        <v>8902570</v>
      </c>
      <c r="E237" s="1" t="s">
        <v>135</v>
      </c>
      <c r="G237" s="1" t="s">
        <v>382</v>
      </c>
    </row>
    <row r="238" spans="1:7" s="1" customFormat="1" ht="13.5">
      <c r="A238" s="180">
        <v>45017</v>
      </c>
      <c r="B238" s="1" t="s">
        <v>153</v>
      </c>
      <c r="C238" s="144"/>
      <c r="D238" s="144">
        <v>62898700</v>
      </c>
      <c r="E238" s="1" t="s">
        <v>135</v>
      </c>
      <c r="G238" s="1" t="s">
        <v>382</v>
      </c>
    </row>
    <row r="239" spans="1:7" s="1" customFormat="1" ht="13.5">
      <c r="A239" s="180">
        <v>45017</v>
      </c>
      <c r="B239" s="1" t="s">
        <v>2</v>
      </c>
      <c r="C239" s="144"/>
      <c r="D239" s="144">
        <v>6289870</v>
      </c>
      <c r="E239" s="1" t="s">
        <v>135</v>
      </c>
      <c r="G239" s="1" t="s">
        <v>382</v>
      </c>
    </row>
    <row r="240" spans="1:7" s="1" customFormat="1" ht="13.5">
      <c r="A240" s="180">
        <v>45017</v>
      </c>
      <c r="B240" s="1" t="s">
        <v>83</v>
      </c>
      <c r="C240" s="144"/>
      <c r="D240" s="144">
        <v>4611900</v>
      </c>
      <c r="E240" s="1" t="s">
        <v>378</v>
      </c>
      <c r="G240" s="1" t="s">
        <v>382</v>
      </c>
    </row>
    <row r="241" spans="1:7" s="1" customFormat="1" ht="13.5">
      <c r="A241" s="180">
        <v>45017</v>
      </c>
      <c r="B241" s="1" t="s">
        <v>2</v>
      </c>
      <c r="C241" s="144"/>
      <c r="D241" s="144">
        <v>461190</v>
      </c>
      <c r="E241" s="1" t="s">
        <v>378</v>
      </c>
      <c r="G241" s="1" t="s">
        <v>382</v>
      </c>
    </row>
    <row r="242" spans="1:7" s="1" customFormat="1" ht="13.5">
      <c r="A242" s="180">
        <v>45017</v>
      </c>
      <c r="B242" s="1" t="s">
        <v>153</v>
      </c>
      <c r="C242" s="144"/>
      <c r="D242" s="144">
        <v>2515600</v>
      </c>
      <c r="E242" s="1" t="s">
        <v>378</v>
      </c>
      <c r="G242" s="1" t="s">
        <v>382</v>
      </c>
    </row>
    <row r="243" spans="1:7" s="1" customFormat="1" ht="13.5">
      <c r="A243" s="180">
        <v>45017</v>
      </c>
      <c r="B243" s="1" t="s">
        <v>2</v>
      </c>
      <c r="C243" s="144"/>
      <c r="D243" s="144">
        <v>251560</v>
      </c>
      <c r="E243" s="1" t="s">
        <v>378</v>
      </c>
      <c r="G243" s="1" t="s">
        <v>382</v>
      </c>
    </row>
    <row r="244" spans="1:7" s="1" customFormat="1" ht="13.5">
      <c r="A244" s="180">
        <v>45017</v>
      </c>
      <c r="B244" s="1" t="s">
        <v>153</v>
      </c>
      <c r="C244" s="144"/>
      <c r="D244" s="144">
        <v>6716000</v>
      </c>
      <c r="E244" s="1" t="s">
        <v>453</v>
      </c>
      <c r="G244" s="1" t="s">
        <v>382</v>
      </c>
    </row>
    <row r="245" spans="1:7" s="1" customFormat="1" ht="13.5">
      <c r="A245" s="180">
        <v>45017</v>
      </c>
      <c r="B245" s="1" t="s">
        <v>2</v>
      </c>
      <c r="C245" s="144"/>
      <c r="D245" s="144">
        <v>671600</v>
      </c>
      <c r="E245" s="1" t="s">
        <v>453</v>
      </c>
      <c r="G245" s="1" t="s">
        <v>382</v>
      </c>
    </row>
    <row r="246" spans="1:7" s="1" customFormat="1" ht="13.5">
      <c r="A246" s="180">
        <v>45017</v>
      </c>
      <c r="B246" s="1" t="s">
        <v>83</v>
      </c>
      <c r="C246" s="144"/>
      <c r="D246" s="144">
        <v>14982300</v>
      </c>
      <c r="E246" s="1" t="s">
        <v>246</v>
      </c>
      <c r="G246" s="1" t="s">
        <v>382</v>
      </c>
    </row>
    <row r="247" spans="1:7" s="1" customFormat="1" ht="13.5">
      <c r="A247" s="180">
        <v>45017</v>
      </c>
      <c r="B247" s="1" t="s">
        <v>2</v>
      </c>
      <c r="C247" s="144"/>
      <c r="D247" s="144">
        <v>1498230</v>
      </c>
      <c r="E247" s="1" t="s">
        <v>246</v>
      </c>
      <c r="G247" s="1" t="s">
        <v>382</v>
      </c>
    </row>
    <row r="248" spans="1:7" s="1" customFormat="1" ht="13.5">
      <c r="A248" s="180">
        <v>45017</v>
      </c>
      <c r="B248" s="1" t="s">
        <v>153</v>
      </c>
      <c r="C248" s="144"/>
      <c r="D248" s="144">
        <v>8814700</v>
      </c>
      <c r="E248" s="1" t="s">
        <v>246</v>
      </c>
      <c r="G248" s="1" t="s">
        <v>382</v>
      </c>
    </row>
    <row r="249" spans="1:7" s="1" customFormat="1" ht="13.5">
      <c r="A249" s="180">
        <v>45017</v>
      </c>
      <c r="B249" s="1" t="s">
        <v>2</v>
      </c>
      <c r="C249" s="144"/>
      <c r="D249" s="144">
        <v>881470</v>
      </c>
      <c r="E249" s="1" t="s">
        <v>246</v>
      </c>
      <c r="G249" s="1" t="s">
        <v>382</v>
      </c>
    </row>
    <row r="250" spans="1:7" s="1" customFormat="1" ht="13.5">
      <c r="A250" s="180">
        <v>45017</v>
      </c>
      <c r="B250" s="1" t="s">
        <v>83</v>
      </c>
      <c r="C250" s="144"/>
      <c r="D250" s="144">
        <v>5542000</v>
      </c>
      <c r="E250" s="1" t="s">
        <v>246</v>
      </c>
      <c r="G250" s="1" t="s">
        <v>382</v>
      </c>
    </row>
    <row r="251" spans="1:7" s="1" customFormat="1" ht="13.5">
      <c r="A251" s="180">
        <v>45017</v>
      </c>
      <c r="B251" s="1" t="s">
        <v>2</v>
      </c>
      <c r="C251" s="144"/>
      <c r="D251" s="144">
        <v>554200</v>
      </c>
      <c r="E251" s="1" t="s">
        <v>246</v>
      </c>
      <c r="G251" s="1" t="s">
        <v>382</v>
      </c>
    </row>
    <row r="252" spans="1:7" s="1" customFormat="1" ht="13.5">
      <c r="A252" s="180">
        <v>45017</v>
      </c>
      <c r="B252" s="1" t="s">
        <v>153</v>
      </c>
      <c r="C252" s="144"/>
      <c r="D252" s="144">
        <v>3113400</v>
      </c>
      <c r="E252" s="1" t="s">
        <v>246</v>
      </c>
      <c r="G252" s="1" t="s">
        <v>382</v>
      </c>
    </row>
    <row r="253" spans="1:7" s="1" customFormat="1" ht="13.5">
      <c r="A253" s="180">
        <v>45017</v>
      </c>
      <c r="B253" s="1" t="s">
        <v>2</v>
      </c>
      <c r="C253" s="144"/>
      <c r="D253" s="144">
        <v>311340</v>
      </c>
      <c r="E253" s="1" t="s">
        <v>246</v>
      </c>
      <c r="G253" s="1" t="s">
        <v>382</v>
      </c>
    </row>
    <row r="254" spans="1:7" s="1" customFormat="1" ht="13.5">
      <c r="A254" s="180">
        <v>45017</v>
      </c>
      <c r="B254" s="1" t="s">
        <v>83</v>
      </c>
      <c r="C254" s="144"/>
      <c r="D254" s="144">
        <v>12302863.5</v>
      </c>
      <c r="E254" s="1" t="s">
        <v>507</v>
      </c>
      <c r="G254" s="1" t="s">
        <v>382</v>
      </c>
    </row>
    <row r="255" spans="1:7" s="1" customFormat="1" ht="13.5">
      <c r="A255" s="180">
        <v>45017</v>
      </c>
      <c r="B255" s="1" t="s">
        <v>2</v>
      </c>
      <c r="C255" s="144"/>
      <c r="D255" s="144">
        <v>1230286</v>
      </c>
      <c r="E255" s="1" t="s">
        <v>507</v>
      </c>
      <c r="G255" s="1" t="s">
        <v>382</v>
      </c>
    </row>
    <row r="256" spans="1:7" s="1" customFormat="1" ht="13.5">
      <c r="A256" s="180">
        <v>45017</v>
      </c>
      <c r="B256" s="1" t="s">
        <v>153</v>
      </c>
      <c r="C256" s="144"/>
      <c r="D256" s="144">
        <v>6995100.7000000002</v>
      </c>
      <c r="E256" s="1" t="s">
        <v>507</v>
      </c>
      <c r="G256" s="1" t="s">
        <v>382</v>
      </c>
    </row>
    <row r="257" spans="1:8" s="1" customFormat="1" ht="13.5">
      <c r="A257" s="180">
        <v>45017</v>
      </c>
      <c r="B257" s="1" t="s">
        <v>2</v>
      </c>
      <c r="C257" s="144"/>
      <c r="D257" s="144">
        <v>699510</v>
      </c>
      <c r="E257" s="1" t="s">
        <v>507</v>
      </c>
      <c r="G257" s="1" t="s">
        <v>382</v>
      </c>
    </row>
    <row r="258" spans="1:8" s="1" customFormat="1" ht="13.5">
      <c r="A258" s="180">
        <v>45017</v>
      </c>
      <c r="B258" s="1" t="s">
        <v>83</v>
      </c>
      <c r="C258" s="144"/>
      <c r="D258" s="144">
        <v>6286200</v>
      </c>
      <c r="E258" s="1" t="s">
        <v>120</v>
      </c>
      <c r="G258" s="1" t="s">
        <v>382</v>
      </c>
    </row>
    <row r="259" spans="1:8" s="1" customFormat="1" ht="13.5">
      <c r="A259" s="180">
        <v>45017</v>
      </c>
      <c r="B259" s="1" t="s">
        <v>2</v>
      </c>
      <c r="C259" s="144"/>
      <c r="D259" s="144">
        <v>628620</v>
      </c>
      <c r="E259" s="1" t="s">
        <v>120</v>
      </c>
      <c r="G259" s="1" t="s">
        <v>382</v>
      </c>
    </row>
    <row r="260" spans="1:8" s="1" customFormat="1" ht="13.5">
      <c r="A260" s="180">
        <v>45017</v>
      </c>
      <c r="B260" s="1" t="s">
        <v>153</v>
      </c>
      <c r="C260" s="144"/>
      <c r="D260" s="144">
        <v>3693800</v>
      </c>
      <c r="E260" s="1" t="s">
        <v>120</v>
      </c>
      <c r="G260" s="1" t="s">
        <v>382</v>
      </c>
    </row>
    <row r="261" spans="1:8" s="1" customFormat="1" ht="13.5">
      <c r="A261" s="180">
        <v>45017</v>
      </c>
      <c r="B261" s="1" t="s">
        <v>2</v>
      </c>
      <c r="C261" s="144"/>
      <c r="D261" s="144">
        <v>369380</v>
      </c>
      <c r="E261" s="1" t="s">
        <v>120</v>
      </c>
      <c r="G261" s="1" t="s">
        <v>382</v>
      </c>
    </row>
    <row r="262" spans="1:8" s="1" customFormat="1" ht="13.5">
      <c r="A262" s="180">
        <v>45017</v>
      </c>
      <c r="B262" s="1" t="s">
        <v>153</v>
      </c>
      <c r="C262" s="144"/>
      <c r="D262" s="144">
        <v>2499900</v>
      </c>
      <c r="E262" s="1" t="s">
        <v>407</v>
      </c>
      <c r="G262" s="1" t="s">
        <v>382</v>
      </c>
    </row>
    <row r="263" spans="1:8" s="1" customFormat="1" ht="13.5">
      <c r="A263" s="180">
        <v>45017</v>
      </c>
      <c r="B263" s="1" t="s">
        <v>2</v>
      </c>
      <c r="C263" s="144"/>
      <c r="D263" s="144">
        <v>249990</v>
      </c>
      <c r="E263" s="1" t="s">
        <v>407</v>
      </c>
      <c r="G263" s="1" t="s">
        <v>382</v>
      </c>
    </row>
    <row r="264" spans="1:8" s="1" customFormat="1" ht="13.5">
      <c r="A264" s="180">
        <v>45017</v>
      </c>
      <c r="B264" s="1" t="s">
        <v>83</v>
      </c>
      <c r="C264" s="144"/>
      <c r="D264" s="144">
        <v>104179900</v>
      </c>
      <c r="E264" s="1" t="s">
        <v>120</v>
      </c>
      <c r="G264" s="1" t="s">
        <v>382</v>
      </c>
    </row>
    <row r="265" spans="1:8" s="1" customFormat="1" ht="13.5">
      <c r="A265" s="180">
        <v>45017</v>
      </c>
      <c r="B265" s="1" t="s">
        <v>2</v>
      </c>
      <c r="C265" s="144"/>
      <c r="D265" s="144">
        <v>10417990</v>
      </c>
      <c r="E265" s="1" t="s">
        <v>120</v>
      </c>
      <c r="G265" s="1" t="s">
        <v>382</v>
      </c>
    </row>
    <row r="266" spans="1:8" s="1" customFormat="1" ht="13.5">
      <c r="A266" s="180">
        <v>45017</v>
      </c>
      <c r="B266" s="1" t="s">
        <v>153</v>
      </c>
      <c r="C266" s="144"/>
      <c r="D266" s="144">
        <v>61265500</v>
      </c>
      <c r="E266" s="1" t="s">
        <v>120</v>
      </c>
      <c r="G266" s="1" t="s">
        <v>382</v>
      </c>
    </row>
    <row r="267" spans="1:8" s="1" customFormat="1" ht="13.5">
      <c r="A267" s="180">
        <v>45017</v>
      </c>
      <c r="B267" s="1" t="s">
        <v>2</v>
      </c>
      <c r="C267" s="144"/>
      <c r="D267" s="144">
        <v>6126550</v>
      </c>
      <c r="E267" s="1" t="s">
        <v>120</v>
      </c>
      <c r="G267" s="1" t="s">
        <v>382</v>
      </c>
    </row>
    <row r="268" spans="1:8" s="1" customFormat="1" ht="13.5">
      <c r="A268" s="180">
        <v>45017</v>
      </c>
      <c r="B268" s="1" t="s">
        <v>83</v>
      </c>
      <c r="C268" s="144"/>
      <c r="D268" s="144">
        <v>227325400</v>
      </c>
      <c r="E268" s="1" t="s">
        <v>138</v>
      </c>
      <c r="G268" s="1" t="s">
        <v>382</v>
      </c>
    </row>
    <row r="269" spans="1:8" s="1" customFormat="1" ht="13.5">
      <c r="A269" s="180">
        <v>45017</v>
      </c>
      <c r="B269" s="1" t="s">
        <v>2</v>
      </c>
      <c r="C269" s="144"/>
      <c r="D269" s="144">
        <v>22732540</v>
      </c>
      <c r="E269" s="1" t="s">
        <v>138</v>
      </c>
      <c r="G269" s="1" t="s">
        <v>382</v>
      </c>
    </row>
    <row r="270" spans="1:8" s="1" customFormat="1" ht="13.5">
      <c r="A270" s="180">
        <v>45017</v>
      </c>
      <c r="B270" s="1" t="s">
        <v>153</v>
      </c>
      <c r="C270" s="144"/>
      <c r="D270" s="144">
        <v>133559500</v>
      </c>
      <c r="E270" s="1" t="s">
        <v>138</v>
      </c>
      <c r="G270" s="1" t="s">
        <v>382</v>
      </c>
    </row>
    <row r="271" spans="1:8" s="1" customFormat="1" ht="13.5">
      <c r="A271" s="180">
        <v>45017</v>
      </c>
      <c r="B271" s="1" t="s">
        <v>2</v>
      </c>
      <c r="C271" s="144"/>
      <c r="D271" s="144">
        <v>13355950</v>
      </c>
      <c r="E271" s="1" t="s">
        <v>138</v>
      </c>
      <c r="G271" s="1" t="s">
        <v>382</v>
      </c>
    </row>
    <row r="272" spans="1:8" s="1" customFormat="1" ht="13.5">
      <c r="A272" s="184">
        <v>45017</v>
      </c>
      <c r="B272" s="26" t="s">
        <v>549</v>
      </c>
      <c r="C272" s="270">
        <f>SUM(D72:D271)</f>
        <v>2226176033.1999998</v>
      </c>
      <c r="D272" s="270"/>
      <c r="E272" s="26"/>
      <c r="F272" s="26"/>
      <c r="G272" s="26"/>
      <c r="H272" s="1" t="s">
        <v>550</v>
      </c>
    </row>
    <row r="273" spans="1:7" ht="15" customHeight="1">
      <c r="A273" s="180">
        <v>45036</v>
      </c>
      <c r="B273" s="1" t="s">
        <v>161</v>
      </c>
      <c r="C273" s="144"/>
      <c r="D273" s="144">
        <v>89310</v>
      </c>
      <c r="E273" s="1" t="s">
        <v>116</v>
      </c>
      <c r="F273" s="1" t="s">
        <v>143</v>
      </c>
      <c r="G273" s="1" t="s">
        <v>383</v>
      </c>
    </row>
    <row r="274" spans="1:7" ht="15" customHeight="1">
      <c r="A274" s="180">
        <v>45036</v>
      </c>
      <c r="B274" s="1" t="s">
        <v>276</v>
      </c>
      <c r="C274" s="144"/>
      <c r="D274" s="144">
        <v>8931</v>
      </c>
      <c r="E274" s="1" t="s">
        <v>116</v>
      </c>
      <c r="F274" s="1" t="s">
        <v>143</v>
      </c>
      <c r="G274" s="1" t="s">
        <v>383</v>
      </c>
    </row>
    <row r="275" spans="1:7" ht="15" customHeight="1">
      <c r="A275" s="180">
        <v>45036</v>
      </c>
      <c r="B275" s="1" t="s">
        <v>248</v>
      </c>
      <c r="C275" s="144">
        <v>98241</v>
      </c>
      <c r="D275" s="144"/>
      <c r="E275" s="1" t="s">
        <v>116</v>
      </c>
      <c r="F275" s="1" t="s">
        <v>143</v>
      </c>
      <c r="G275" s="1" t="s">
        <v>383</v>
      </c>
    </row>
    <row r="276" spans="1:7" ht="15" customHeight="1">
      <c r="A276" s="180">
        <v>45036</v>
      </c>
      <c r="B276" s="1" t="s">
        <v>161</v>
      </c>
      <c r="C276" s="144"/>
      <c r="D276" s="144">
        <v>4060</v>
      </c>
      <c r="E276" s="1" t="s">
        <v>116</v>
      </c>
      <c r="F276" s="1" t="s">
        <v>144</v>
      </c>
      <c r="G276" s="1" t="s">
        <v>498</v>
      </c>
    </row>
    <row r="277" spans="1:7" ht="15" customHeight="1">
      <c r="A277" s="180">
        <v>45036</v>
      </c>
      <c r="B277" s="1" t="s">
        <v>248</v>
      </c>
      <c r="C277" s="144">
        <v>4060</v>
      </c>
      <c r="D277" s="144"/>
      <c r="E277" s="1" t="s">
        <v>116</v>
      </c>
      <c r="F277" s="1" t="s">
        <v>144</v>
      </c>
      <c r="G277" s="1" t="s">
        <v>498</v>
      </c>
    </row>
    <row r="278" spans="1:7" ht="15" customHeight="1">
      <c r="A278" s="180">
        <v>45036</v>
      </c>
      <c r="B278" s="1" t="s">
        <v>161</v>
      </c>
      <c r="C278" s="144"/>
      <c r="D278" s="144">
        <v>217710</v>
      </c>
      <c r="E278" s="1" t="s">
        <v>452</v>
      </c>
      <c r="F278" s="1" t="s">
        <v>143</v>
      </c>
      <c r="G278" s="1" t="s">
        <v>498</v>
      </c>
    </row>
    <row r="279" spans="1:7" ht="15" customHeight="1">
      <c r="A279" s="180">
        <v>45036</v>
      </c>
      <c r="B279" s="1" t="s">
        <v>276</v>
      </c>
      <c r="C279" s="144"/>
      <c r="D279" s="144">
        <v>21771</v>
      </c>
      <c r="E279" s="1" t="s">
        <v>452</v>
      </c>
      <c r="F279" s="1" t="s">
        <v>143</v>
      </c>
      <c r="G279" s="1" t="s">
        <v>498</v>
      </c>
    </row>
    <row r="280" spans="1:7" ht="15" customHeight="1">
      <c r="A280" s="180">
        <v>45036</v>
      </c>
      <c r="B280" s="1" t="s">
        <v>248</v>
      </c>
      <c r="C280" s="144">
        <v>239481</v>
      </c>
      <c r="D280" s="144"/>
      <c r="E280" s="1" t="s">
        <v>452</v>
      </c>
      <c r="F280" s="1" t="s">
        <v>143</v>
      </c>
      <c r="G280" s="1" t="s">
        <v>498</v>
      </c>
    </row>
    <row r="281" spans="1:7" ht="15" customHeight="1">
      <c r="A281" s="180">
        <v>45036</v>
      </c>
      <c r="B281" s="1" t="s">
        <v>161</v>
      </c>
      <c r="C281" s="144"/>
      <c r="D281" s="144">
        <v>9890</v>
      </c>
      <c r="E281" s="1" t="s">
        <v>452</v>
      </c>
      <c r="F281" s="1" t="s">
        <v>144</v>
      </c>
      <c r="G281" s="1" t="s">
        <v>383</v>
      </c>
    </row>
    <row r="282" spans="1:7" ht="15" customHeight="1">
      <c r="A282" s="180">
        <v>45036</v>
      </c>
      <c r="B282" s="1" t="s">
        <v>248</v>
      </c>
      <c r="C282" s="144">
        <v>9890</v>
      </c>
      <c r="D282" s="144"/>
      <c r="E282" s="1" t="s">
        <v>452</v>
      </c>
      <c r="F282" s="1" t="s">
        <v>144</v>
      </c>
      <c r="G282" s="1" t="s">
        <v>383</v>
      </c>
    </row>
    <row r="283" spans="1:7" ht="15" customHeight="1">
      <c r="A283" s="180">
        <v>45036</v>
      </c>
      <c r="B283" s="1" t="s">
        <v>161</v>
      </c>
      <c r="C283" s="144"/>
      <c r="D283" s="144">
        <v>127150</v>
      </c>
      <c r="E283" s="1" t="s">
        <v>139</v>
      </c>
      <c r="F283" s="1" t="s">
        <v>143</v>
      </c>
      <c r="G283" s="1" t="s">
        <v>383</v>
      </c>
    </row>
    <row r="284" spans="1:7" ht="15" customHeight="1">
      <c r="A284" s="180">
        <v>45036</v>
      </c>
      <c r="B284" s="1" t="s">
        <v>276</v>
      </c>
      <c r="C284" s="144"/>
      <c r="D284" s="144">
        <v>12715</v>
      </c>
      <c r="E284" s="1" t="s">
        <v>139</v>
      </c>
      <c r="F284" s="1" t="s">
        <v>143</v>
      </c>
      <c r="G284" s="1" t="s">
        <v>383</v>
      </c>
    </row>
    <row r="285" spans="1:7" ht="15" customHeight="1">
      <c r="A285" s="180">
        <v>45036</v>
      </c>
      <c r="B285" s="1" t="s">
        <v>248</v>
      </c>
      <c r="C285" s="144">
        <v>139865</v>
      </c>
      <c r="D285" s="144"/>
      <c r="E285" s="1" t="s">
        <v>139</v>
      </c>
      <c r="F285" s="1" t="s">
        <v>143</v>
      </c>
      <c r="G285" s="1" t="s">
        <v>383</v>
      </c>
    </row>
    <row r="286" spans="1:7" ht="15" customHeight="1">
      <c r="A286" s="180">
        <v>45036</v>
      </c>
      <c r="B286" s="1" t="s">
        <v>161</v>
      </c>
      <c r="C286" s="144"/>
      <c r="D286" s="144">
        <v>5780</v>
      </c>
      <c r="E286" s="1" t="s">
        <v>139</v>
      </c>
      <c r="F286" s="1" t="s">
        <v>144</v>
      </c>
      <c r="G286" s="1" t="s">
        <v>498</v>
      </c>
    </row>
    <row r="287" spans="1:7" ht="15" customHeight="1">
      <c r="A287" s="180">
        <v>45036</v>
      </c>
      <c r="B287" s="1" t="s">
        <v>248</v>
      </c>
      <c r="C287" s="144">
        <v>5780</v>
      </c>
      <c r="D287" s="144"/>
      <c r="E287" s="1" t="s">
        <v>139</v>
      </c>
      <c r="F287" s="1" t="s">
        <v>144</v>
      </c>
      <c r="G287" s="1" t="s">
        <v>498</v>
      </c>
    </row>
    <row r="288" spans="1:7" ht="15" customHeight="1">
      <c r="A288" s="180">
        <v>45036</v>
      </c>
      <c r="B288" s="1" t="s">
        <v>161</v>
      </c>
      <c r="C288" s="144"/>
      <c r="D288" s="144">
        <v>159370</v>
      </c>
      <c r="E288" s="1" t="s">
        <v>139</v>
      </c>
      <c r="F288" s="1" t="s">
        <v>227</v>
      </c>
      <c r="G288" s="1" t="s">
        <v>498</v>
      </c>
    </row>
    <row r="289" spans="1:7" ht="15" customHeight="1">
      <c r="A289" s="180">
        <v>45036</v>
      </c>
      <c r="B289" s="1" t="s">
        <v>276</v>
      </c>
      <c r="C289" s="144"/>
      <c r="D289" s="144">
        <v>15937</v>
      </c>
      <c r="E289" s="1" t="s">
        <v>139</v>
      </c>
      <c r="F289" s="1" t="s">
        <v>227</v>
      </c>
      <c r="G289" s="1" t="s">
        <v>498</v>
      </c>
    </row>
    <row r="290" spans="1:7" ht="15" customHeight="1">
      <c r="A290" s="180">
        <v>45036</v>
      </c>
      <c r="B290" s="1" t="s">
        <v>248</v>
      </c>
      <c r="C290" s="144">
        <v>175307</v>
      </c>
      <c r="D290" s="144"/>
      <c r="E290" s="1" t="s">
        <v>139</v>
      </c>
      <c r="F290" s="1" t="s">
        <v>227</v>
      </c>
      <c r="G290" s="1" t="s">
        <v>498</v>
      </c>
    </row>
    <row r="291" spans="1:7" ht="15" customHeight="1">
      <c r="A291" s="180">
        <v>45036</v>
      </c>
      <c r="B291" s="1" t="s">
        <v>161</v>
      </c>
      <c r="C291" s="144"/>
      <c r="D291" s="144">
        <v>7250</v>
      </c>
      <c r="E291" s="1" t="s">
        <v>139</v>
      </c>
      <c r="F291" s="1" t="s">
        <v>228</v>
      </c>
      <c r="G291" s="1" t="s">
        <v>383</v>
      </c>
    </row>
    <row r="292" spans="1:7" ht="15" customHeight="1">
      <c r="A292" s="180">
        <v>45036</v>
      </c>
      <c r="B292" s="1" t="s">
        <v>248</v>
      </c>
      <c r="C292" s="144">
        <v>7250</v>
      </c>
      <c r="D292" s="144"/>
      <c r="E292" s="1" t="s">
        <v>139</v>
      </c>
      <c r="F292" s="1" t="s">
        <v>228</v>
      </c>
      <c r="G292" s="1" t="s">
        <v>383</v>
      </c>
    </row>
    <row r="293" spans="1:7" ht="15" customHeight="1">
      <c r="A293" s="180">
        <v>45036</v>
      </c>
      <c r="B293" s="1" t="s">
        <v>161</v>
      </c>
      <c r="C293" s="144"/>
      <c r="D293" s="144">
        <v>100060</v>
      </c>
      <c r="E293" s="1" t="s">
        <v>455</v>
      </c>
      <c r="F293" s="1" t="s">
        <v>143</v>
      </c>
      <c r="G293" s="1" t="s">
        <v>498</v>
      </c>
    </row>
    <row r="294" spans="1:7" ht="15" customHeight="1">
      <c r="A294" s="180">
        <v>45036</v>
      </c>
      <c r="B294" s="1" t="s">
        <v>276</v>
      </c>
      <c r="C294" s="144"/>
      <c r="D294" s="144">
        <v>10006</v>
      </c>
      <c r="E294" s="1" t="s">
        <v>455</v>
      </c>
      <c r="F294" s="1" t="s">
        <v>143</v>
      </c>
      <c r="G294" s="1" t="s">
        <v>498</v>
      </c>
    </row>
    <row r="295" spans="1:7" ht="15" customHeight="1">
      <c r="A295" s="180">
        <v>45036</v>
      </c>
      <c r="B295" s="1" t="s">
        <v>248</v>
      </c>
      <c r="C295" s="144">
        <v>110066</v>
      </c>
      <c r="D295" s="144"/>
      <c r="E295" s="1" t="s">
        <v>455</v>
      </c>
      <c r="F295" s="1" t="s">
        <v>143</v>
      </c>
      <c r="G295" s="1" t="s">
        <v>498</v>
      </c>
    </row>
    <row r="296" spans="1:7" ht="15" customHeight="1">
      <c r="A296" s="180">
        <v>45036</v>
      </c>
      <c r="B296" s="1" t="s">
        <v>161</v>
      </c>
      <c r="C296" s="144"/>
      <c r="D296" s="144">
        <v>4550</v>
      </c>
      <c r="E296" s="1" t="s">
        <v>455</v>
      </c>
      <c r="F296" s="1" t="s">
        <v>144</v>
      </c>
      <c r="G296" s="1" t="s">
        <v>383</v>
      </c>
    </row>
    <row r="297" spans="1:7" ht="15" customHeight="1">
      <c r="A297" s="180">
        <v>45036</v>
      </c>
      <c r="B297" s="1" t="s">
        <v>248</v>
      </c>
      <c r="C297" s="144">
        <v>4550</v>
      </c>
      <c r="D297" s="144"/>
      <c r="E297" s="1" t="s">
        <v>455</v>
      </c>
      <c r="F297" s="1" t="s">
        <v>144</v>
      </c>
      <c r="G297" s="1" t="s">
        <v>383</v>
      </c>
    </row>
    <row r="298" spans="1:7" ht="15" customHeight="1">
      <c r="A298" s="180">
        <v>45036</v>
      </c>
      <c r="B298" s="1" t="s">
        <v>161</v>
      </c>
      <c r="C298" s="144"/>
      <c r="D298" s="144">
        <v>63690</v>
      </c>
      <c r="E298" s="1" t="s">
        <v>342</v>
      </c>
      <c r="F298" s="1" t="s">
        <v>143</v>
      </c>
      <c r="G298" s="1" t="s">
        <v>498</v>
      </c>
    </row>
    <row r="299" spans="1:7" ht="15" customHeight="1">
      <c r="A299" s="180">
        <v>45036</v>
      </c>
      <c r="B299" s="1" t="s">
        <v>276</v>
      </c>
      <c r="C299" s="144"/>
      <c r="D299" s="144">
        <v>6369</v>
      </c>
      <c r="E299" s="1" t="s">
        <v>342</v>
      </c>
      <c r="F299" s="1" t="s">
        <v>143</v>
      </c>
      <c r="G299" s="1" t="s">
        <v>498</v>
      </c>
    </row>
    <row r="300" spans="1:7" ht="15" customHeight="1">
      <c r="A300" s="180">
        <v>45036</v>
      </c>
      <c r="B300" s="1" t="s">
        <v>248</v>
      </c>
      <c r="C300" s="144">
        <v>70059</v>
      </c>
      <c r="D300" s="144"/>
      <c r="E300" s="1" t="s">
        <v>342</v>
      </c>
      <c r="F300" s="1" t="s">
        <v>143</v>
      </c>
      <c r="G300" s="1" t="s">
        <v>498</v>
      </c>
    </row>
    <row r="301" spans="1:7" ht="15" customHeight="1">
      <c r="A301" s="180">
        <v>45036</v>
      </c>
      <c r="B301" s="1" t="s">
        <v>161</v>
      </c>
      <c r="C301" s="144"/>
      <c r="D301" s="144">
        <v>2890</v>
      </c>
      <c r="E301" s="1" t="s">
        <v>342</v>
      </c>
      <c r="F301" s="1" t="s">
        <v>144</v>
      </c>
      <c r="G301" s="1" t="s">
        <v>383</v>
      </c>
    </row>
    <row r="302" spans="1:7" ht="15" customHeight="1">
      <c r="A302" s="180">
        <v>45036</v>
      </c>
      <c r="B302" s="1" t="s">
        <v>248</v>
      </c>
      <c r="C302" s="144">
        <v>2890</v>
      </c>
      <c r="D302" s="144"/>
      <c r="E302" s="1" t="s">
        <v>342</v>
      </c>
      <c r="F302" s="1" t="s">
        <v>144</v>
      </c>
      <c r="G302" s="1" t="s">
        <v>383</v>
      </c>
    </row>
    <row r="303" spans="1:7" ht="15" customHeight="1">
      <c r="A303" s="180">
        <v>45036</v>
      </c>
      <c r="B303" s="1" t="s">
        <v>161</v>
      </c>
      <c r="C303" s="144"/>
      <c r="D303" s="144">
        <v>1080900</v>
      </c>
      <c r="E303" s="1" t="s">
        <v>342</v>
      </c>
      <c r="F303" s="1" t="s">
        <v>227</v>
      </c>
      <c r="G303" s="1" t="s">
        <v>498</v>
      </c>
    </row>
    <row r="304" spans="1:7" ht="15" customHeight="1">
      <c r="A304" s="180">
        <v>45036</v>
      </c>
      <c r="B304" s="1" t="s">
        <v>276</v>
      </c>
      <c r="C304" s="144"/>
      <c r="D304" s="144">
        <v>108090</v>
      </c>
      <c r="E304" s="1" t="s">
        <v>342</v>
      </c>
      <c r="F304" s="1" t="s">
        <v>227</v>
      </c>
      <c r="G304" s="1" t="s">
        <v>498</v>
      </c>
    </row>
    <row r="305" spans="1:7" ht="15" customHeight="1">
      <c r="A305" s="180">
        <v>45036</v>
      </c>
      <c r="B305" s="1" t="s">
        <v>248</v>
      </c>
      <c r="C305" s="144">
        <v>1188990</v>
      </c>
      <c r="D305" s="144"/>
      <c r="E305" s="1" t="s">
        <v>342</v>
      </c>
      <c r="F305" s="1" t="s">
        <v>227</v>
      </c>
      <c r="G305" s="1" t="s">
        <v>498</v>
      </c>
    </row>
    <row r="306" spans="1:7" ht="15" customHeight="1">
      <c r="A306" s="180">
        <v>45036</v>
      </c>
      <c r="B306" s="1" t="s">
        <v>161</v>
      </c>
      <c r="C306" s="144"/>
      <c r="D306" s="144">
        <v>49180</v>
      </c>
      <c r="E306" s="1" t="s">
        <v>342</v>
      </c>
      <c r="F306" s="1" t="s">
        <v>228</v>
      </c>
      <c r="G306" s="1" t="s">
        <v>383</v>
      </c>
    </row>
    <row r="307" spans="1:7" ht="15" customHeight="1">
      <c r="A307" s="180">
        <v>45036</v>
      </c>
      <c r="B307" s="1" t="s">
        <v>248</v>
      </c>
      <c r="C307" s="144">
        <v>49180</v>
      </c>
      <c r="D307" s="144"/>
      <c r="E307" s="1" t="s">
        <v>342</v>
      </c>
      <c r="F307" s="1" t="s">
        <v>228</v>
      </c>
      <c r="G307" s="1" t="s">
        <v>383</v>
      </c>
    </row>
    <row r="308" spans="1:7" ht="15" customHeight="1">
      <c r="A308" s="180">
        <v>45036</v>
      </c>
      <c r="B308" s="1" t="s">
        <v>161</v>
      </c>
      <c r="C308" s="144"/>
      <c r="D308" s="144">
        <v>38930</v>
      </c>
      <c r="E308" s="1" t="s">
        <v>313</v>
      </c>
      <c r="F308" s="1" t="s">
        <v>143</v>
      </c>
      <c r="G308" s="1" t="s">
        <v>498</v>
      </c>
    </row>
    <row r="309" spans="1:7" ht="15" customHeight="1">
      <c r="A309" s="180">
        <v>45036</v>
      </c>
      <c r="B309" s="1" t="s">
        <v>276</v>
      </c>
      <c r="C309" s="144"/>
      <c r="D309" s="144">
        <v>3893</v>
      </c>
      <c r="E309" s="1" t="s">
        <v>313</v>
      </c>
      <c r="F309" s="1" t="s">
        <v>143</v>
      </c>
      <c r="G309" s="1" t="s">
        <v>498</v>
      </c>
    </row>
    <row r="310" spans="1:7" ht="15" customHeight="1">
      <c r="A310" s="180">
        <v>45036</v>
      </c>
      <c r="B310" s="1" t="s">
        <v>248</v>
      </c>
      <c r="C310" s="144">
        <v>42823</v>
      </c>
      <c r="D310" s="144"/>
      <c r="E310" s="1" t="s">
        <v>313</v>
      </c>
      <c r="F310" s="1" t="s">
        <v>143</v>
      </c>
      <c r="G310" s="1" t="s">
        <v>498</v>
      </c>
    </row>
    <row r="311" spans="1:7" ht="15" customHeight="1">
      <c r="A311" s="180">
        <v>45036</v>
      </c>
      <c r="B311" s="1" t="s">
        <v>161</v>
      </c>
      <c r="C311" s="144"/>
      <c r="D311" s="144">
        <v>1770</v>
      </c>
      <c r="E311" s="1" t="s">
        <v>313</v>
      </c>
      <c r="F311" s="1" t="s">
        <v>144</v>
      </c>
      <c r="G311" s="1" t="s">
        <v>498</v>
      </c>
    </row>
    <row r="312" spans="1:7" ht="15" customHeight="1">
      <c r="A312" s="180">
        <v>45036</v>
      </c>
      <c r="B312" s="1" t="s">
        <v>248</v>
      </c>
      <c r="C312" s="144">
        <v>1770</v>
      </c>
      <c r="D312" s="144"/>
      <c r="E312" s="1" t="s">
        <v>313</v>
      </c>
      <c r="F312" s="1" t="s">
        <v>144</v>
      </c>
      <c r="G312" s="1" t="s">
        <v>498</v>
      </c>
    </row>
    <row r="313" spans="1:7" ht="15" customHeight="1">
      <c r="A313" s="180">
        <v>45036</v>
      </c>
      <c r="B313" s="1" t="s">
        <v>161</v>
      </c>
      <c r="C313" s="144"/>
      <c r="D313" s="144">
        <v>119280</v>
      </c>
      <c r="E313" s="1" t="s">
        <v>452</v>
      </c>
      <c r="F313" s="1" t="s">
        <v>143</v>
      </c>
      <c r="G313" s="1" t="s">
        <v>383</v>
      </c>
    </row>
    <row r="314" spans="1:7" ht="15" customHeight="1">
      <c r="A314" s="180">
        <v>45036</v>
      </c>
      <c r="B314" s="1" t="s">
        <v>276</v>
      </c>
      <c r="C314" s="144"/>
      <c r="D314" s="144">
        <v>11928</v>
      </c>
      <c r="E314" s="1" t="s">
        <v>452</v>
      </c>
      <c r="F314" s="1" t="s">
        <v>143</v>
      </c>
      <c r="G314" s="1" t="s">
        <v>383</v>
      </c>
    </row>
    <row r="315" spans="1:7" ht="15" customHeight="1">
      <c r="A315" s="180">
        <v>45036</v>
      </c>
      <c r="B315" s="1" t="s">
        <v>248</v>
      </c>
      <c r="C315" s="144">
        <v>131208</v>
      </c>
      <c r="D315" s="144"/>
      <c r="E315" s="1" t="s">
        <v>452</v>
      </c>
      <c r="F315" s="1" t="s">
        <v>143</v>
      </c>
      <c r="G315" s="1" t="s">
        <v>383</v>
      </c>
    </row>
    <row r="316" spans="1:7" ht="15" customHeight="1">
      <c r="A316" s="180">
        <v>45036</v>
      </c>
      <c r="B316" s="1" t="s">
        <v>161</v>
      </c>
      <c r="C316" s="144"/>
      <c r="D316" s="144">
        <v>5420</v>
      </c>
      <c r="E316" s="1" t="s">
        <v>452</v>
      </c>
      <c r="F316" s="1" t="s">
        <v>144</v>
      </c>
      <c r="G316" s="1" t="s">
        <v>498</v>
      </c>
    </row>
    <row r="317" spans="1:7" ht="15" customHeight="1">
      <c r="A317" s="180">
        <v>45036</v>
      </c>
      <c r="B317" s="1" t="s">
        <v>248</v>
      </c>
      <c r="C317" s="144">
        <v>5420</v>
      </c>
      <c r="D317" s="144"/>
      <c r="E317" s="1" t="s">
        <v>452</v>
      </c>
      <c r="F317" s="1" t="s">
        <v>144</v>
      </c>
      <c r="G317" s="1" t="s">
        <v>498</v>
      </c>
    </row>
    <row r="318" spans="1:7" ht="15" customHeight="1">
      <c r="A318" s="180">
        <v>45036</v>
      </c>
      <c r="B318" s="1" t="s">
        <v>161</v>
      </c>
      <c r="C318" s="144"/>
      <c r="D318" s="144">
        <v>150360</v>
      </c>
      <c r="E318" s="1" t="s">
        <v>245</v>
      </c>
      <c r="F318" s="1" t="s">
        <v>143</v>
      </c>
      <c r="G318" s="1" t="s">
        <v>498</v>
      </c>
    </row>
    <row r="319" spans="1:7" ht="15" customHeight="1">
      <c r="A319" s="180">
        <v>45036</v>
      </c>
      <c r="B319" s="1" t="s">
        <v>276</v>
      </c>
      <c r="C319" s="144"/>
      <c r="D319" s="144">
        <v>15036</v>
      </c>
      <c r="E319" s="1" t="s">
        <v>245</v>
      </c>
      <c r="F319" s="1" t="s">
        <v>143</v>
      </c>
      <c r="G319" s="1" t="s">
        <v>498</v>
      </c>
    </row>
    <row r="320" spans="1:7" ht="15" customHeight="1">
      <c r="A320" s="180">
        <v>45036</v>
      </c>
      <c r="B320" s="1" t="s">
        <v>248</v>
      </c>
      <c r="C320" s="144">
        <v>165396</v>
      </c>
      <c r="D320" s="144"/>
      <c r="E320" s="1" t="s">
        <v>245</v>
      </c>
      <c r="F320" s="1" t="s">
        <v>143</v>
      </c>
      <c r="G320" s="1" t="s">
        <v>498</v>
      </c>
    </row>
    <row r="321" spans="1:7" ht="15" customHeight="1">
      <c r="A321" s="180">
        <v>45036</v>
      </c>
      <c r="B321" s="1" t="s">
        <v>161</v>
      </c>
      <c r="C321" s="144"/>
      <c r="D321" s="144">
        <v>6840</v>
      </c>
      <c r="E321" s="1" t="s">
        <v>245</v>
      </c>
      <c r="F321" s="1" t="s">
        <v>144</v>
      </c>
      <c r="G321" s="1" t="s">
        <v>498</v>
      </c>
    </row>
    <row r="322" spans="1:7" ht="15" customHeight="1">
      <c r="A322" s="180">
        <v>45036</v>
      </c>
      <c r="B322" s="1" t="s">
        <v>248</v>
      </c>
      <c r="C322" s="144">
        <v>6840</v>
      </c>
      <c r="D322" s="144"/>
      <c r="E322" s="1" t="s">
        <v>245</v>
      </c>
      <c r="F322" s="1" t="s">
        <v>144</v>
      </c>
      <c r="G322" s="1" t="s">
        <v>498</v>
      </c>
    </row>
    <row r="323" spans="1:7" ht="15" customHeight="1">
      <c r="A323" s="180">
        <v>45036</v>
      </c>
      <c r="B323" s="1" t="s">
        <v>161</v>
      </c>
      <c r="C323" s="144"/>
      <c r="D323" s="144">
        <v>7180</v>
      </c>
      <c r="E323" s="1" t="s">
        <v>309</v>
      </c>
      <c r="F323" s="1" t="s">
        <v>143</v>
      </c>
      <c r="G323" s="1" t="s">
        <v>498</v>
      </c>
    </row>
    <row r="324" spans="1:7" ht="15" customHeight="1">
      <c r="A324" s="180">
        <v>45036</v>
      </c>
      <c r="B324" s="1" t="s">
        <v>276</v>
      </c>
      <c r="C324" s="144"/>
      <c r="D324" s="144">
        <v>718</v>
      </c>
      <c r="E324" s="1" t="s">
        <v>309</v>
      </c>
      <c r="F324" s="1" t="s">
        <v>143</v>
      </c>
      <c r="G324" s="1" t="s">
        <v>498</v>
      </c>
    </row>
    <row r="325" spans="1:7" ht="15" customHeight="1">
      <c r="A325" s="180">
        <v>45036</v>
      </c>
      <c r="B325" s="1" t="s">
        <v>248</v>
      </c>
      <c r="C325" s="144">
        <v>7898</v>
      </c>
      <c r="D325" s="144"/>
      <c r="E325" s="1" t="s">
        <v>309</v>
      </c>
      <c r="F325" s="1" t="s">
        <v>143</v>
      </c>
      <c r="G325" s="1" t="s">
        <v>498</v>
      </c>
    </row>
    <row r="326" spans="1:7" ht="15" customHeight="1">
      <c r="A326" s="180">
        <v>45036</v>
      </c>
      <c r="B326" s="1" t="s">
        <v>161</v>
      </c>
      <c r="C326" s="144"/>
      <c r="D326" s="144">
        <v>320</v>
      </c>
      <c r="E326" s="1" t="s">
        <v>309</v>
      </c>
      <c r="F326" s="1" t="s">
        <v>144</v>
      </c>
      <c r="G326" s="1" t="s">
        <v>383</v>
      </c>
    </row>
    <row r="327" spans="1:7" ht="15" customHeight="1">
      <c r="A327" s="180">
        <v>45036</v>
      </c>
      <c r="B327" s="1" t="s">
        <v>248</v>
      </c>
      <c r="C327" s="144">
        <v>320</v>
      </c>
      <c r="D327" s="144"/>
      <c r="E327" s="1" t="s">
        <v>309</v>
      </c>
      <c r="F327" s="1" t="s">
        <v>144</v>
      </c>
      <c r="G327" s="1" t="s">
        <v>383</v>
      </c>
    </row>
    <row r="328" spans="1:7" ht="15" customHeight="1">
      <c r="A328" s="180">
        <v>45036</v>
      </c>
      <c r="B328" s="1" t="s">
        <v>161</v>
      </c>
      <c r="C328" s="144"/>
      <c r="D328" s="144">
        <v>8890</v>
      </c>
      <c r="E328" s="1" t="s">
        <v>124</v>
      </c>
      <c r="F328" s="1" t="s">
        <v>143</v>
      </c>
      <c r="G328" s="1" t="s">
        <v>498</v>
      </c>
    </row>
    <row r="329" spans="1:7" ht="15" customHeight="1">
      <c r="A329" s="180">
        <v>45036</v>
      </c>
      <c r="B329" s="1" t="s">
        <v>276</v>
      </c>
      <c r="C329" s="144"/>
      <c r="D329" s="144">
        <v>889</v>
      </c>
      <c r="E329" s="1" t="s">
        <v>124</v>
      </c>
      <c r="F329" s="1" t="s">
        <v>143</v>
      </c>
      <c r="G329" s="1" t="s">
        <v>498</v>
      </c>
    </row>
    <row r="330" spans="1:7" ht="15" customHeight="1">
      <c r="A330" s="180">
        <v>45036</v>
      </c>
      <c r="B330" s="1" t="s">
        <v>248</v>
      </c>
      <c r="C330" s="144">
        <v>9779</v>
      </c>
      <c r="D330" s="144"/>
      <c r="E330" s="1" t="s">
        <v>124</v>
      </c>
      <c r="F330" s="1" t="s">
        <v>143</v>
      </c>
      <c r="G330" s="1" t="s">
        <v>498</v>
      </c>
    </row>
    <row r="331" spans="1:7" ht="15" customHeight="1">
      <c r="A331" s="180">
        <v>45036</v>
      </c>
      <c r="B331" s="1" t="s">
        <v>161</v>
      </c>
      <c r="C331" s="144"/>
      <c r="D331" s="144">
        <v>400</v>
      </c>
      <c r="E331" s="1" t="s">
        <v>124</v>
      </c>
      <c r="F331" s="1" t="s">
        <v>144</v>
      </c>
      <c r="G331" s="1" t="s">
        <v>383</v>
      </c>
    </row>
    <row r="332" spans="1:7" ht="15" customHeight="1">
      <c r="A332" s="180">
        <v>45036</v>
      </c>
      <c r="B332" s="1" t="s">
        <v>248</v>
      </c>
      <c r="C332" s="144">
        <v>400</v>
      </c>
      <c r="D332" s="144"/>
      <c r="E332" s="1" t="s">
        <v>124</v>
      </c>
      <c r="F332" s="1" t="s">
        <v>144</v>
      </c>
      <c r="G332" s="1" t="s">
        <v>383</v>
      </c>
    </row>
    <row r="333" spans="1:7" ht="15" customHeight="1">
      <c r="A333" s="180">
        <v>45036</v>
      </c>
      <c r="B333" s="1" t="s">
        <v>161</v>
      </c>
      <c r="C333" s="144"/>
      <c r="D333" s="144">
        <v>8060</v>
      </c>
      <c r="E333" s="1" t="s">
        <v>384</v>
      </c>
      <c r="F333" s="1" t="s">
        <v>143</v>
      </c>
      <c r="G333" s="1" t="s">
        <v>498</v>
      </c>
    </row>
    <row r="334" spans="1:7" ht="15" customHeight="1">
      <c r="A334" s="180">
        <v>45036</v>
      </c>
      <c r="B334" s="1" t="s">
        <v>276</v>
      </c>
      <c r="C334" s="144"/>
      <c r="D334" s="144">
        <v>806</v>
      </c>
      <c r="E334" s="1" t="s">
        <v>384</v>
      </c>
      <c r="F334" s="1" t="s">
        <v>143</v>
      </c>
      <c r="G334" s="1" t="s">
        <v>498</v>
      </c>
    </row>
    <row r="335" spans="1:7" ht="15" customHeight="1">
      <c r="A335" s="180">
        <v>45036</v>
      </c>
      <c r="B335" s="1" t="s">
        <v>248</v>
      </c>
      <c r="C335" s="144">
        <v>8866</v>
      </c>
      <c r="D335" s="144"/>
      <c r="E335" s="1" t="s">
        <v>384</v>
      </c>
      <c r="F335" s="1" t="s">
        <v>143</v>
      </c>
      <c r="G335" s="1" t="s">
        <v>498</v>
      </c>
    </row>
    <row r="336" spans="1:7" ht="15" customHeight="1">
      <c r="A336" s="180">
        <v>45036</v>
      </c>
      <c r="B336" s="1" t="s">
        <v>161</v>
      </c>
      <c r="C336" s="144"/>
      <c r="D336" s="144">
        <v>360</v>
      </c>
      <c r="E336" s="1" t="s">
        <v>384</v>
      </c>
      <c r="F336" s="1" t="s">
        <v>144</v>
      </c>
      <c r="G336" s="1" t="s">
        <v>383</v>
      </c>
    </row>
    <row r="337" spans="1:7" ht="15" customHeight="1">
      <c r="A337" s="180">
        <v>45036</v>
      </c>
      <c r="B337" s="1" t="s">
        <v>248</v>
      </c>
      <c r="C337" s="144">
        <v>360</v>
      </c>
      <c r="D337" s="144"/>
      <c r="E337" s="1" t="s">
        <v>384</v>
      </c>
      <c r="F337" s="1" t="s">
        <v>144</v>
      </c>
      <c r="G337" s="1" t="s">
        <v>383</v>
      </c>
    </row>
    <row r="338" spans="1:7" ht="15" customHeight="1">
      <c r="A338" s="180">
        <v>45036</v>
      </c>
      <c r="B338" s="1" t="s">
        <v>161</v>
      </c>
      <c r="C338" s="144"/>
      <c r="D338" s="144">
        <v>3000</v>
      </c>
      <c r="E338" s="1" t="s">
        <v>331</v>
      </c>
      <c r="F338" s="1" t="s">
        <v>143</v>
      </c>
      <c r="G338" s="1" t="s">
        <v>383</v>
      </c>
    </row>
    <row r="339" spans="1:7" ht="15" customHeight="1">
      <c r="A339" s="180">
        <v>45036</v>
      </c>
      <c r="B339" s="1" t="s">
        <v>276</v>
      </c>
      <c r="C339" s="144"/>
      <c r="D339" s="144">
        <v>300</v>
      </c>
      <c r="E339" s="1" t="s">
        <v>331</v>
      </c>
      <c r="F339" s="1" t="s">
        <v>143</v>
      </c>
      <c r="G339" s="1" t="s">
        <v>383</v>
      </c>
    </row>
    <row r="340" spans="1:7" ht="15" customHeight="1">
      <c r="A340" s="180">
        <v>45036</v>
      </c>
      <c r="B340" s="1" t="s">
        <v>248</v>
      </c>
      <c r="C340" s="144">
        <v>3300</v>
      </c>
      <c r="D340" s="144"/>
      <c r="E340" s="1" t="s">
        <v>331</v>
      </c>
      <c r="F340" s="1" t="s">
        <v>143</v>
      </c>
      <c r="G340" s="1" t="s">
        <v>383</v>
      </c>
    </row>
    <row r="341" spans="1:7" ht="15" customHeight="1">
      <c r="A341" s="180">
        <v>45036</v>
      </c>
      <c r="B341" s="1" t="s">
        <v>161</v>
      </c>
      <c r="C341" s="144"/>
      <c r="D341" s="144">
        <v>130</v>
      </c>
      <c r="E341" s="1" t="s">
        <v>331</v>
      </c>
      <c r="F341" s="1" t="s">
        <v>144</v>
      </c>
      <c r="G341" s="1" t="s">
        <v>498</v>
      </c>
    </row>
    <row r="342" spans="1:7" ht="15" customHeight="1">
      <c r="A342" s="180">
        <v>45036</v>
      </c>
      <c r="B342" s="1" t="s">
        <v>248</v>
      </c>
      <c r="C342" s="144">
        <v>130</v>
      </c>
      <c r="D342" s="144"/>
      <c r="E342" s="1" t="s">
        <v>331</v>
      </c>
      <c r="F342" s="1" t="s">
        <v>144</v>
      </c>
      <c r="G342" s="1" t="s">
        <v>498</v>
      </c>
    </row>
    <row r="343" spans="1:7" ht="15" customHeight="1">
      <c r="A343" s="180">
        <v>45036</v>
      </c>
      <c r="B343" s="1" t="s">
        <v>161</v>
      </c>
      <c r="C343" s="144"/>
      <c r="D343" s="144">
        <v>122800</v>
      </c>
      <c r="E343" s="1" t="s">
        <v>481</v>
      </c>
      <c r="F343" s="1" t="s">
        <v>143</v>
      </c>
      <c r="G343" s="1" t="s">
        <v>383</v>
      </c>
    </row>
    <row r="344" spans="1:7" ht="15" customHeight="1">
      <c r="A344" s="180">
        <v>45036</v>
      </c>
      <c r="B344" s="1" t="s">
        <v>276</v>
      </c>
      <c r="C344" s="144"/>
      <c r="D344" s="144">
        <v>12280</v>
      </c>
      <c r="E344" s="1" t="s">
        <v>481</v>
      </c>
      <c r="F344" s="1" t="s">
        <v>143</v>
      </c>
      <c r="G344" s="1" t="s">
        <v>383</v>
      </c>
    </row>
    <row r="345" spans="1:7" ht="15" customHeight="1">
      <c r="A345" s="180">
        <v>45036</v>
      </c>
      <c r="B345" s="1" t="s">
        <v>248</v>
      </c>
      <c r="C345" s="144">
        <v>135080</v>
      </c>
      <c r="D345" s="144"/>
      <c r="E345" s="1" t="s">
        <v>481</v>
      </c>
      <c r="F345" s="1" t="s">
        <v>143</v>
      </c>
      <c r="G345" s="1" t="s">
        <v>383</v>
      </c>
    </row>
    <row r="346" spans="1:7" ht="15" customHeight="1">
      <c r="A346" s="180">
        <v>45036</v>
      </c>
      <c r="B346" s="1" t="s">
        <v>161</v>
      </c>
      <c r="C346" s="144"/>
      <c r="D346" s="144">
        <v>5580</v>
      </c>
      <c r="E346" s="1" t="s">
        <v>481</v>
      </c>
      <c r="F346" s="1" t="s">
        <v>144</v>
      </c>
      <c r="G346" s="1" t="s">
        <v>498</v>
      </c>
    </row>
    <row r="347" spans="1:7" ht="15" customHeight="1">
      <c r="A347" s="180">
        <v>45036</v>
      </c>
      <c r="B347" s="1" t="s">
        <v>248</v>
      </c>
      <c r="C347" s="144">
        <v>5580</v>
      </c>
      <c r="D347" s="144"/>
      <c r="E347" s="1" t="s">
        <v>481</v>
      </c>
      <c r="F347" s="1" t="s">
        <v>144</v>
      </c>
      <c r="G347" s="1" t="s">
        <v>498</v>
      </c>
    </row>
    <row r="348" spans="1:7" ht="15" customHeight="1">
      <c r="A348" s="180">
        <v>45036</v>
      </c>
      <c r="B348" s="1" t="s">
        <v>161</v>
      </c>
      <c r="C348" s="144"/>
      <c r="D348" s="144">
        <v>164870</v>
      </c>
      <c r="E348" s="1" t="s">
        <v>481</v>
      </c>
      <c r="F348" s="1" t="s">
        <v>227</v>
      </c>
      <c r="G348" s="1" t="s">
        <v>498</v>
      </c>
    </row>
    <row r="349" spans="1:7" ht="15" customHeight="1">
      <c r="A349" s="180">
        <v>45036</v>
      </c>
      <c r="B349" s="1" t="s">
        <v>276</v>
      </c>
      <c r="C349" s="144"/>
      <c r="D349" s="144">
        <v>16487</v>
      </c>
      <c r="E349" s="1" t="s">
        <v>481</v>
      </c>
      <c r="F349" s="1" t="s">
        <v>227</v>
      </c>
      <c r="G349" s="1" t="s">
        <v>498</v>
      </c>
    </row>
    <row r="350" spans="1:7" ht="15" customHeight="1">
      <c r="A350" s="180">
        <v>45036</v>
      </c>
      <c r="B350" s="1" t="s">
        <v>248</v>
      </c>
      <c r="C350" s="144">
        <v>181357</v>
      </c>
      <c r="D350" s="144"/>
      <c r="E350" s="1" t="s">
        <v>481</v>
      </c>
      <c r="F350" s="1" t="s">
        <v>227</v>
      </c>
      <c r="G350" s="1" t="s">
        <v>498</v>
      </c>
    </row>
    <row r="351" spans="1:7" ht="15" customHeight="1">
      <c r="A351" s="180">
        <v>45036</v>
      </c>
      <c r="B351" s="1" t="s">
        <v>161</v>
      </c>
      <c r="C351" s="144"/>
      <c r="D351" s="144">
        <v>7500</v>
      </c>
      <c r="E351" s="1" t="s">
        <v>481</v>
      </c>
      <c r="F351" s="1" t="s">
        <v>228</v>
      </c>
      <c r="G351" s="1" t="s">
        <v>383</v>
      </c>
    </row>
    <row r="352" spans="1:7" ht="15" customHeight="1">
      <c r="A352" s="180">
        <v>45036</v>
      </c>
      <c r="B352" s="1" t="s">
        <v>248</v>
      </c>
      <c r="C352" s="144">
        <v>7500</v>
      </c>
      <c r="D352" s="144"/>
      <c r="E352" s="1" t="s">
        <v>481</v>
      </c>
      <c r="F352" s="1" t="s">
        <v>228</v>
      </c>
      <c r="G352" s="1" t="s">
        <v>383</v>
      </c>
    </row>
    <row r="353" spans="1:7" ht="15" customHeight="1">
      <c r="A353" s="180">
        <v>45036</v>
      </c>
      <c r="B353" s="1" t="s">
        <v>161</v>
      </c>
      <c r="C353" s="144"/>
      <c r="D353" s="144">
        <v>37200</v>
      </c>
      <c r="E353" s="1" t="s">
        <v>497</v>
      </c>
      <c r="F353" s="1" t="s">
        <v>143</v>
      </c>
      <c r="G353" s="1" t="s">
        <v>498</v>
      </c>
    </row>
    <row r="354" spans="1:7" ht="15" customHeight="1">
      <c r="A354" s="180">
        <v>45036</v>
      </c>
      <c r="B354" s="1" t="s">
        <v>276</v>
      </c>
      <c r="C354" s="144"/>
      <c r="D354" s="144">
        <v>3720</v>
      </c>
      <c r="E354" s="1" t="s">
        <v>497</v>
      </c>
      <c r="F354" s="1" t="s">
        <v>143</v>
      </c>
      <c r="G354" s="1" t="s">
        <v>498</v>
      </c>
    </row>
    <row r="355" spans="1:7" ht="15" customHeight="1">
      <c r="A355" s="180">
        <v>45036</v>
      </c>
      <c r="B355" s="1" t="s">
        <v>248</v>
      </c>
      <c r="C355" s="144">
        <v>40920</v>
      </c>
      <c r="D355" s="144"/>
      <c r="E355" s="1" t="s">
        <v>497</v>
      </c>
      <c r="F355" s="1" t="s">
        <v>143</v>
      </c>
      <c r="G355" s="1" t="s">
        <v>498</v>
      </c>
    </row>
    <row r="356" spans="1:7" ht="15" customHeight="1">
      <c r="A356" s="180">
        <v>45036</v>
      </c>
      <c r="B356" s="1" t="s">
        <v>161</v>
      </c>
      <c r="C356" s="144"/>
      <c r="D356" s="144">
        <v>1690</v>
      </c>
      <c r="E356" s="1" t="s">
        <v>497</v>
      </c>
      <c r="F356" s="1" t="s">
        <v>144</v>
      </c>
      <c r="G356" s="1" t="s">
        <v>383</v>
      </c>
    </row>
    <row r="357" spans="1:7" ht="15" customHeight="1">
      <c r="A357" s="180">
        <v>45036</v>
      </c>
      <c r="B357" s="1" t="s">
        <v>248</v>
      </c>
      <c r="C357" s="144">
        <v>1690</v>
      </c>
      <c r="D357" s="144"/>
      <c r="E357" s="1" t="s">
        <v>497</v>
      </c>
      <c r="F357" s="1" t="s">
        <v>144</v>
      </c>
      <c r="G357" s="1" t="s">
        <v>383</v>
      </c>
    </row>
    <row r="358" spans="1:7" ht="15" customHeight="1">
      <c r="A358" s="180">
        <v>45036</v>
      </c>
      <c r="B358" s="1" t="s">
        <v>161</v>
      </c>
      <c r="C358" s="144"/>
      <c r="D358" s="144">
        <v>164720</v>
      </c>
      <c r="E358" s="1" t="s">
        <v>120</v>
      </c>
      <c r="F358" s="1" t="s">
        <v>143</v>
      </c>
      <c r="G358" s="1" t="s">
        <v>498</v>
      </c>
    </row>
    <row r="359" spans="1:7" ht="15" customHeight="1">
      <c r="A359" s="180">
        <v>45036</v>
      </c>
      <c r="B359" s="1" t="s">
        <v>276</v>
      </c>
      <c r="C359" s="144"/>
      <c r="D359" s="144">
        <v>16472</v>
      </c>
      <c r="E359" s="1" t="s">
        <v>120</v>
      </c>
      <c r="F359" s="1" t="s">
        <v>143</v>
      </c>
      <c r="G359" s="1" t="s">
        <v>498</v>
      </c>
    </row>
    <row r="360" spans="1:7" ht="15" customHeight="1">
      <c r="A360" s="180">
        <v>45036</v>
      </c>
      <c r="B360" s="1" t="s">
        <v>248</v>
      </c>
      <c r="C360" s="144">
        <v>181192</v>
      </c>
      <c r="D360" s="144"/>
      <c r="E360" s="1" t="s">
        <v>120</v>
      </c>
      <c r="F360" s="1" t="s">
        <v>143</v>
      </c>
      <c r="G360" s="1" t="s">
        <v>498</v>
      </c>
    </row>
    <row r="361" spans="1:7" ht="15" customHeight="1">
      <c r="A361" s="180">
        <v>45036</v>
      </c>
      <c r="B361" s="1" t="s">
        <v>161</v>
      </c>
      <c r="C361" s="144"/>
      <c r="D361" s="144">
        <v>7490</v>
      </c>
      <c r="E361" s="1" t="s">
        <v>120</v>
      </c>
      <c r="F361" s="1" t="s">
        <v>144</v>
      </c>
      <c r="G361" s="1" t="s">
        <v>383</v>
      </c>
    </row>
    <row r="362" spans="1:7" ht="15" customHeight="1">
      <c r="A362" s="180">
        <v>45036</v>
      </c>
      <c r="B362" s="1" t="s">
        <v>248</v>
      </c>
      <c r="C362" s="144">
        <v>7490</v>
      </c>
      <c r="D362" s="144"/>
      <c r="E362" s="1" t="s">
        <v>120</v>
      </c>
      <c r="F362" s="1" t="s">
        <v>144</v>
      </c>
      <c r="G362" s="1" t="s">
        <v>383</v>
      </c>
    </row>
    <row r="363" spans="1:7" ht="15" customHeight="1">
      <c r="A363" s="180">
        <v>45036</v>
      </c>
      <c r="B363" s="1" t="s">
        <v>161</v>
      </c>
      <c r="C363" s="144"/>
      <c r="D363" s="144">
        <v>120810</v>
      </c>
      <c r="E363" s="1" t="s">
        <v>120</v>
      </c>
      <c r="F363" s="1" t="s">
        <v>143</v>
      </c>
      <c r="G363" s="1" t="s">
        <v>498</v>
      </c>
    </row>
    <row r="364" spans="1:7" ht="15" customHeight="1">
      <c r="A364" s="180">
        <v>45036</v>
      </c>
      <c r="B364" s="1" t="s">
        <v>276</v>
      </c>
      <c r="C364" s="144"/>
      <c r="D364" s="144">
        <v>12081</v>
      </c>
      <c r="E364" s="1" t="s">
        <v>120</v>
      </c>
      <c r="F364" s="1" t="s">
        <v>143</v>
      </c>
      <c r="G364" s="1" t="s">
        <v>498</v>
      </c>
    </row>
    <row r="365" spans="1:7" ht="15" customHeight="1">
      <c r="A365" s="180">
        <v>45036</v>
      </c>
      <c r="B365" s="1" t="s">
        <v>248</v>
      </c>
      <c r="C365" s="144">
        <v>132891</v>
      </c>
      <c r="D365" s="144"/>
      <c r="E365" s="1" t="s">
        <v>120</v>
      </c>
      <c r="F365" s="1" t="s">
        <v>143</v>
      </c>
      <c r="G365" s="1" t="s">
        <v>498</v>
      </c>
    </row>
    <row r="366" spans="1:7" ht="15" customHeight="1">
      <c r="A366" s="180">
        <v>45036</v>
      </c>
      <c r="B366" s="1" t="s">
        <v>161</v>
      </c>
      <c r="C366" s="144"/>
      <c r="D366" s="144">
        <v>5490</v>
      </c>
      <c r="E366" s="1" t="s">
        <v>120</v>
      </c>
      <c r="F366" s="1" t="s">
        <v>144</v>
      </c>
      <c r="G366" s="1" t="s">
        <v>383</v>
      </c>
    </row>
    <row r="367" spans="1:7" ht="15" customHeight="1">
      <c r="A367" s="180">
        <v>45036</v>
      </c>
      <c r="B367" s="1" t="s">
        <v>248</v>
      </c>
      <c r="C367" s="144">
        <v>5490</v>
      </c>
      <c r="D367" s="144"/>
      <c r="E367" s="1" t="s">
        <v>120</v>
      </c>
      <c r="F367" s="1" t="s">
        <v>144</v>
      </c>
      <c r="G367" s="1" t="s">
        <v>383</v>
      </c>
    </row>
    <row r="368" spans="1:7" ht="15" customHeight="1">
      <c r="A368" s="180">
        <v>45036</v>
      </c>
      <c r="B368" s="1" t="s">
        <v>161</v>
      </c>
      <c r="C368" s="144"/>
      <c r="D368" s="144">
        <v>666500</v>
      </c>
      <c r="E368" s="1" t="s">
        <v>120</v>
      </c>
      <c r="F368" s="1" t="s">
        <v>227</v>
      </c>
      <c r="G368" s="1" t="s">
        <v>498</v>
      </c>
    </row>
    <row r="369" spans="1:7" ht="15" customHeight="1">
      <c r="A369" s="180">
        <v>45036</v>
      </c>
      <c r="B369" s="1" t="s">
        <v>276</v>
      </c>
      <c r="C369" s="144"/>
      <c r="D369" s="144">
        <v>66650</v>
      </c>
      <c r="E369" s="1" t="s">
        <v>120</v>
      </c>
      <c r="F369" s="1" t="s">
        <v>227</v>
      </c>
      <c r="G369" s="1" t="s">
        <v>498</v>
      </c>
    </row>
    <row r="370" spans="1:7" ht="15" customHeight="1">
      <c r="A370" s="180">
        <v>45036</v>
      </c>
      <c r="B370" s="1" t="s">
        <v>248</v>
      </c>
      <c r="C370" s="144">
        <v>733150</v>
      </c>
      <c r="D370" s="144"/>
      <c r="E370" s="1" t="s">
        <v>120</v>
      </c>
      <c r="F370" s="1" t="s">
        <v>227</v>
      </c>
      <c r="G370" s="1" t="s">
        <v>498</v>
      </c>
    </row>
    <row r="371" spans="1:7" ht="15" customHeight="1">
      <c r="A371" s="180">
        <v>45036</v>
      </c>
      <c r="B371" s="1" t="s">
        <v>161</v>
      </c>
      <c r="C371" s="144"/>
      <c r="D371" s="144">
        <v>30320</v>
      </c>
      <c r="E371" s="1" t="s">
        <v>120</v>
      </c>
      <c r="F371" s="1" t="s">
        <v>228</v>
      </c>
      <c r="G371" s="1" t="s">
        <v>383</v>
      </c>
    </row>
    <row r="372" spans="1:7" ht="15" customHeight="1">
      <c r="A372" s="180">
        <v>45036</v>
      </c>
      <c r="B372" s="1" t="s">
        <v>248</v>
      </c>
      <c r="C372" s="144">
        <v>30320</v>
      </c>
      <c r="D372" s="144"/>
      <c r="E372" s="1" t="s">
        <v>120</v>
      </c>
      <c r="F372" s="1" t="s">
        <v>228</v>
      </c>
      <c r="G372" s="1" t="s">
        <v>383</v>
      </c>
    </row>
    <row r="373" spans="1:7" ht="15" customHeight="1">
      <c r="A373" s="180">
        <v>45036</v>
      </c>
      <c r="B373" s="1" t="s">
        <v>161</v>
      </c>
      <c r="C373" s="144"/>
      <c r="D373" s="144">
        <v>7610</v>
      </c>
      <c r="E373" s="1" t="s">
        <v>120</v>
      </c>
      <c r="F373" s="1" t="s">
        <v>143</v>
      </c>
      <c r="G373" s="1" t="s">
        <v>498</v>
      </c>
    </row>
    <row r="374" spans="1:7" ht="15" customHeight="1">
      <c r="A374" s="180">
        <v>45036</v>
      </c>
      <c r="B374" s="1" t="s">
        <v>276</v>
      </c>
      <c r="C374" s="144"/>
      <c r="D374" s="144">
        <v>761</v>
      </c>
      <c r="E374" s="1" t="s">
        <v>120</v>
      </c>
      <c r="F374" s="1" t="s">
        <v>143</v>
      </c>
      <c r="G374" s="1" t="s">
        <v>498</v>
      </c>
    </row>
    <row r="375" spans="1:7" ht="15" customHeight="1">
      <c r="A375" s="180">
        <v>45036</v>
      </c>
      <c r="B375" s="1" t="s">
        <v>248</v>
      </c>
      <c r="C375" s="144">
        <v>8371</v>
      </c>
      <c r="D375" s="144"/>
      <c r="E375" s="1" t="s">
        <v>120</v>
      </c>
      <c r="F375" s="1" t="s">
        <v>143</v>
      </c>
      <c r="G375" s="1" t="s">
        <v>498</v>
      </c>
    </row>
    <row r="376" spans="1:7" ht="15" customHeight="1">
      <c r="A376" s="180">
        <v>45036</v>
      </c>
      <c r="B376" s="1" t="s">
        <v>161</v>
      </c>
      <c r="C376" s="144"/>
      <c r="D376" s="144">
        <v>340</v>
      </c>
      <c r="E376" s="1" t="s">
        <v>120</v>
      </c>
      <c r="F376" s="1" t="s">
        <v>144</v>
      </c>
      <c r="G376" s="1" t="s">
        <v>498</v>
      </c>
    </row>
    <row r="377" spans="1:7" ht="15" customHeight="1">
      <c r="A377" s="180">
        <v>45036</v>
      </c>
      <c r="B377" s="1" t="s">
        <v>248</v>
      </c>
      <c r="C377" s="144">
        <v>340</v>
      </c>
      <c r="D377" s="144"/>
      <c r="E377" s="1" t="s">
        <v>120</v>
      </c>
      <c r="F377" s="1" t="s">
        <v>144</v>
      </c>
      <c r="G377" s="1" t="s">
        <v>498</v>
      </c>
    </row>
    <row r="378" spans="1:7" ht="15" customHeight="1">
      <c r="A378" s="180">
        <v>45036</v>
      </c>
      <c r="B378" s="1" t="s">
        <v>161</v>
      </c>
      <c r="C378" s="144"/>
      <c r="D378" s="144">
        <v>142400</v>
      </c>
      <c r="E378" s="1" t="s">
        <v>453</v>
      </c>
      <c r="F378" s="1" t="s">
        <v>143</v>
      </c>
      <c r="G378" s="1" t="s">
        <v>383</v>
      </c>
    </row>
    <row r="379" spans="1:7" ht="15" customHeight="1">
      <c r="A379" s="180">
        <v>45036</v>
      </c>
      <c r="B379" s="1" t="s">
        <v>276</v>
      </c>
      <c r="C379" s="144"/>
      <c r="D379" s="144">
        <v>14240</v>
      </c>
      <c r="E379" s="1" t="s">
        <v>453</v>
      </c>
      <c r="F379" s="1" t="s">
        <v>143</v>
      </c>
      <c r="G379" s="1" t="s">
        <v>383</v>
      </c>
    </row>
    <row r="380" spans="1:7" ht="15" customHeight="1">
      <c r="A380" s="180">
        <v>45036</v>
      </c>
      <c r="B380" s="1" t="s">
        <v>248</v>
      </c>
      <c r="C380" s="144">
        <v>156640</v>
      </c>
      <c r="D380" s="144"/>
      <c r="E380" s="1" t="s">
        <v>453</v>
      </c>
      <c r="F380" s="1" t="s">
        <v>143</v>
      </c>
      <c r="G380" s="1" t="s">
        <v>383</v>
      </c>
    </row>
    <row r="381" spans="1:7" ht="15" customHeight="1">
      <c r="A381" s="180">
        <v>45036</v>
      </c>
      <c r="B381" s="1" t="s">
        <v>161</v>
      </c>
      <c r="C381" s="144"/>
      <c r="D381" s="144">
        <v>6470</v>
      </c>
      <c r="E381" s="1" t="s">
        <v>453</v>
      </c>
      <c r="F381" s="1" t="s">
        <v>144</v>
      </c>
      <c r="G381" s="1" t="s">
        <v>498</v>
      </c>
    </row>
    <row r="382" spans="1:7" ht="15" customHeight="1">
      <c r="A382" s="180">
        <v>45036</v>
      </c>
      <c r="B382" s="1" t="s">
        <v>248</v>
      </c>
      <c r="C382" s="144">
        <v>6470</v>
      </c>
      <c r="D382" s="144"/>
      <c r="E382" s="1" t="s">
        <v>453</v>
      </c>
      <c r="F382" s="1" t="s">
        <v>144</v>
      </c>
      <c r="G382" s="1" t="s">
        <v>498</v>
      </c>
    </row>
    <row r="383" spans="1:7" ht="15" customHeight="1">
      <c r="A383" s="180">
        <v>45036</v>
      </c>
      <c r="B383" s="1" t="s">
        <v>161</v>
      </c>
      <c r="C383" s="144"/>
      <c r="D383" s="144">
        <v>226720</v>
      </c>
      <c r="E383" s="1" t="s">
        <v>453</v>
      </c>
      <c r="F383" s="1" t="s">
        <v>227</v>
      </c>
      <c r="G383" s="1" t="s">
        <v>383</v>
      </c>
    </row>
    <row r="384" spans="1:7" ht="15" customHeight="1">
      <c r="A384" s="180">
        <v>45036</v>
      </c>
      <c r="B384" s="1" t="s">
        <v>276</v>
      </c>
      <c r="C384" s="144"/>
      <c r="D384" s="144">
        <v>22672</v>
      </c>
      <c r="E384" s="1" t="s">
        <v>453</v>
      </c>
      <c r="F384" s="1" t="s">
        <v>227</v>
      </c>
      <c r="G384" s="1" t="s">
        <v>383</v>
      </c>
    </row>
    <row r="385" spans="1:7" ht="15" customHeight="1">
      <c r="A385" s="180">
        <v>45036</v>
      </c>
      <c r="B385" s="1" t="s">
        <v>248</v>
      </c>
      <c r="C385" s="144">
        <v>249392</v>
      </c>
      <c r="D385" s="144"/>
      <c r="E385" s="1" t="s">
        <v>453</v>
      </c>
      <c r="F385" s="1" t="s">
        <v>227</v>
      </c>
      <c r="G385" s="1" t="s">
        <v>383</v>
      </c>
    </row>
    <row r="386" spans="1:7" ht="15" customHeight="1">
      <c r="A386" s="180">
        <v>45036</v>
      </c>
      <c r="B386" s="1" t="s">
        <v>161</v>
      </c>
      <c r="C386" s="144"/>
      <c r="D386" s="144">
        <v>10310</v>
      </c>
      <c r="E386" s="1" t="s">
        <v>453</v>
      </c>
      <c r="F386" s="1" t="s">
        <v>228</v>
      </c>
      <c r="G386" s="1" t="s">
        <v>498</v>
      </c>
    </row>
    <row r="387" spans="1:7" ht="15" customHeight="1">
      <c r="A387" s="180">
        <v>45036</v>
      </c>
      <c r="B387" s="1" t="s">
        <v>248</v>
      </c>
      <c r="C387" s="144">
        <v>10310</v>
      </c>
      <c r="D387" s="144"/>
      <c r="E387" s="1" t="s">
        <v>453</v>
      </c>
      <c r="F387" s="1" t="s">
        <v>228</v>
      </c>
      <c r="G387" s="1" t="s">
        <v>498</v>
      </c>
    </row>
    <row r="388" spans="1:7" ht="15" customHeight="1">
      <c r="A388" s="180">
        <v>45036</v>
      </c>
      <c r="B388" s="1" t="s">
        <v>161</v>
      </c>
      <c r="C388" s="144"/>
      <c r="D388" s="144">
        <v>226810</v>
      </c>
      <c r="E388" s="1" t="s">
        <v>476</v>
      </c>
      <c r="F388" s="1" t="s">
        <v>143</v>
      </c>
      <c r="G388" s="1" t="s">
        <v>498</v>
      </c>
    </row>
    <row r="389" spans="1:7" ht="15" customHeight="1">
      <c r="A389" s="180">
        <v>45036</v>
      </c>
      <c r="B389" s="1" t="s">
        <v>276</v>
      </c>
      <c r="C389" s="144"/>
      <c r="D389" s="144">
        <v>22681</v>
      </c>
      <c r="E389" s="1" t="s">
        <v>476</v>
      </c>
      <c r="F389" s="1" t="s">
        <v>143</v>
      </c>
      <c r="G389" s="1" t="s">
        <v>498</v>
      </c>
    </row>
    <row r="390" spans="1:7" ht="15" customHeight="1">
      <c r="A390" s="180">
        <v>45036</v>
      </c>
      <c r="B390" s="1" t="s">
        <v>248</v>
      </c>
      <c r="C390" s="144">
        <v>249491</v>
      </c>
      <c r="D390" s="144"/>
      <c r="E390" s="1" t="s">
        <v>476</v>
      </c>
      <c r="F390" s="1" t="s">
        <v>143</v>
      </c>
      <c r="G390" s="1" t="s">
        <v>498</v>
      </c>
    </row>
    <row r="391" spans="1:7" ht="15" customHeight="1">
      <c r="A391" s="180">
        <v>45036</v>
      </c>
      <c r="B391" s="1" t="s">
        <v>161</v>
      </c>
      <c r="C391" s="144"/>
      <c r="D391" s="144">
        <v>10320</v>
      </c>
      <c r="E391" s="1" t="s">
        <v>476</v>
      </c>
      <c r="F391" s="1" t="s">
        <v>144</v>
      </c>
      <c r="G391" s="1" t="s">
        <v>383</v>
      </c>
    </row>
    <row r="392" spans="1:7" ht="15" customHeight="1">
      <c r="A392" s="180">
        <v>45036</v>
      </c>
      <c r="B392" s="1" t="s">
        <v>248</v>
      </c>
      <c r="C392" s="144">
        <v>10320</v>
      </c>
      <c r="D392" s="144"/>
      <c r="E392" s="1" t="s">
        <v>476</v>
      </c>
      <c r="F392" s="1" t="s">
        <v>144</v>
      </c>
      <c r="G392" s="1" t="s">
        <v>383</v>
      </c>
    </row>
    <row r="393" spans="1:7" ht="15" customHeight="1">
      <c r="A393" s="180">
        <v>45036</v>
      </c>
      <c r="B393" s="1" t="s">
        <v>161</v>
      </c>
      <c r="C393" s="144"/>
      <c r="D393" s="144">
        <v>56340</v>
      </c>
      <c r="E393" s="1" t="s">
        <v>476</v>
      </c>
      <c r="F393" s="1" t="s">
        <v>143</v>
      </c>
      <c r="G393" s="1" t="s">
        <v>498</v>
      </c>
    </row>
    <row r="394" spans="1:7" ht="15" customHeight="1">
      <c r="A394" s="180">
        <v>45036</v>
      </c>
      <c r="B394" s="1" t="s">
        <v>276</v>
      </c>
      <c r="C394" s="144"/>
      <c r="D394" s="144">
        <v>5634</v>
      </c>
      <c r="E394" s="1" t="s">
        <v>476</v>
      </c>
      <c r="F394" s="1" t="s">
        <v>143</v>
      </c>
      <c r="G394" s="1" t="s">
        <v>498</v>
      </c>
    </row>
    <row r="395" spans="1:7" ht="15" customHeight="1">
      <c r="A395" s="180">
        <v>45036</v>
      </c>
      <c r="B395" s="1" t="s">
        <v>248</v>
      </c>
      <c r="C395" s="144">
        <v>61974</v>
      </c>
      <c r="D395" s="144"/>
      <c r="E395" s="1" t="s">
        <v>476</v>
      </c>
      <c r="F395" s="1" t="s">
        <v>143</v>
      </c>
      <c r="G395" s="1" t="s">
        <v>498</v>
      </c>
    </row>
    <row r="396" spans="1:7" ht="15" customHeight="1">
      <c r="A396" s="180">
        <v>45036</v>
      </c>
      <c r="B396" s="1" t="s">
        <v>161</v>
      </c>
      <c r="C396" s="144"/>
      <c r="D396" s="144">
        <v>2560</v>
      </c>
      <c r="E396" s="1" t="s">
        <v>476</v>
      </c>
      <c r="F396" s="1" t="s">
        <v>144</v>
      </c>
      <c r="G396" s="1" t="s">
        <v>383</v>
      </c>
    </row>
    <row r="397" spans="1:7" ht="15" customHeight="1">
      <c r="A397" s="180">
        <v>45036</v>
      </c>
      <c r="B397" s="1" t="s">
        <v>248</v>
      </c>
      <c r="C397" s="144">
        <v>2560</v>
      </c>
      <c r="D397" s="144"/>
      <c r="E397" s="1" t="s">
        <v>476</v>
      </c>
      <c r="F397" s="1" t="s">
        <v>144</v>
      </c>
      <c r="G397" s="1" t="s">
        <v>383</v>
      </c>
    </row>
    <row r="398" spans="1:7" ht="15" customHeight="1">
      <c r="A398" s="180">
        <v>45036</v>
      </c>
      <c r="B398" s="1" t="s">
        <v>161</v>
      </c>
      <c r="C398" s="144"/>
      <c r="D398" s="144">
        <v>66380</v>
      </c>
      <c r="E398" s="1" t="s">
        <v>339</v>
      </c>
      <c r="F398" s="1" t="s">
        <v>143</v>
      </c>
      <c r="G398" s="1" t="s">
        <v>498</v>
      </c>
    </row>
    <row r="399" spans="1:7" ht="15" customHeight="1">
      <c r="A399" s="180">
        <v>45036</v>
      </c>
      <c r="B399" s="1" t="s">
        <v>276</v>
      </c>
      <c r="C399" s="144"/>
      <c r="D399" s="144">
        <v>6638</v>
      </c>
      <c r="E399" s="1" t="s">
        <v>339</v>
      </c>
      <c r="F399" s="1" t="s">
        <v>143</v>
      </c>
      <c r="G399" s="1" t="s">
        <v>498</v>
      </c>
    </row>
    <row r="400" spans="1:7" ht="15" customHeight="1">
      <c r="A400" s="180">
        <v>45036</v>
      </c>
      <c r="B400" s="1" t="s">
        <v>248</v>
      </c>
      <c r="C400" s="144">
        <v>73018</v>
      </c>
      <c r="D400" s="144"/>
      <c r="E400" s="1" t="s">
        <v>339</v>
      </c>
      <c r="F400" s="1" t="s">
        <v>143</v>
      </c>
      <c r="G400" s="1" t="s">
        <v>498</v>
      </c>
    </row>
    <row r="401" spans="1:7" ht="15" customHeight="1">
      <c r="A401" s="180">
        <v>45036</v>
      </c>
      <c r="B401" s="1" t="s">
        <v>161</v>
      </c>
      <c r="C401" s="144"/>
      <c r="D401" s="144">
        <v>3020</v>
      </c>
      <c r="E401" s="1" t="s">
        <v>339</v>
      </c>
      <c r="F401" s="1" t="s">
        <v>144</v>
      </c>
      <c r="G401" s="1" t="s">
        <v>383</v>
      </c>
    </row>
    <row r="402" spans="1:7" ht="15" customHeight="1">
      <c r="A402" s="180">
        <v>45036</v>
      </c>
      <c r="B402" s="1" t="s">
        <v>248</v>
      </c>
      <c r="C402" s="144">
        <v>3020</v>
      </c>
      <c r="D402" s="144"/>
      <c r="E402" s="1" t="s">
        <v>339</v>
      </c>
      <c r="F402" s="1" t="s">
        <v>144</v>
      </c>
      <c r="G402" s="1" t="s">
        <v>383</v>
      </c>
    </row>
    <row r="403" spans="1:7" ht="15" customHeight="1">
      <c r="A403" s="180">
        <v>45036</v>
      </c>
      <c r="B403" s="1" t="s">
        <v>161</v>
      </c>
      <c r="C403" s="144"/>
      <c r="D403" s="144">
        <v>211270</v>
      </c>
      <c r="E403" s="1" t="s">
        <v>117</v>
      </c>
      <c r="F403" s="1" t="s">
        <v>143</v>
      </c>
      <c r="G403" s="1" t="s">
        <v>383</v>
      </c>
    </row>
    <row r="404" spans="1:7" ht="15" customHeight="1">
      <c r="A404" s="180">
        <v>45036</v>
      </c>
      <c r="B404" s="1" t="s">
        <v>276</v>
      </c>
      <c r="C404" s="144"/>
      <c r="D404" s="144">
        <v>21127</v>
      </c>
      <c r="E404" s="1" t="s">
        <v>117</v>
      </c>
      <c r="F404" s="1" t="s">
        <v>143</v>
      </c>
      <c r="G404" s="1" t="s">
        <v>383</v>
      </c>
    </row>
    <row r="405" spans="1:7" ht="15" customHeight="1">
      <c r="A405" s="180">
        <v>45036</v>
      </c>
      <c r="B405" s="1" t="s">
        <v>248</v>
      </c>
      <c r="C405" s="144">
        <v>232397</v>
      </c>
      <c r="D405" s="144"/>
      <c r="E405" s="1" t="s">
        <v>117</v>
      </c>
      <c r="F405" s="1" t="s">
        <v>143</v>
      </c>
      <c r="G405" s="1" t="s">
        <v>383</v>
      </c>
    </row>
    <row r="406" spans="1:7" ht="15" customHeight="1">
      <c r="A406" s="180">
        <v>45036</v>
      </c>
      <c r="B406" s="1" t="s">
        <v>161</v>
      </c>
      <c r="C406" s="144"/>
      <c r="D406" s="144">
        <v>9610</v>
      </c>
      <c r="E406" s="1" t="s">
        <v>117</v>
      </c>
      <c r="F406" s="1" t="s">
        <v>144</v>
      </c>
      <c r="G406" s="1" t="s">
        <v>498</v>
      </c>
    </row>
    <row r="407" spans="1:7" ht="15" customHeight="1">
      <c r="A407" s="180">
        <v>45036</v>
      </c>
      <c r="B407" s="1" t="s">
        <v>248</v>
      </c>
      <c r="C407" s="144">
        <v>9610</v>
      </c>
      <c r="D407" s="144"/>
      <c r="E407" s="1" t="s">
        <v>117</v>
      </c>
      <c r="F407" s="1" t="s">
        <v>144</v>
      </c>
      <c r="G407" s="1" t="s">
        <v>498</v>
      </c>
    </row>
    <row r="408" spans="1:7" ht="15" customHeight="1">
      <c r="A408" s="180">
        <v>45036</v>
      </c>
      <c r="B408" s="1" t="s">
        <v>161</v>
      </c>
      <c r="C408" s="144"/>
      <c r="D408" s="144">
        <v>344870</v>
      </c>
      <c r="E408" s="1" t="s">
        <v>139</v>
      </c>
      <c r="F408" s="1" t="s">
        <v>143</v>
      </c>
      <c r="G408" s="1" t="s">
        <v>383</v>
      </c>
    </row>
    <row r="409" spans="1:7" ht="15" customHeight="1">
      <c r="A409" s="180">
        <v>45036</v>
      </c>
      <c r="B409" s="1" t="s">
        <v>276</v>
      </c>
      <c r="C409" s="144"/>
      <c r="D409" s="144">
        <v>34487</v>
      </c>
      <c r="E409" s="1" t="s">
        <v>139</v>
      </c>
      <c r="F409" s="1" t="s">
        <v>143</v>
      </c>
      <c r="G409" s="1" t="s">
        <v>383</v>
      </c>
    </row>
    <row r="410" spans="1:7" ht="15" customHeight="1">
      <c r="A410" s="180">
        <v>45036</v>
      </c>
      <c r="B410" s="1" t="s">
        <v>248</v>
      </c>
      <c r="C410" s="144">
        <v>379357</v>
      </c>
      <c r="D410" s="144"/>
      <c r="E410" s="1" t="s">
        <v>139</v>
      </c>
      <c r="F410" s="1" t="s">
        <v>143</v>
      </c>
      <c r="G410" s="1" t="s">
        <v>383</v>
      </c>
    </row>
    <row r="411" spans="1:7" ht="15" customHeight="1">
      <c r="A411" s="180">
        <v>45036</v>
      </c>
      <c r="B411" s="1" t="s">
        <v>161</v>
      </c>
      <c r="C411" s="144"/>
      <c r="D411" s="144">
        <v>15690</v>
      </c>
      <c r="E411" s="1" t="s">
        <v>139</v>
      </c>
      <c r="F411" s="1" t="s">
        <v>144</v>
      </c>
      <c r="G411" s="1" t="s">
        <v>498</v>
      </c>
    </row>
    <row r="412" spans="1:7" ht="15" customHeight="1">
      <c r="A412" s="180">
        <v>45036</v>
      </c>
      <c r="B412" s="1" t="s">
        <v>248</v>
      </c>
      <c r="C412" s="144">
        <v>15690</v>
      </c>
      <c r="D412" s="144"/>
      <c r="E412" s="1" t="s">
        <v>139</v>
      </c>
      <c r="F412" s="1" t="s">
        <v>144</v>
      </c>
      <c r="G412" s="1" t="s">
        <v>498</v>
      </c>
    </row>
    <row r="413" spans="1:7" ht="15" customHeight="1">
      <c r="A413" s="180">
        <v>45036</v>
      </c>
      <c r="B413" s="1" t="s">
        <v>161</v>
      </c>
      <c r="C413" s="144"/>
      <c r="D413" s="144">
        <v>2165420</v>
      </c>
      <c r="E413" s="1" t="s">
        <v>139</v>
      </c>
      <c r="F413" s="1" t="s">
        <v>227</v>
      </c>
      <c r="G413" s="1" t="s">
        <v>383</v>
      </c>
    </row>
    <row r="414" spans="1:7" ht="15" customHeight="1">
      <c r="A414" s="180">
        <v>45036</v>
      </c>
      <c r="B414" s="1" t="s">
        <v>276</v>
      </c>
      <c r="C414" s="144"/>
      <c r="D414" s="144">
        <v>216542</v>
      </c>
      <c r="E414" s="1" t="s">
        <v>139</v>
      </c>
      <c r="F414" s="1" t="s">
        <v>227</v>
      </c>
      <c r="G414" s="1" t="s">
        <v>383</v>
      </c>
    </row>
    <row r="415" spans="1:7" ht="15" customHeight="1">
      <c r="A415" s="180">
        <v>45036</v>
      </c>
      <c r="B415" s="1" t="s">
        <v>248</v>
      </c>
      <c r="C415" s="144">
        <v>2381962</v>
      </c>
      <c r="D415" s="144"/>
      <c r="E415" s="1" t="s">
        <v>139</v>
      </c>
      <c r="F415" s="1" t="s">
        <v>227</v>
      </c>
      <c r="G415" s="1" t="s">
        <v>383</v>
      </c>
    </row>
    <row r="416" spans="1:7" ht="15" customHeight="1">
      <c r="A416" s="180">
        <v>45036</v>
      </c>
      <c r="B416" s="1" t="s">
        <v>161</v>
      </c>
      <c r="C416" s="144"/>
      <c r="D416" s="144">
        <v>98530</v>
      </c>
      <c r="E416" s="1" t="s">
        <v>139</v>
      </c>
      <c r="F416" s="1" t="s">
        <v>228</v>
      </c>
      <c r="G416" s="1" t="s">
        <v>498</v>
      </c>
    </row>
    <row r="417" spans="1:7" ht="15" customHeight="1">
      <c r="A417" s="180">
        <v>45036</v>
      </c>
      <c r="B417" s="1" t="s">
        <v>248</v>
      </c>
      <c r="C417" s="144">
        <v>98530</v>
      </c>
      <c r="D417" s="144"/>
      <c r="E417" s="1" t="s">
        <v>139</v>
      </c>
      <c r="F417" s="1" t="s">
        <v>228</v>
      </c>
      <c r="G417" s="1" t="s">
        <v>498</v>
      </c>
    </row>
    <row r="418" spans="1:7" ht="15" customHeight="1">
      <c r="A418" s="180">
        <v>45036</v>
      </c>
      <c r="B418" s="1" t="s">
        <v>161</v>
      </c>
      <c r="C418" s="144"/>
      <c r="D418" s="144">
        <v>28500</v>
      </c>
      <c r="E418" s="1" t="s">
        <v>132</v>
      </c>
      <c r="F418" s="1" t="s">
        <v>143</v>
      </c>
      <c r="G418" s="1" t="s">
        <v>383</v>
      </c>
    </row>
    <row r="419" spans="1:7" ht="15" customHeight="1">
      <c r="A419" s="180">
        <v>45036</v>
      </c>
      <c r="B419" s="1" t="s">
        <v>276</v>
      </c>
      <c r="C419" s="144"/>
      <c r="D419" s="144">
        <v>2850</v>
      </c>
      <c r="E419" s="1" t="s">
        <v>132</v>
      </c>
      <c r="F419" s="1" t="s">
        <v>143</v>
      </c>
      <c r="G419" s="1" t="s">
        <v>383</v>
      </c>
    </row>
    <row r="420" spans="1:7" ht="15" customHeight="1">
      <c r="A420" s="180">
        <v>45036</v>
      </c>
      <c r="B420" s="1" t="s">
        <v>248</v>
      </c>
      <c r="C420" s="144">
        <v>31350</v>
      </c>
      <c r="D420" s="144"/>
      <c r="E420" s="1" t="s">
        <v>132</v>
      </c>
      <c r="F420" s="1" t="s">
        <v>143</v>
      </c>
      <c r="G420" s="1" t="s">
        <v>383</v>
      </c>
    </row>
    <row r="421" spans="1:7" ht="15" customHeight="1">
      <c r="A421" s="180">
        <v>45036</v>
      </c>
      <c r="B421" s="1" t="s">
        <v>161</v>
      </c>
      <c r="C421" s="144"/>
      <c r="D421" s="144">
        <v>1290</v>
      </c>
      <c r="E421" s="1" t="s">
        <v>132</v>
      </c>
      <c r="F421" s="1" t="s">
        <v>144</v>
      </c>
      <c r="G421" s="1" t="s">
        <v>498</v>
      </c>
    </row>
    <row r="422" spans="1:7" ht="15" customHeight="1">
      <c r="A422" s="180">
        <v>45036</v>
      </c>
      <c r="B422" s="1" t="s">
        <v>248</v>
      </c>
      <c r="C422" s="144">
        <v>1290</v>
      </c>
      <c r="D422" s="144"/>
      <c r="E422" s="1" t="s">
        <v>132</v>
      </c>
      <c r="F422" s="1" t="s">
        <v>144</v>
      </c>
      <c r="G422" s="1" t="s">
        <v>498</v>
      </c>
    </row>
    <row r="423" spans="1:7" ht="15" customHeight="1">
      <c r="A423" s="180">
        <v>45036</v>
      </c>
      <c r="B423" s="1" t="s">
        <v>161</v>
      </c>
      <c r="C423" s="144"/>
      <c r="D423" s="144">
        <v>229980</v>
      </c>
      <c r="E423" s="1" t="s">
        <v>313</v>
      </c>
      <c r="F423" s="1" t="s">
        <v>143</v>
      </c>
      <c r="G423" s="1" t="s">
        <v>498</v>
      </c>
    </row>
    <row r="424" spans="1:7" ht="15" customHeight="1">
      <c r="A424" s="180">
        <v>45036</v>
      </c>
      <c r="B424" s="1" t="s">
        <v>276</v>
      </c>
      <c r="C424" s="144"/>
      <c r="D424" s="144">
        <v>22998</v>
      </c>
      <c r="E424" s="1" t="s">
        <v>313</v>
      </c>
      <c r="F424" s="1" t="s">
        <v>143</v>
      </c>
      <c r="G424" s="1" t="s">
        <v>498</v>
      </c>
    </row>
    <row r="425" spans="1:7" ht="15" customHeight="1">
      <c r="A425" s="180">
        <v>45036</v>
      </c>
      <c r="B425" s="1" t="s">
        <v>248</v>
      </c>
      <c r="C425" s="144">
        <v>252978</v>
      </c>
      <c r="D425" s="144"/>
      <c r="E425" s="1" t="s">
        <v>313</v>
      </c>
      <c r="F425" s="1" t="s">
        <v>143</v>
      </c>
      <c r="G425" s="1" t="s">
        <v>498</v>
      </c>
    </row>
    <row r="426" spans="1:7" ht="15" customHeight="1">
      <c r="A426" s="180">
        <v>45036</v>
      </c>
      <c r="B426" s="1" t="s">
        <v>161</v>
      </c>
      <c r="C426" s="144"/>
      <c r="D426" s="144">
        <v>10440</v>
      </c>
      <c r="E426" s="1" t="s">
        <v>313</v>
      </c>
      <c r="F426" s="1" t="s">
        <v>144</v>
      </c>
      <c r="G426" s="1" t="s">
        <v>498</v>
      </c>
    </row>
    <row r="427" spans="1:7" ht="15" customHeight="1">
      <c r="A427" s="180">
        <v>45036</v>
      </c>
      <c r="B427" s="1" t="s">
        <v>248</v>
      </c>
      <c r="C427" s="144">
        <v>10440</v>
      </c>
      <c r="D427" s="144"/>
      <c r="E427" s="1" t="s">
        <v>313</v>
      </c>
      <c r="F427" s="1" t="s">
        <v>144</v>
      </c>
      <c r="G427" s="1" t="s">
        <v>498</v>
      </c>
    </row>
    <row r="428" spans="1:7" ht="15" customHeight="1">
      <c r="A428" s="180">
        <v>45036</v>
      </c>
      <c r="B428" s="1" t="s">
        <v>161</v>
      </c>
      <c r="C428" s="144"/>
      <c r="D428" s="144">
        <v>482510</v>
      </c>
      <c r="E428" s="1" t="s">
        <v>384</v>
      </c>
      <c r="F428" s="1" t="s">
        <v>143</v>
      </c>
      <c r="G428" s="1" t="s">
        <v>383</v>
      </c>
    </row>
    <row r="429" spans="1:7" ht="15" customHeight="1">
      <c r="A429" s="180">
        <v>45036</v>
      </c>
      <c r="B429" s="1" t="s">
        <v>276</v>
      </c>
      <c r="C429" s="144"/>
      <c r="D429" s="144">
        <v>48251</v>
      </c>
      <c r="E429" s="1" t="s">
        <v>384</v>
      </c>
      <c r="F429" s="1" t="s">
        <v>143</v>
      </c>
      <c r="G429" s="1" t="s">
        <v>383</v>
      </c>
    </row>
    <row r="430" spans="1:7" ht="15" customHeight="1">
      <c r="A430" s="180">
        <v>45036</v>
      </c>
      <c r="B430" s="1" t="s">
        <v>248</v>
      </c>
      <c r="C430" s="144">
        <v>530761</v>
      </c>
      <c r="D430" s="144"/>
      <c r="E430" s="1" t="s">
        <v>384</v>
      </c>
      <c r="F430" s="1" t="s">
        <v>143</v>
      </c>
      <c r="G430" s="1" t="s">
        <v>383</v>
      </c>
    </row>
    <row r="431" spans="1:7" ht="15" customHeight="1">
      <c r="A431" s="180">
        <v>45036</v>
      </c>
      <c r="B431" s="1" t="s">
        <v>161</v>
      </c>
      <c r="C431" s="144"/>
      <c r="D431" s="144">
        <v>21950</v>
      </c>
      <c r="E431" s="1" t="s">
        <v>384</v>
      </c>
      <c r="F431" s="1" t="s">
        <v>144</v>
      </c>
      <c r="G431" s="1" t="s">
        <v>498</v>
      </c>
    </row>
    <row r="432" spans="1:7" ht="15" customHeight="1">
      <c r="A432" s="180">
        <v>45036</v>
      </c>
      <c r="B432" s="1" t="s">
        <v>248</v>
      </c>
      <c r="C432" s="144">
        <v>21950</v>
      </c>
      <c r="D432" s="144"/>
      <c r="E432" s="1" t="s">
        <v>384</v>
      </c>
      <c r="F432" s="1" t="s">
        <v>144</v>
      </c>
      <c r="G432" s="1" t="s">
        <v>498</v>
      </c>
    </row>
    <row r="433" spans="1:7" ht="15" customHeight="1">
      <c r="A433" s="180">
        <v>45036</v>
      </c>
      <c r="B433" s="1" t="s">
        <v>161</v>
      </c>
      <c r="C433" s="144"/>
      <c r="D433" s="144">
        <v>40400</v>
      </c>
      <c r="E433" s="1" t="s">
        <v>123</v>
      </c>
      <c r="F433" s="1" t="s">
        <v>143</v>
      </c>
      <c r="G433" s="1" t="s">
        <v>498</v>
      </c>
    </row>
    <row r="434" spans="1:7" ht="15" customHeight="1">
      <c r="A434" s="180">
        <v>45036</v>
      </c>
      <c r="B434" s="1" t="s">
        <v>276</v>
      </c>
      <c r="C434" s="144"/>
      <c r="D434" s="144">
        <v>4040</v>
      </c>
      <c r="E434" s="1" t="s">
        <v>123</v>
      </c>
      <c r="F434" s="1" t="s">
        <v>143</v>
      </c>
      <c r="G434" s="1" t="s">
        <v>498</v>
      </c>
    </row>
    <row r="435" spans="1:7" ht="15" customHeight="1">
      <c r="A435" s="180">
        <v>45036</v>
      </c>
      <c r="B435" s="1" t="s">
        <v>248</v>
      </c>
      <c r="C435" s="144">
        <v>44440</v>
      </c>
      <c r="D435" s="144"/>
      <c r="E435" s="1" t="s">
        <v>123</v>
      </c>
      <c r="F435" s="1" t="s">
        <v>143</v>
      </c>
      <c r="G435" s="1" t="s">
        <v>498</v>
      </c>
    </row>
    <row r="436" spans="1:7" ht="15" customHeight="1">
      <c r="A436" s="180">
        <v>45036</v>
      </c>
      <c r="B436" s="1" t="s">
        <v>161</v>
      </c>
      <c r="C436" s="144"/>
      <c r="D436" s="144">
        <v>1830</v>
      </c>
      <c r="E436" s="1" t="s">
        <v>123</v>
      </c>
      <c r="F436" s="1" t="s">
        <v>144</v>
      </c>
      <c r="G436" s="1" t="s">
        <v>498</v>
      </c>
    </row>
    <row r="437" spans="1:7" ht="15" customHeight="1">
      <c r="A437" s="180">
        <v>45036</v>
      </c>
      <c r="B437" s="1" t="s">
        <v>248</v>
      </c>
      <c r="C437" s="144">
        <v>1830</v>
      </c>
      <c r="D437" s="144"/>
      <c r="E437" s="1" t="s">
        <v>123</v>
      </c>
      <c r="F437" s="1" t="s">
        <v>144</v>
      </c>
      <c r="G437" s="1" t="s">
        <v>498</v>
      </c>
    </row>
    <row r="438" spans="1:7" ht="15" customHeight="1">
      <c r="A438" s="180">
        <v>45036</v>
      </c>
      <c r="B438" s="1" t="s">
        <v>161</v>
      </c>
      <c r="C438" s="144"/>
      <c r="D438" s="144">
        <v>158440</v>
      </c>
      <c r="E438" s="1" t="s">
        <v>396</v>
      </c>
      <c r="F438" s="1" t="s">
        <v>143</v>
      </c>
      <c r="G438" s="1" t="s">
        <v>498</v>
      </c>
    </row>
    <row r="439" spans="1:7" ht="15" customHeight="1">
      <c r="A439" s="180">
        <v>45036</v>
      </c>
      <c r="B439" s="1" t="s">
        <v>276</v>
      </c>
      <c r="C439" s="144"/>
      <c r="D439" s="144">
        <v>15844</v>
      </c>
      <c r="E439" s="1" t="s">
        <v>396</v>
      </c>
      <c r="F439" s="1" t="s">
        <v>143</v>
      </c>
      <c r="G439" s="1" t="s">
        <v>498</v>
      </c>
    </row>
    <row r="440" spans="1:7" ht="15" customHeight="1">
      <c r="A440" s="180">
        <v>45036</v>
      </c>
      <c r="B440" s="1" t="s">
        <v>248</v>
      </c>
      <c r="C440" s="144">
        <v>174284</v>
      </c>
      <c r="D440" s="144"/>
      <c r="E440" s="1" t="s">
        <v>396</v>
      </c>
      <c r="F440" s="1" t="s">
        <v>143</v>
      </c>
      <c r="G440" s="1" t="s">
        <v>498</v>
      </c>
    </row>
    <row r="441" spans="1:7" ht="15" customHeight="1">
      <c r="A441" s="180">
        <v>45036</v>
      </c>
      <c r="B441" s="1" t="s">
        <v>161</v>
      </c>
      <c r="C441" s="144"/>
      <c r="D441" s="144">
        <v>7200</v>
      </c>
      <c r="E441" s="1" t="s">
        <v>396</v>
      </c>
      <c r="F441" s="1" t="s">
        <v>144</v>
      </c>
      <c r="G441" s="1" t="s">
        <v>383</v>
      </c>
    </row>
    <row r="442" spans="1:7" ht="15" customHeight="1">
      <c r="A442" s="180">
        <v>45036</v>
      </c>
      <c r="B442" s="1" t="s">
        <v>248</v>
      </c>
      <c r="C442" s="144">
        <v>7200</v>
      </c>
      <c r="D442" s="144"/>
      <c r="E442" s="1" t="s">
        <v>396</v>
      </c>
      <c r="F442" s="1" t="s">
        <v>144</v>
      </c>
      <c r="G442" s="1" t="s">
        <v>383</v>
      </c>
    </row>
    <row r="443" spans="1:7" ht="15" customHeight="1">
      <c r="A443" s="180">
        <v>45036</v>
      </c>
      <c r="B443" s="1" t="s">
        <v>161</v>
      </c>
      <c r="C443" s="144"/>
      <c r="D443" s="144">
        <v>399660</v>
      </c>
      <c r="E443" s="1" t="s">
        <v>310</v>
      </c>
      <c r="F443" s="1" t="s">
        <v>227</v>
      </c>
      <c r="G443" s="1" t="s">
        <v>498</v>
      </c>
    </row>
    <row r="444" spans="1:7" ht="15" customHeight="1">
      <c r="A444" s="180">
        <v>45036</v>
      </c>
      <c r="B444" s="1" t="s">
        <v>276</v>
      </c>
      <c r="C444" s="144"/>
      <c r="D444" s="144">
        <v>39966</v>
      </c>
      <c r="E444" s="1" t="s">
        <v>310</v>
      </c>
      <c r="F444" s="1" t="s">
        <v>227</v>
      </c>
      <c r="G444" s="1" t="s">
        <v>498</v>
      </c>
    </row>
    <row r="445" spans="1:7" ht="15" customHeight="1">
      <c r="A445" s="180">
        <v>45036</v>
      </c>
      <c r="B445" s="1" t="s">
        <v>248</v>
      </c>
      <c r="C445" s="144">
        <v>439626</v>
      </c>
      <c r="D445" s="144"/>
      <c r="E445" s="1" t="s">
        <v>310</v>
      </c>
      <c r="F445" s="1" t="s">
        <v>227</v>
      </c>
      <c r="G445" s="1" t="s">
        <v>498</v>
      </c>
    </row>
    <row r="446" spans="1:7" ht="15" customHeight="1">
      <c r="A446" s="180">
        <v>45036</v>
      </c>
      <c r="B446" s="1" t="s">
        <v>161</v>
      </c>
      <c r="C446" s="144"/>
      <c r="D446" s="144">
        <v>18180</v>
      </c>
      <c r="E446" s="1" t="s">
        <v>310</v>
      </c>
      <c r="F446" s="1" t="s">
        <v>228</v>
      </c>
      <c r="G446" s="1" t="s">
        <v>383</v>
      </c>
    </row>
    <row r="447" spans="1:7" ht="15" customHeight="1">
      <c r="A447" s="180">
        <v>45036</v>
      </c>
      <c r="B447" s="1" t="s">
        <v>248</v>
      </c>
      <c r="C447" s="144">
        <v>18180</v>
      </c>
      <c r="D447" s="144"/>
      <c r="E447" s="1" t="s">
        <v>310</v>
      </c>
      <c r="F447" s="1" t="s">
        <v>228</v>
      </c>
      <c r="G447" s="1" t="s">
        <v>383</v>
      </c>
    </row>
    <row r="448" spans="1:7" ht="15" customHeight="1">
      <c r="A448" s="180">
        <v>45036</v>
      </c>
      <c r="B448" s="1" t="s">
        <v>161</v>
      </c>
      <c r="C448" s="144"/>
      <c r="D448" s="144">
        <v>194560</v>
      </c>
      <c r="E448" s="1" t="s">
        <v>313</v>
      </c>
      <c r="F448" s="1" t="s">
        <v>143</v>
      </c>
      <c r="G448" s="1" t="s">
        <v>383</v>
      </c>
    </row>
    <row r="449" spans="1:7" ht="15" customHeight="1">
      <c r="A449" s="180">
        <v>45036</v>
      </c>
      <c r="B449" s="1" t="s">
        <v>276</v>
      </c>
      <c r="C449" s="144"/>
      <c r="D449" s="144">
        <v>19456</v>
      </c>
      <c r="E449" s="1" t="s">
        <v>313</v>
      </c>
      <c r="F449" s="1" t="s">
        <v>143</v>
      </c>
      <c r="G449" s="1" t="s">
        <v>383</v>
      </c>
    </row>
    <row r="450" spans="1:7" ht="15" customHeight="1">
      <c r="A450" s="180">
        <v>45036</v>
      </c>
      <c r="B450" s="1" t="s">
        <v>248</v>
      </c>
      <c r="C450" s="144">
        <v>214016</v>
      </c>
      <c r="D450" s="144"/>
      <c r="E450" s="1" t="s">
        <v>313</v>
      </c>
      <c r="F450" s="1" t="s">
        <v>143</v>
      </c>
      <c r="G450" s="1" t="s">
        <v>383</v>
      </c>
    </row>
    <row r="451" spans="1:7" ht="15" customHeight="1">
      <c r="A451" s="180">
        <v>45036</v>
      </c>
      <c r="B451" s="1" t="s">
        <v>161</v>
      </c>
      <c r="C451" s="144"/>
      <c r="D451" s="144">
        <v>8850</v>
      </c>
      <c r="E451" s="1" t="s">
        <v>313</v>
      </c>
      <c r="F451" s="1" t="s">
        <v>144</v>
      </c>
      <c r="G451" s="1" t="s">
        <v>498</v>
      </c>
    </row>
    <row r="452" spans="1:7" ht="15" customHeight="1">
      <c r="A452" s="180">
        <v>45036</v>
      </c>
      <c r="B452" s="1" t="s">
        <v>248</v>
      </c>
      <c r="C452" s="144">
        <v>8850</v>
      </c>
      <c r="D452" s="144"/>
      <c r="E452" s="1" t="s">
        <v>313</v>
      </c>
      <c r="F452" s="1" t="s">
        <v>144</v>
      </c>
      <c r="G452" s="1" t="s">
        <v>498</v>
      </c>
    </row>
    <row r="453" spans="1:7" ht="15" customHeight="1">
      <c r="A453" s="180">
        <v>45036</v>
      </c>
      <c r="B453" s="1" t="s">
        <v>161</v>
      </c>
      <c r="C453" s="144"/>
      <c r="D453" s="144">
        <v>365920</v>
      </c>
      <c r="E453" s="1" t="s">
        <v>129</v>
      </c>
      <c r="F453" s="1" t="s">
        <v>143</v>
      </c>
      <c r="G453" s="1" t="s">
        <v>498</v>
      </c>
    </row>
    <row r="454" spans="1:7" ht="15" customHeight="1">
      <c r="A454" s="180">
        <v>45036</v>
      </c>
      <c r="B454" s="1" t="s">
        <v>276</v>
      </c>
      <c r="C454" s="144"/>
      <c r="D454" s="144">
        <v>36592</v>
      </c>
      <c r="E454" s="1" t="s">
        <v>129</v>
      </c>
      <c r="F454" s="1" t="s">
        <v>143</v>
      </c>
      <c r="G454" s="1" t="s">
        <v>498</v>
      </c>
    </row>
    <row r="455" spans="1:7" ht="15" customHeight="1">
      <c r="A455" s="180">
        <v>45036</v>
      </c>
      <c r="B455" s="1" t="s">
        <v>248</v>
      </c>
      <c r="C455" s="144">
        <v>402512</v>
      </c>
      <c r="D455" s="144"/>
      <c r="E455" s="1" t="s">
        <v>129</v>
      </c>
      <c r="F455" s="1" t="s">
        <v>143</v>
      </c>
      <c r="G455" s="1" t="s">
        <v>498</v>
      </c>
    </row>
    <row r="456" spans="1:7" ht="15" customHeight="1">
      <c r="A456" s="180">
        <v>45036</v>
      </c>
      <c r="B456" s="1" t="s">
        <v>161</v>
      </c>
      <c r="C456" s="144"/>
      <c r="D456" s="144">
        <v>16650</v>
      </c>
      <c r="E456" s="1" t="s">
        <v>129</v>
      </c>
      <c r="F456" s="1" t="s">
        <v>144</v>
      </c>
      <c r="G456" s="1" t="s">
        <v>383</v>
      </c>
    </row>
    <row r="457" spans="1:7" ht="15" customHeight="1">
      <c r="A457" s="180">
        <v>45036</v>
      </c>
      <c r="B457" s="1" t="s">
        <v>248</v>
      </c>
      <c r="C457" s="144">
        <v>16650</v>
      </c>
      <c r="D457" s="144"/>
      <c r="E457" s="1" t="s">
        <v>129</v>
      </c>
      <c r="F457" s="1" t="s">
        <v>144</v>
      </c>
      <c r="G457" s="1" t="s">
        <v>383</v>
      </c>
    </row>
    <row r="458" spans="1:7" ht="15" customHeight="1">
      <c r="A458" s="180">
        <v>45036</v>
      </c>
      <c r="B458" s="1" t="s">
        <v>161</v>
      </c>
      <c r="C458" s="144"/>
      <c r="D458" s="144">
        <v>26890</v>
      </c>
      <c r="E458" s="1" t="s">
        <v>129</v>
      </c>
      <c r="F458" s="1" t="s">
        <v>227</v>
      </c>
      <c r="G458" s="1" t="s">
        <v>498</v>
      </c>
    </row>
    <row r="459" spans="1:7" ht="15" customHeight="1">
      <c r="A459" s="180">
        <v>45036</v>
      </c>
      <c r="B459" s="1" t="s">
        <v>276</v>
      </c>
      <c r="C459" s="144"/>
      <c r="D459" s="144">
        <v>2689</v>
      </c>
      <c r="E459" s="1" t="s">
        <v>129</v>
      </c>
      <c r="F459" s="1" t="s">
        <v>227</v>
      </c>
      <c r="G459" s="1" t="s">
        <v>498</v>
      </c>
    </row>
    <row r="460" spans="1:7" ht="15" customHeight="1">
      <c r="A460" s="180">
        <v>45036</v>
      </c>
      <c r="B460" s="1" t="s">
        <v>248</v>
      </c>
      <c r="C460" s="144">
        <v>29579</v>
      </c>
      <c r="D460" s="144"/>
      <c r="E460" s="1" t="s">
        <v>129</v>
      </c>
      <c r="F460" s="1" t="s">
        <v>227</v>
      </c>
      <c r="G460" s="1" t="s">
        <v>498</v>
      </c>
    </row>
    <row r="461" spans="1:7" ht="15" customHeight="1">
      <c r="A461" s="180">
        <v>45036</v>
      </c>
      <c r="B461" s="1" t="s">
        <v>161</v>
      </c>
      <c r="C461" s="144"/>
      <c r="D461" s="144">
        <v>1220</v>
      </c>
      <c r="E461" s="1" t="s">
        <v>129</v>
      </c>
      <c r="F461" s="1" t="s">
        <v>228</v>
      </c>
      <c r="G461" s="1" t="s">
        <v>383</v>
      </c>
    </row>
    <row r="462" spans="1:7" ht="15" customHeight="1">
      <c r="A462" s="180">
        <v>45036</v>
      </c>
      <c r="B462" s="1" t="s">
        <v>248</v>
      </c>
      <c r="C462" s="144">
        <v>1220</v>
      </c>
      <c r="D462" s="144"/>
      <c r="E462" s="1" t="s">
        <v>129</v>
      </c>
      <c r="F462" s="1" t="s">
        <v>228</v>
      </c>
      <c r="G462" s="1" t="s">
        <v>383</v>
      </c>
    </row>
    <row r="463" spans="1:7" ht="15" customHeight="1">
      <c r="A463" s="180">
        <v>45036</v>
      </c>
      <c r="B463" s="1" t="s">
        <v>161</v>
      </c>
      <c r="C463" s="144"/>
      <c r="D463" s="144">
        <v>388990</v>
      </c>
      <c r="E463" s="1" t="s">
        <v>342</v>
      </c>
      <c r="F463" s="1" t="s">
        <v>143</v>
      </c>
      <c r="G463" s="1" t="s">
        <v>498</v>
      </c>
    </row>
    <row r="464" spans="1:7" ht="15" customHeight="1">
      <c r="A464" s="180">
        <v>45036</v>
      </c>
      <c r="B464" s="1" t="s">
        <v>276</v>
      </c>
      <c r="C464" s="144"/>
      <c r="D464" s="144">
        <v>38899</v>
      </c>
      <c r="E464" s="1" t="s">
        <v>342</v>
      </c>
      <c r="F464" s="1" t="s">
        <v>143</v>
      </c>
      <c r="G464" s="1" t="s">
        <v>498</v>
      </c>
    </row>
    <row r="465" spans="1:7" ht="15" customHeight="1">
      <c r="A465" s="180">
        <v>45036</v>
      </c>
      <c r="B465" s="1" t="s">
        <v>248</v>
      </c>
      <c r="C465" s="144">
        <v>427889</v>
      </c>
      <c r="D465" s="144"/>
      <c r="E465" s="1" t="s">
        <v>342</v>
      </c>
      <c r="F465" s="1" t="s">
        <v>143</v>
      </c>
      <c r="G465" s="1" t="s">
        <v>498</v>
      </c>
    </row>
    <row r="466" spans="1:7" ht="15" customHeight="1">
      <c r="A466" s="180">
        <v>45036</v>
      </c>
      <c r="B466" s="1" t="s">
        <v>161</v>
      </c>
      <c r="C466" s="144"/>
      <c r="D466" s="144">
        <v>17700</v>
      </c>
      <c r="E466" s="1" t="s">
        <v>342</v>
      </c>
      <c r="F466" s="1" t="s">
        <v>144</v>
      </c>
      <c r="G466" s="1" t="s">
        <v>498</v>
      </c>
    </row>
    <row r="467" spans="1:7" ht="15" customHeight="1">
      <c r="A467" s="180">
        <v>45036</v>
      </c>
      <c r="B467" s="1" t="s">
        <v>248</v>
      </c>
      <c r="C467" s="144">
        <v>17700</v>
      </c>
      <c r="D467" s="144"/>
      <c r="E467" s="1" t="s">
        <v>342</v>
      </c>
      <c r="F467" s="1" t="s">
        <v>144</v>
      </c>
      <c r="G467" s="1" t="s">
        <v>498</v>
      </c>
    </row>
    <row r="468" spans="1:7" ht="15" customHeight="1">
      <c r="A468" s="180">
        <v>45036</v>
      </c>
      <c r="B468" s="1" t="s">
        <v>161</v>
      </c>
      <c r="C468" s="144"/>
      <c r="D468" s="144">
        <v>551200</v>
      </c>
      <c r="E468" s="1" t="s">
        <v>342</v>
      </c>
      <c r="F468" s="1" t="s">
        <v>227</v>
      </c>
      <c r="G468" s="1" t="s">
        <v>383</v>
      </c>
    </row>
    <row r="469" spans="1:7" ht="15" customHeight="1">
      <c r="A469" s="180">
        <v>45036</v>
      </c>
      <c r="B469" s="1" t="s">
        <v>276</v>
      </c>
      <c r="C469" s="144"/>
      <c r="D469" s="144">
        <v>55120</v>
      </c>
      <c r="E469" s="1" t="s">
        <v>342</v>
      </c>
      <c r="F469" s="1" t="s">
        <v>227</v>
      </c>
      <c r="G469" s="1" t="s">
        <v>383</v>
      </c>
    </row>
    <row r="470" spans="1:7" ht="15" customHeight="1">
      <c r="A470" s="180">
        <v>45036</v>
      </c>
      <c r="B470" s="1" t="s">
        <v>248</v>
      </c>
      <c r="C470" s="144">
        <v>606320</v>
      </c>
      <c r="D470" s="144"/>
      <c r="E470" s="1" t="s">
        <v>342</v>
      </c>
      <c r="F470" s="1" t="s">
        <v>227</v>
      </c>
      <c r="G470" s="1" t="s">
        <v>383</v>
      </c>
    </row>
    <row r="471" spans="1:7" ht="15" customHeight="1">
      <c r="A471" s="180">
        <v>45036</v>
      </c>
      <c r="B471" s="1" t="s">
        <v>161</v>
      </c>
      <c r="C471" s="144"/>
      <c r="D471" s="144">
        <v>25081</v>
      </c>
      <c r="E471" s="1" t="s">
        <v>342</v>
      </c>
      <c r="F471" s="1" t="s">
        <v>228</v>
      </c>
      <c r="G471" s="1" t="s">
        <v>498</v>
      </c>
    </row>
    <row r="472" spans="1:7" ht="15" customHeight="1">
      <c r="A472" s="180">
        <v>45036</v>
      </c>
      <c r="B472" s="1" t="s">
        <v>248</v>
      </c>
      <c r="C472" s="144">
        <v>25081</v>
      </c>
      <c r="D472" s="144"/>
      <c r="E472" s="1" t="s">
        <v>342</v>
      </c>
      <c r="F472" s="1" t="s">
        <v>228</v>
      </c>
      <c r="G472" s="1" t="s">
        <v>498</v>
      </c>
    </row>
    <row r="473" spans="1:7" ht="15" customHeight="1">
      <c r="A473" s="180">
        <v>45036</v>
      </c>
      <c r="B473" s="1" t="s">
        <v>161</v>
      </c>
      <c r="C473" s="144"/>
      <c r="D473" s="144">
        <v>26770</v>
      </c>
      <c r="E473" s="1" t="s">
        <v>397</v>
      </c>
      <c r="F473" s="1" t="s">
        <v>143</v>
      </c>
      <c r="G473" s="1" t="s">
        <v>498</v>
      </c>
    </row>
    <row r="474" spans="1:7" ht="15" customHeight="1">
      <c r="A474" s="180">
        <v>45036</v>
      </c>
      <c r="B474" s="1" t="s">
        <v>276</v>
      </c>
      <c r="C474" s="144"/>
      <c r="D474" s="144">
        <v>2677</v>
      </c>
      <c r="E474" s="1" t="s">
        <v>397</v>
      </c>
      <c r="F474" s="1" t="s">
        <v>143</v>
      </c>
      <c r="G474" s="1" t="s">
        <v>498</v>
      </c>
    </row>
    <row r="475" spans="1:7" ht="15" customHeight="1">
      <c r="A475" s="180">
        <v>45036</v>
      </c>
      <c r="B475" s="1" t="s">
        <v>248</v>
      </c>
      <c r="C475" s="144">
        <v>29447</v>
      </c>
      <c r="D475" s="144"/>
      <c r="E475" s="1" t="s">
        <v>397</v>
      </c>
      <c r="F475" s="1" t="s">
        <v>143</v>
      </c>
      <c r="G475" s="1" t="s">
        <v>498</v>
      </c>
    </row>
    <row r="476" spans="1:7" ht="15" customHeight="1">
      <c r="A476" s="180">
        <v>45036</v>
      </c>
      <c r="B476" s="1" t="s">
        <v>161</v>
      </c>
      <c r="C476" s="144"/>
      <c r="D476" s="144">
        <v>1210</v>
      </c>
      <c r="E476" s="1" t="s">
        <v>397</v>
      </c>
      <c r="F476" s="1" t="s">
        <v>144</v>
      </c>
      <c r="G476" s="1" t="s">
        <v>498</v>
      </c>
    </row>
    <row r="477" spans="1:7" ht="15" customHeight="1">
      <c r="A477" s="180">
        <v>45036</v>
      </c>
      <c r="B477" s="1" t="s">
        <v>248</v>
      </c>
      <c r="C477" s="144">
        <v>1210</v>
      </c>
      <c r="D477" s="144"/>
      <c r="E477" s="1" t="s">
        <v>397</v>
      </c>
      <c r="F477" s="1" t="s">
        <v>144</v>
      </c>
      <c r="G477" s="1" t="s">
        <v>498</v>
      </c>
    </row>
    <row r="478" spans="1:7" ht="15" customHeight="1">
      <c r="A478" s="180">
        <v>45036</v>
      </c>
      <c r="B478" s="1" t="s">
        <v>161</v>
      </c>
      <c r="C478" s="144"/>
      <c r="D478" s="144">
        <v>42150</v>
      </c>
      <c r="E478" s="1" t="s">
        <v>135</v>
      </c>
      <c r="F478" s="1" t="s">
        <v>143</v>
      </c>
      <c r="G478" s="1" t="s">
        <v>383</v>
      </c>
    </row>
    <row r="479" spans="1:7" ht="15" customHeight="1">
      <c r="A479" s="180">
        <v>45036</v>
      </c>
      <c r="B479" s="1" t="s">
        <v>276</v>
      </c>
      <c r="C479" s="144"/>
      <c r="D479" s="144">
        <v>4215</v>
      </c>
      <c r="E479" s="1" t="s">
        <v>135</v>
      </c>
      <c r="F479" s="1" t="s">
        <v>143</v>
      </c>
      <c r="G479" s="1" t="s">
        <v>383</v>
      </c>
    </row>
    <row r="480" spans="1:7" ht="15" customHeight="1">
      <c r="A480" s="180">
        <v>45036</v>
      </c>
      <c r="B480" s="1" t="s">
        <v>248</v>
      </c>
      <c r="C480" s="144">
        <v>46365</v>
      </c>
      <c r="D480" s="144"/>
      <c r="E480" s="1" t="s">
        <v>135</v>
      </c>
      <c r="F480" s="1" t="s">
        <v>143</v>
      </c>
      <c r="G480" s="1" t="s">
        <v>383</v>
      </c>
    </row>
    <row r="481" spans="1:7" ht="15" customHeight="1">
      <c r="A481" s="180">
        <v>45036</v>
      </c>
      <c r="B481" s="1" t="s">
        <v>161</v>
      </c>
      <c r="C481" s="144"/>
      <c r="D481" s="144">
        <v>1910</v>
      </c>
      <c r="E481" s="1" t="s">
        <v>135</v>
      </c>
      <c r="F481" s="1" t="s">
        <v>144</v>
      </c>
      <c r="G481" s="1" t="s">
        <v>498</v>
      </c>
    </row>
    <row r="482" spans="1:7" ht="15" customHeight="1">
      <c r="A482" s="180">
        <v>45036</v>
      </c>
      <c r="B482" s="1" t="s">
        <v>248</v>
      </c>
      <c r="C482" s="144">
        <v>1910</v>
      </c>
      <c r="D482" s="144"/>
      <c r="E482" s="1" t="s">
        <v>135</v>
      </c>
      <c r="F482" s="1" t="s">
        <v>144</v>
      </c>
      <c r="G482" s="1" t="s">
        <v>498</v>
      </c>
    </row>
    <row r="483" spans="1:7" ht="15" customHeight="1">
      <c r="A483" s="180">
        <v>45036</v>
      </c>
      <c r="B483" s="1" t="s">
        <v>161</v>
      </c>
      <c r="C483" s="144"/>
      <c r="D483" s="144">
        <v>52010</v>
      </c>
      <c r="E483" s="1" t="s">
        <v>135</v>
      </c>
      <c r="F483" s="1" t="s">
        <v>143</v>
      </c>
      <c r="G483" s="1" t="s">
        <v>383</v>
      </c>
    </row>
    <row r="484" spans="1:7" ht="15" customHeight="1">
      <c r="A484" s="180">
        <v>45036</v>
      </c>
      <c r="B484" s="1" t="s">
        <v>276</v>
      </c>
      <c r="C484" s="144"/>
      <c r="D484" s="144">
        <v>5201</v>
      </c>
      <c r="E484" s="1" t="s">
        <v>135</v>
      </c>
      <c r="F484" s="1" t="s">
        <v>143</v>
      </c>
      <c r="G484" s="1" t="s">
        <v>383</v>
      </c>
    </row>
    <row r="485" spans="1:7" ht="15" customHeight="1">
      <c r="A485" s="180">
        <v>45036</v>
      </c>
      <c r="B485" s="1" t="s">
        <v>248</v>
      </c>
      <c r="C485" s="144">
        <v>57211</v>
      </c>
      <c r="D485" s="144"/>
      <c r="E485" s="1" t="s">
        <v>135</v>
      </c>
      <c r="F485" s="1" t="s">
        <v>143</v>
      </c>
      <c r="G485" s="1" t="s">
        <v>383</v>
      </c>
    </row>
    <row r="486" spans="1:7" ht="15" customHeight="1">
      <c r="A486" s="180">
        <v>45036</v>
      </c>
      <c r="B486" s="1" t="s">
        <v>161</v>
      </c>
      <c r="C486" s="144"/>
      <c r="D486" s="144">
        <v>2360</v>
      </c>
      <c r="E486" s="1" t="s">
        <v>135</v>
      </c>
      <c r="F486" s="1" t="s">
        <v>144</v>
      </c>
      <c r="G486" s="1" t="s">
        <v>498</v>
      </c>
    </row>
    <row r="487" spans="1:7" ht="15" customHeight="1">
      <c r="A487" s="180">
        <v>45036</v>
      </c>
      <c r="B487" s="1" t="s">
        <v>248</v>
      </c>
      <c r="C487" s="144">
        <v>2360</v>
      </c>
      <c r="D487" s="144"/>
      <c r="E487" s="1" t="s">
        <v>135</v>
      </c>
      <c r="F487" s="1" t="s">
        <v>144</v>
      </c>
      <c r="G487" s="1" t="s">
        <v>498</v>
      </c>
    </row>
    <row r="488" spans="1:7" ht="15" customHeight="1">
      <c r="A488" s="180">
        <v>45036</v>
      </c>
      <c r="B488" s="1" t="s">
        <v>161</v>
      </c>
      <c r="C488" s="144"/>
      <c r="D488" s="144">
        <v>388680</v>
      </c>
      <c r="E488" s="1" t="s">
        <v>135</v>
      </c>
      <c r="F488" s="1" t="s">
        <v>143</v>
      </c>
      <c r="G488" s="1" t="s">
        <v>383</v>
      </c>
    </row>
    <row r="489" spans="1:7" ht="15" customHeight="1">
      <c r="A489" s="180">
        <v>45036</v>
      </c>
      <c r="B489" s="1" t="s">
        <v>276</v>
      </c>
      <c r="C489" s="144"/>
      <c r="D489" s="144">
        <v>38868</v>
      </c>
      <c r="E489" s="1" t="s">
        <v>135</v>
      </c>
      <c r="F489" s="1" t="s">
        <v>143</v>
      </c>
      <c r="G489" s="1" t="s">
        <v>383</v>
      </c>
    </row>
    <row r="490" spans="1:7" ht="15" customHeight="1">
      <c r="A490" s="180">
        <v>45036</v>
      </c>
      <c r="B490" s="1" t="s">
        <v>248</v>
      </c>
      <c r="C490" s="144">
        <v>427548</v>
      </c>
      <c r="D490" s="144"/>
      <c r="E490" s="1" t="s">
        <v>135</v>
      </c>
      <c r="F490" s="1" t="s">
        <v>143</v>
      </c>
      <c r="G490" s="1" t="s">
        <v>383</v>
      </c>
    </row>
    <row r="491" spans="1:7" ht="15" customHeight="1">
      <c r="A491" s="180">
        <v>45036</v>
      </c>
      <c r="B491" s="1" t="s">
        <v>161</v>
      </c>
      <c r="C491" s="144"/>
      <c r="D491" s="144">
        <v>17670</v>
      </c>
      <c r="E491" s="1" t="s">
        <v>135</v>
      </c>
      <c r="F491" s="1" t="s">
        <v>144</v>
      </c>
      <c r="G491" s="1" t="s">
        <v>498</v>
      </c>
    </row>
    <row r="492" spans="1:7" ht="15" customHeight="1">
      <c r="A492" s="180">
        <v>45036</v>
      </c>
      <c r="B492" s="1" t="s">
        <v>248</v>
      </c>
      <c r="C492" s="144">
        <v>17670</v>
      </c>
      <c r="D492" s="144"/>
      <c r="E492" s="1" t="s">
        <v>135</v>
      </c>
      <c r="F492" s="1" t="s">
        <v>144</v>
      </c>
      <c r="G492" s="1" t="s">
        <v>498</v>
      </c>
    </row>
    <row r="493" spans="1:7" ht="15" customHeight="1">
      <c r="A493" s="180">
        <v>45036</v>
      </c>
      <c r="B493" s="1" t="s">
        <v>161</v>
      </c>
      <c r="C493" s="144"/>
      <c r="D493" s="144">
        <v>18930</v>
      </c>
      <c r="E493" s="1" t="s">
        <v>384</v>
      </c>
      <c r="F493" s="1" t="s">
        <v>143</v>
      </c>
      <c r="G493" s="1" t="s">
        <v>498</v>
      </c>
    </row>
    <row r="494" spans="1:7" ht="15" customHeight="1">
      <c r="A494" s="180">
        <v>45036</v>
      </c>
      <c r="B494" s="1" t="s">
        <v>276</v>
      </c>
      <c r="C494" s="144"/>
      <c r="D494" s="144">
        <v>1893</v>
      </c>
      <c r="E494" s="1" t="s">
        <v>384</v>
      </c>
      <c r="F494" s="1" t="s">
        <v>143</v>
      </c>
      <c r="G494" s="1" t="s">
        <v>498</v>
      </c>
    </row>
    <row r="495" spans="1:7" ht="15" customHeight="1">
      <c r="A495" s="180">
        <v>45036</v>
      </c>
      <c r="B495" s="1" t="s">
        <v>248</v>
      </c>
      <c r="C495" s="144">
        <v>20823</v>
      </c>
      <c r="D495" s="144"/>
      <c r="E495" s="1" t="s">
        <v>384</v>
      </c>
      <c r="F495" s="1" t="s">
        <v>143</v>
      </c>
      <c r="G495" s="1" t="s">
        <v>498</v>
      </c>
    </row>
    <row r="496" spans="1:7" ht="15" customHeight="1">
      <c r="A496" s="180">
        <v>45036</v>
      </c>
      <c r="B496" s="1" t="s">
        <v>161</v>
      </c>
      <c r="C496" s="144"/>
      <c r="D496" s="144">
        <v>860</v>
      </c>
      <c r="E496" s="1" t="s">
        <v>384</v>
      </c>
      <c r="F496" s="1" t="s">
        <v>144</v>
      </c>
      <c r="G496" s="1" t="s">
        <v>498</v>
      </c>
    </row>
    <row r="497" spans="1:7" ht="15" customHeight="1">
      <c r="A497" s="180">
        <v>45036</v>
      </c>
      <c r="B497" s="1" t="s">
        <v>248</v>
      </c>
      <c r="C497" s="144">
        <v>860</v>
      </c>
      <c r="D497" s="144"/>
      <c r="E497" s="1" t="s">
        <v>384</v>
      </c>
      <c r="F497" s="1" t="s">
        <v>144</v>
      </c>
      <c r="G497" s="1" t="s">
        <v>498</v>
      </c>
    </row>
    <row r="498" spans="1:7" ht="15" customHeight="1">
      <c r="A498" s="180">
        <v>45036</v>
      </c>
      <c r="B498" s="1" t="s">
        <v>161</v>
      </c>
      <c r="C498" s="144"/>
      <c r="D498" s="144">
        <v>96330</v>
      </c>
      <c r="E498" s="1" t="s">
        <v>453</v>
      </c>
      <c r="F498" s="1" t="s">
        <v>143</v>
      </c>
      <c r="G498" s="1" t="s">
        <v>498</v>
      </c>
    </row>
    <row r="499" spans="1:7" ht="15" customHeight="1">
      <c r="A499" s="180">
        <v>45036</v>
      </c>
      <c r="B499" s="1" t="s">
        <v>276</v>
      </c>
      <c r="C499" s="144"/>
      <c r="D499" s="144">
        <v>9633</v>
      </c>
      <c r="E499" s="1" t="s">
        <v>453</v>
      </c>
      <c r="F499" s="1" t="s">
        <v>143</v>
      </c>
      <c r="G499" s="1" t="s">
        <v>498</v>
      </c>
    </row>
    <row r="500" spans="1:7" ht="15" customHeight="1">
      <c r="A500" s="180">
        <v>45036</v>
      </c>
      <c r="B500" s="1" t="s">
        <v>248</v>
      </c>
      <c r="C500" s="144">
        <v>105963</v>
      </c>
      <c r="D500" s="144"/>
      <c r="E500" s="1" t="s">
        <v>453</v>
      </c>
      <c r="F500" s="1" t="s">
        <v>143</v>
      </c>
      <c r="G500" s="1" t="s">
        <v>498</v>
      </c>
    </row>
    <row r="501" spans="1:7" ht="15" customHeight="1">
      <c r="A501" s="180">
        <v>45036</v>
      </c>
      <c r="B501" s="1" t="s">
        <v>161</v>
      </c>
      <c r="C501" s="144"/>
      <c r="D501" s="144">
        <v>4383</v>
      </c>
      <c r="E501" s="1" t="s">
        <v>453</v>
      </c>
      <c r="F501" s="1" t="s">
        <v>144</v>
      </c>
      <c r="G501" s="1" t="s">
        <v>383</v>
      </c>
    </row>
    <row r="502" spans="1:7" ht="15" customHeight="1">
      <c r="A502" s="180">
        <v>45036</v>
      </c>
      <c r="B502" s="1" t="s">
        <v>248</v>
      </c>
      <c r="C502" s="144">
        <v>4383</v>
      </c>
      <c r="D502" s="144"/>
      <c r="E502" s="1" t="s">
        <v>453</v>
      </c>
      <c r="F502" s="1" t="s">
        <v>144</v>
      </c>
      <c r="G502" s="1" t="s">
        <v>383</v>
      </c>
    </row>
    <row r="503" spans="1:7" ht="15" customHeight="1">
      <c r="A503" s="180">
        <v>45036</v>
      </c>
      <c r="B503" s="1" t="s">
        <v>161</v>
      </c>
      <c r="C503" s="144"/>
      <c r="D503" s="144">
        <v>47370</v>
      </c>
      <c r="E503" s="1" t="s">
        <v>453</v>
      </c>
      <c r="F503" s="1" t="s">
        <v>143</v>
      </c>
      <c r="G503" s="1" t="s">
        <v>498</v>
      </c>
    </row>
    <row r="504" spans="1:7" ht="15" customHeight="1">
      <c r="A504" s="180">
        <v>45036</v>
      </c>
      <c r="B504" s="1" t="s">
        <v>276</v>
      </c>
      <c r="C504" s="144"/>
      <c r="D504" s="144">
        <v>4737</v>
      </c>
      <c r="E504" s="1" t="s">
        <v>453</v>
      </c>
      <c r="F504" s="1" t="s">
        <v>143</v>
      </c>
      <c r="G504" s="1" t="s">
        <v>498</v>
      </c>
    </row>
    <row r="505" spans="1:7" ht="15" customHeight="1">
      <c r="A505" s="180">
        <v>45036</v>
      </c>
      <c r="B505" s="1" t="s">
        <v>248</v>
      </c>
      <c r="C505" s="144">
        <v>52107</v>
      </c>
      <c r="D505" s="144"/>
      <c r="E505" s="1" t="s">
        <v>453</v>
      </c>
      <c r="F505" s="1" t="s">
        <v>143</v>
      </c>
      <c r="G505" s="1" t="s">
        <v>498</v>
      </c>
    </row>
    <row r="506" spans="1:7" ht="15" customHeight="1">
      <c r="A506" s="180">
        <v>45036</v>
      </c>
      <c r="B506" s="1" t="s">
        <v>161</v>
      </c>
      <c r="C506" s="144"/>
      <c r="D506" s="144">
        <v>2150</v>
      </c>
      <c r="E506" s="1" t="s">
        <v>453</v>
      </c>
      <c r="F506" s="1" t="s">
        <v>144</v>
      </c>
      <c r="G506" s="1" t="s">
        <v>498</v>
      </c>
    </row>
    <row r="507" spans="1:7" ht="15" customHeight="1">
      <c r="A507" s="180">
        <v>45036</v>
      </c>
      <c r="B507" s="1" t="s">
        <v>248</v>
      </c>
      <c r="C507" s="144">
        <v>2150</v>
      </c>
      <c r="D507" s="144"/>
      <c r="E507" s="1" t="s">
        <v>453</v>
      </c>
      <c r="F507" s="1" t="s">
        <v>144</v>
      </c>
      <c r="G507" s="1" t="s">
        <v>498</v>
      </c>
    </row>
    <row r="508" spans="1:7" ht="15" customHeight="1">
      <c r="A508" s="180">
        <v>45036</v>
      </c>
      <c r="B508" s="1" t="s">
        <v>161</v>
      </c>
      <c r="C508" s="144"/>
      <c r="D508" s="144">
        <v>1306470</v>
      </c>
      <c r="E508" s="1" t="s">
        <v>453</v>
      </c>
      <c r="F508" s="1" t="s">
        <v>143</v>
      </c>
      <c r="G508" s="1" t="s">
        <v>383</v>
      </c>
    </row>
    <row r="509" spans="1:7" ht="15" customHeight="1">
      <c r="A509" s="180">
        <v>45036</v>
      </c>
      <c r="B509" s="1" t="s">
        <v>276</v>
      </c>
      <c r="C509" s="144"/>
      <c r="D509" s="144">
        <v>130647</v>
      </c>
      <c r="E509" s="1" t="s">
        <v>453</v>
      </c>
      <c r="F509" s="1" t="s">
        <v>143</v>
      </c>
      <c r="G509" s="1" t="s">
        <v>383</v>
      </c>
    </row>
    <row r="510" spans="1:7" ht="15" customHeight="1">
      <c r="A510" s="180">
        <v>45036</v>
      </c>
      <c r="B510" s="1" t="s">
        <v>248</v>
      </c>
      <c r="C510" s="144">
        <v>1437117</v>
      </c>
      <c r="D510" s="144"/>
      <c r="E510" s="1" t="s">
        <v>453</v>
      </c>
      <c r="F510" s="1" t="s">
        <v>143</v>
      </c>
      <c r="G510" s="1" t="s">
        <v>383</v>
      </c>
    </row>
    <row r="511" spans="1:7" ht="15" customHeight="1">
      <c r="A511" s="180">
        <v>45036</v>
      </c>
      <c r="B511" s="1" t="s">
        <v>161</v>
      </c>
      <c r="C511" s="144"/>
      <c r="D511" s="144">
        <v>59440</v>
      </c>
      <c r="E511" s="1" t="s">
        <v>453</v>
      </c>
      <c r="F511" s="1" t="s">
        <v>144</v>
      </c>
      <c r="G511" s="1" t="s">
        <v>498</v>
      </c>
    </row>
    <row r="512" spans="1:7" ht="15" customHeight="1">
      <c r="A512" s="180">
        <v>45036</v>
      </c>
      <c r="B512" s="1" t="s">
        <v>248</v>
      </c>
      <c r="C512" s="144">
        <v>59440</v>
      </c>
      <c r="D512" s="144"/>
      <c r="E512" s="1" t="s">
        <v>453</v>
      </c>
      <c r="F512" s="1" t="s">
        <v>144</v>
      </c>
      <c r="G512" s="1" t="s">
        <v>498</v>
      </c>
    </row>
    <row r="513" spans="1:7" ht="15" customHeight="1">
      <c r="A513" s="180">
        <v>45036</v>
      </c>
      <c r="B513" s="1" t="s">
        <v>161</v>
      </c>
      <c r="C513" s="144"/>
      <c r="D513" s="144">
        <v>2102860</v>
      </c>
      <c r="E513" s="1" t="s">
        <v>453</v>
      </c>
      <c r="F513" s="1" t="s">
        <v>227</v>
      </c>
      <c r="G513" s="1" t="s">
        <v>383</v>
      </c>
    </row>
    <row r="514" spans="1:7" ht="15" customHeight="1">
      <c r="A514" s="180">
        <v>45036</v>
      </c>
      <c r="B514" s="1" t="s">
        <v>276</v>
      </c>
      <c r="C514" s="144"/>
      <c r="D514" s="144">
        <v>210286</v>
      </c>
      <c r="E514" s="1" t="s">
        <v>453</v>
      </c>
      <c r="F514" s="1" t="s">
        <v>227</v>
      </c>
      <c r="G514" s="1" t="s">
        <v>383</v>
      </c>
    </row>
    <row r="515" spans="1:7" ht="15" customHeight="1">
      <c r="A515" s="180">
        <v>45036</v>
      </c>
      <c r="B515" s="1" t="s">
        <v>248</v>
      </c>
      <c r="C515" s="144">
        <v>2313146</v>
      </c>
      <c r="D515" s="144"/>
      <c r="E515" s="1" t="s">
        <v>453</v>
      </c>
      <c r="F515" s="1" t="s">
        <v>227</v>
      </c>
      <c r="G515" s="1" t="s">
        <v>383</v>
      </c>
    </row>
    <row r="516" spans="1:7" ht="15" customHeight="1">
      <c r="A516" s="180">
        <v>45036</v>
      </c>
      <c r="B516" s="1" t="s">
        <v>161</v>
      </c>
      <c r="C516" s="144"/>
      <c r="D516" s="144">
        <v>95670</v>
      </c>
      <c r="E516" s="1" t="s">
        <v>453</v>
      </c>
      <c r="F516" s="1" t="s">
        <v>228</v>
      </c>
      <c r="G516" s="1" t="s">
        <v>498</v>
      </c>
    </row>
    <row r="517" spans="1:7" ht="15" customHeight="1">
      <c r="A517" s="180">
        <v>45036</v>
      </c>
      <c r="B517" s="1" t="s">
        <v>248</v>
      </c>
      <c r="C517" s="144">
        <v>95670</v>
      </c>
      <c r="D517" s="144"/>
      <c r="E517" s="1" t="s">
        <v>453</v>
      </c>
      <c r="F517" s="1" t="s">
        <v>228</v>
      </c>
      <c r="G517" s="1" t="s">
        <v>498</v>
      </c>
    </row>
    <row r="518" spans="1:7" ht="15" customHeight="1">
      <c r="A518" s="180">
        <v>45036</v>
      </c>
      <c r="B518" s="1" t="s">
        <v>161</v>
      </c>
      <c r="C518" s="144"/>
      <c r="D518" s="144">
        <v>17660</v>
      </c>
      <c r="E518" s="1" t="s">
        <v>246</v>
      </c>
      <c r="F518" s="1" t="s">
        <v>143</v>
      </c>
      <c r="G518" s="1" t="s">
        <v>383</v>
      </c>
    </row>
    <row r="519" spans="1:7" ht="15" customHeight="1">
      <c r="A519" s="180">
        <v>45036</v>
      </c>
      <c r="B519" s="1" t="s">
        <v>276</v>
      </c>
      <c r="C519" s="144"/>
      <c r="D519" s="144">
        <v>1766</v>
      </c>
      <c r="E519" s="1" t="s">
        <v>246</v>
      </c>
      <c r="F519" s="1" t="s">
        <v>143</v>
      </c>
      <c r="G519" s="1" t="s">
        <v>383</v>
      </c>
    </row>
    <row r="520" spans="1:7" ht="15" customHeight="1">
      <c r="A520" s="180">
        <v>45036</v>
      </c>
      <c r="B520" s="1" t="s">
        <v>248</v>
      </c>
      <c r="C520" s="144">
        <v>19426</v>
      </c>
      <c r="D520" s="144"/>
      <c r="E520" s="1" t="s">
        <v>246</v>
      </c>
      <c r="F520" s="1" t="s">
        <v>143</v>
      </c>
      <c r="G520" s="1" t="s">
        <v>383</v>
      </c>
    </row>
    <row r="521" spans="1:7" ht="15" customHeight="1">
      <c r="A521" s="180">
        <v>45036</v>
      </c>
      <c r="B521" s="1" t="s">
        <v>161</v>
      </c>
      <c r="C521" s="144"/>
      <c r="D521" s="144">
        <v>800</v>
      </c>
      <c r="E521" s="1" t="s">
        <v>246</v>
      </c>
      <c r="F521" s="1" t="s">
        <v>144</v>
      </c>
      <c r="G521" s="1" t="s">
        <v>498</v>
      </c>
    </row>
    <row r="522" spans="1:7" ht="15" customHeight="1">
      <c r="A522" s="180">
        <v>45036</v>
      </c>
      <c r="B522" s="1" t="s">
        <v>248</v>
      </c>
      <c r="C522" s="144">
        <v>800</v>
      </c>
      <c r="D522" s="144"/>
      <c r="E522" s="1" t="s">
        <v>246</v>
      </c>
      <c r="F522" s="1" t="s">
        <v>144</v>
      </c>
      <c r="G522" s="1" t="s">
        <v>498</v>
      </c>
    </row>
    <row r="523" spans="1:7" ht="15" customHeight="1">
      <c r="A523" s="180">
        <v>45036</v>
      </c>
      <c r="B523" s="1" t="s">
        <v>161</v>
      </c>
      <c r="C523" s="144"/>
      <c r="D523" s="144">
        <v>47130</v>
      </c>
      <c r="E523" s="1" t="s">
        <v>246</v>
      </c>
      <c r="F523" s="1" t="s">
        <v>143</v>
      </c>
      <c r="G523" s="1" t="s">
        <v>383</v>
      </c>
    </row>
    <row r="524" spans="1:7" ht="15" customHeight="1">
      <c r="A524" s="180">
        <v>45036</v>
      </c>
      <c r="B524" s="1" t="s">
        <v>276</v>
      </c>
      <c r="C524" s="144"/>
      <c r="D524" s="144">
        <v>4713</v>
      </c>
      <c r="E524" s="1" t="s">
        <v>246</v>
      </c>
      <c r="F524" s="1" t="s">
        <v>143</v>
      </c>
      <c r="G524" s="1" t="s">
        <v>383</v>
      </c>
    </row>
    <row r="525" spans="1:7" ht="15" customHeight="1">
      <c r="A525" s="180">
        <v>45036</v>
      </c>
      <c r="B525" s="1" t="s">
        <v>248</v>
      </c>
      <c r="C525" s="144">
        <v>51843</v>
      </c>
      <c r="D525" s="144"/>
      <c r="E525" s="1" t="s">
        <v>246</v>
      </c>
      <c r="F525" s="1" t="s">
        <v>143</v>
      </c>
      <c r="G525" s="1" t="s">
        <v>383</v>
      </c>
    </row>
    <row r="526" spans="1:7" ht="15" customHeight="1">
      <c r="A526" s="180">
        <v>45036</v>
      </c>
      <c r="B526" s="1" t="s">
        <v>161</v>
      </c>
      <c r="C526" s="144"/>
      <c r="D526" s="144">
        <v>2140</v>
      </c>
      <c r="E526" s="1" t="s">
        <v>246</v>
      </c>
      <c r="F526" s="1" t="s">
        <v>144</v>
      </c>
      <c r="G526" s="1" t="s">
        <v>498</v>
      </c>
    </row>
    <row r="527" spans="1:7" ht="15" customHeight="1">
      <c r="A527" s="180">
        <v>45036</v>
      </c>
      <c r="B527" s="1" t="s">
        <v>248</v>
      </c>
      <c r="C527" s="144">
        <v>2140</v>
      </c>
      <c r="D527" s="144"/>
      <c r="E527" s="1" t="s">
        <v>246</v>
      </c>
      <c r="F527" s="1" t="s">
        <v>144</v>
      </c>
      <c r="G527" s="1" t="s">
        <v>498</v>
      </c>
    </row>
    <row r="528" spans="1:7" ht="15" customHeight="1">
      <c r="A528" s="180">
        <v>45036</v>
      </c>
      <c r="B528" s="1" t="s">
        <v>161</v>
      </c>
      <c r="C528" s="144"/>
      <c r="D528" s="144">
        <v>73070</v>
      </c>
      <c r="E528" s="1" t="s">
        <v>396</v>
      </c>
      <c r="F528" s="1" t="s">
        <v>143</v>
      </c>
      <c r="G528" s="1" t="s">
        <v>498</v>
      </c>
    </row>
    <row r="529" spans="1:7" ht="15" customHeight="1">
      <c r="A529" s="180">
        <v>45036</v>
      </c>
      <c r="B529" s="1" t="s">
        <v>276</v>
      </c>
      <c r="C529" s="144"/>
      <c r="D529" s="144">
        <v>7307</v>
      </c>
      <c r="E529" s="1" t="s">
        <v>396</v>
      </c>
      <c r="F529" s="1" t="s">
        <v>143</v>
      </c>
      <c r="G529" s="1" t="s">
        <v>498</v>
      </c>
    </row>
    <row r="530" spans="1:7" ht="15" customHeight="1">
      <c r="A530" s="180">
        <v>45036</v>
      </c>
      <c r="B530" s="1" t="s">
        <v>248</v>
      </c>
      <c r="C530" s="144">
        <v>80377</v>
      </c>
      <c r="D530" s="144"/>
      <c r="E530" s="1" t="s">
        <v>396</v>
      </c>
      <c r="F530" s="1" t="s">
        <v>143</v>
      </c>
      <c r="G530" s="1" t="s">
        <v>498</v>
      </c>
    </row>
    <row r="531" spans="1:7" ht="15" customHeight="1">
      <c r="A531" s="180">
        <v>45036</v>
      </c>
      <c r="B531" s="1" t="s">
        <v>161</v>
      </c>
      <c r="C531" s="144"/>
      <c r="D531" s="144">
        <v>3320</v>
      </c>
      <c r="E531" s="1" t="s">
        <v>396</v>
      </c>
      <c r="F531" s="1" t="s">
        <v>144</v>
      </c>
      <c r="G531" s="1" t="s">
        <v>383</v>
      </c>
    </row>
    <row r="532" spans="1:7" ht="15" customHeight="1">
      <c r="A532" s="180">
        <v>45036</v>
      </c>
      <c r="B532" s="1" t="s">
        <v>248</v>
      </c>
      <c r="C532" s="144">
        <v>3320</v>
      </c>
      <c r="D532" s="144"/>
      <c r="E532" s="1" t="s">
        <v>396</v>
      </c>
      <c r="F532" s="1" t="s">
        <v>144</v>
      </c>
      <c r="G532" s="1" t="s">
        <v>383</v>
      </c>
    </row>
    <row r="533" spans="1:7" ht="15" customHeight="1">
      <c r="A533" s="180">
        <v>45036</v>
      </c>
      <c r="B533" s="1" t="s">
        <v>161</v>
      </c>
      <c r="C533" s="144"/>
      <c r="D533" s="144">
        <v>32740</v>
      </c>
      <c r="E533" s="1" t="s">
        <v>524</v>
      </c>
      <c r="F533" s="1" t="s">
        <v>143</v>
      </c>
      <c r="G533" s="1" t="s">
        <v>498</v>
      </c>
    </row>
    <row r="534" spans="1:7" ht="15" customHeight="1">
      <c r="A534" s="180">
        <v>45036</v>
      </c>
      <c r="B534" s="1" t="s">
        <v>276</v>
      </c>
      <c r="C534" s="144"/>
      <c r="D534" s="144">
        <v>3274</v>
      </c>
      <c r="E534" s="1" t="s">
        <v>524</v>
      </c>
      <c r="F534" s="1" t="s">
        <v>143</v>
      </c>
      <c r="G534" s="1" t="s">
        <v>498</v>
      </c>
    </row>
    <row r="535" spans="1:7" ht="15" customHeight="1">
      <c r="A535" s="180">
        <v>45036</v>
      </c>
      <c r="B535" s="1" t="s">
        <v>248</v>
      </c>
      <c r="C535" s="144">
        <v>36014</v>
      </c>
      <c r="D535" s="144"/>
      <c r="E535" s="1" t="s">
        <v>524</v>
      </c>
      <c r="F535" s="1" t="s">
        <v>143</v>
      </c>
      <c r="G535" s="1" t="s">
        <v>498</v>
      </c>
    </row>
    <row r="536" spans="1:7" ht="15" customHeight="1">
      <c r="A536" s="180">
        <v>45036</v>
      </c>
      <c r="B536" s="1" t="s">
        <v>161</v>
      </c>
      <c r="C536" s="144"/>
      <c r="D536" s="144">
        <v>1480</v>
      </c>
      <c r="E536" s="1" t="s">
        <v>524</v>
      </c>
      <c r="F536" s="1" t="s">
        <v>144</v>
      </c>
      <c r="G536" s="1" t="s">
        <v>383</v>
      </c>
    </row>
    <row r="537" spans="1:7" ht="15" customHeight="1">
      <c r="A537" s="180">
        <v>45036</v>
      </c>
      <c r="B537" s="1" t="s">
        <v>248</v>
      </c>
      <c r="C537" s="144">
        <v>1480</v>
      </c>
      <c r="D537" s="144"/>
      <c r="E537" s="1" t="s">
        <v>524</v>
      </c>
      <c r="F537" s="1" t="s">
        <v>144</v>
      </c>
      <c r="G537" s="1" t="s">
        <v>383</v>
      </c>
    </row>
    <row r="538" spans="1:7" ht="15" customHeight="1">
      <c r="A538" s="180">
        <v>45036</v>
      </c>
      <c r="B538" s="1" t="s">
        <v>161</v>
      </c>
      <c r="C538" s="144"/>
      <c r="D538" s="144">
        <v>101840</v>
      </c>
      <c r="E538" s="1" t="s">
        <v>524</v>
      </c>
      <c r="F538" s="1" t="s">
        <v>227</v>
      </c>
      <c r="G538" s="1" t="s">
        <v>498</v>
      </c>
    </row>
    <row r="539" spans="1:7" ht="15" customHeight="1">
      <c r="A539" s="180">
        <v>45036</v>
      </c>
      <c r="B539" s="1" t="s">
        <v>276</v>
      </c>
      <c r="C539" s="144"/>
      <c r="D539" s="144">
        <v>10184</v>
      </c>
      <c r="E539" s="1" t="s">
        <v>524</v>
      </c>
      <c r="F539" s="1" t="s">
        <v>227</v>
      </c>
      <c r="G539" s="1" t="s">
        <v>498</v>
      </c>
    </row>
    <row r="540" spans="1:7" ht="15" customHeight="1">
      <c r="A540" s="180">
        <v>45036</v>
      </c>
      <c r="B540" s="1" t="s">
        <v>248</v>
      </c>
      <c r="C540" s="144">
        <v>112024</v>
      </c>
      <c r="D540" s="144"/>
      <c r="E540" s="1" t="s">
        <v>524</v>
      </c>
      <c r="F540" s="1" t="s">
        <v>227</v>
      </c>
      <c r="G540" s="1" t="s">
        <v>498</v>
      </c>
    </row>
    <row r="541" spans="1:7" ht="15" customHeight="1">
      <c r="A541" s="180">
        <v>45036</v>
      </c>
      <c r="B541" s="1" t="s">
        <v>161</v>
      </c>
      <c r="C541" s="144"/>
      <c r="D541" s="144">
        <v>4630</v>
      </c>
      <c r="E541" s="1" t="s">
        <v>524</v>
      </c>
      <c r="F541" s="1" t="s">
        <v>228</v>
      </c>
      <c r="G541" s="1" t="s">
        <v>383</v>
      </c>
    </row>
    <row r="542" spans="1:7" ht="15" customHeight="1">
      <c r="A542" s="180">
        <v>45036</v>
      </c>
      <c r="B542" s="1" t="s">
        <v>248</v>
      </c>
      <c r="C542" s="144">
        <v>4630</v>
      </c>
      <c r="D542" s="144"/>
      <c r="E542" s="1" t="s">
        <v>524</v>
      </c>
      <c r="F542" s="1" t="s">
        <v>228</v>
      </c>
      <c r="G542" s="1" t="s">
        <v>383</v>
      </c>
    </row>
    <row r="543" spans="1:7" ht="15" customHeight="1">
      <c r="A543" s="180">
        <v>45036</v>
      </c>
      <c r="B543" s="1" t="s">
        <v>161</v>
      </c>
      <c r="C543" s="144"/>
      <c r="D543" s="144">
        <v>19070</v>
      </c>
      <c r="E543" s="1" t="s">
        <v>120</v>
      </c>
      <c r="F543" s="1" t="s">
        <v>143</v>
      </c>
      <c r="G543" s="1" t="s">
        <v>498</v>
      </c>
    </row>
    <row r="544" spans="1:7" ht="15" customHeight="1">
      <c r="A544" s="180">
        <v>45036</v>
      </c>
      <c r="B544" s="1" t="s">
        <v>276</v>
      </c>
      <c r="C544" s="144"/>
      <c r="D544" s="144">
        <v>1907</v>
      </c>
      <c r="E544" s="1" t="s">
        <v>120</v>
      </c>
      <c r="F544" s="1" t="s">
        <v>143</v>
      </c>
      <c r="G544" s="1" t="s">
        <v>498</v>
      </c>
    </row>
    <row r="545" spans="1:7" ht="15" customHeight="1">
      <c r="A545" s="180">
        <v>45036</v>
      </c>
      <c r="B545" s="1" t="s">
        <v>248</v>
      </c>
      <c r="C545" s="144">
        <v>20977</v>
      </c>
      <c r="D545" s="144"/>
      <c r="E545" s="1" t="s">
        <v>120</v>
      </c>
      <c r="F545" s="1" t="s">
        <v>143</v>
      </c>
      <c r="G545" s="1" t="s">
        <v>498</v>
      </c>
    </row>
    <row r="546" spans="1:7" ht="15" customHeight="1">
      <c r="A546" s="180">
        <v>45036</v>
      </c>
      <c r="B546" s="1" t="s">
        <v>161</v>
      </c>
      <c r="C546" s="144"/>
      <c r="D546" s="144">
        <v>860</v>
      </c>
      <c r="E546" s="1" t="s">
        <v>120</v>
      </c>
      <c r="F546" s="1" t="s">
        <v>144</v>
      </c>
      <c r="G546" s="1" t="s">
        <v>498</v>
      </c>
    </row>
    <row r="547" spans="1:7" ht="15" customHeight="1">
      <c r="A547" s="180">
        <v>45036</v>
      </c>
      <c r="B547" s="1" t="s">
        <v>248</v>
      </c>
      <c r="C547" s="144">
        <v>860</v>
      </c>
      <c r="D547" s="144"/>
      <c r="E547" s="1" t="s">
        <v>120</v>
      </c>
      <c r="F547" s="1" t="s">
        <v>144</v>
      </c>
      <c r="G547" s="1" t="s">
        <v>498</v>
      </c>
    </row>
    <row r="548" spans="1:7" ht="15" customHeight="1">
      <c r="A548" s="180">
        <v>45036</v>
      </c>
      <c r="B548" s="1" t="s">
        <v>161</v>
      </c>
      <c r="C548" s="144"/>
      <c r="D548" s="144">
        <v>428460</v>
      </c>
      <c r="E548" s="1" t="s">
        <v>120</v>
      </c>
      <c r="F548" s="1" t="s">
        <v>143</v>
      </c>
      <c r="G548" s="1" t="s">
        <v>383</v>
      </c>
    </row>
    <row r="549" spans="1:7" ht="15" customHeight="1">
      <c r="A549" s="180">
        <v>45036</v>
      </c>
      <c r="B549" s="1" t="s">
        <v>276</v>
      </c>
      <c r="C549" s="144"/>
      <c r="D549" s="144">
        <v>42846</v>
      </c>
      <c r="E549" s="1" t="s">
        <v>120</v>
      </c>
      <c r="F549" s="1" t="s">
        <v>143</v>
      </c>
      <c r="G549" s="1" t="s">
        <v>383</v>
      </c>
    </row>
    <row r="550" spans="1:7" ht="15" customHeight="1">
      <c r="A550" s="180">
        <v>45036</v>
      </c>
      <c r="B550" s="1" t="s">
        <v>248</v>
      </c>
      <c r="C550" s="144">
        <v>471306</v>
      </c>
      <c r="D550" s="144"/>
      <c r="E550" s="1" t="s">
        <v>120</v>
      </c>
      <c r="F550" s="1" t="s">
        <v>143</v>
      </c>
      <c r="G550" s="1" t="s">
        <v>383</v>
      </c>
    </row>
    <row r="551" spans="1:7" ht="15" customHeight="1">
      <c r="A551" s="180">
        <v>45036</v>
      </c>
      <c r="B551" s="1" t="s">
        <v>161</v>
      </c>
      <c r="C551" s="144"/>
      <c r="D551" s="144">
        <v>19480</v>
      </c>
      <c r="E551" s="1" t="s">
        <v>120</v>
      </c>
      <c r="F551" s="1" t="s">
        <v>144</v>
      </c>
      <c r="G551" s="1" t="s">
        <v>498</v>
      </c>
    </row>
    <row r="552" spans="1:7" ht="15" customHeight="1">
      <c r="A552" s="180">
        <v>45036</v>
      </c>
      <c r="B552" s="1" t="s">
        <v>248</v>
      </c>
      <c r="C552" s="144">
        <v>19480</v>
      </c>
      <c r="D552" s="144"/>
      <c r="E552" s="1" t="s">
        <v>120</v>
      </c>
      <c r="F552" s="1" t="s">
        <v>144</v>
      </c>
      <c r="G552" s="1" t="s">
        <v>498</v>
      </c>
    </row>
    <row r="553" spans="1:7" ht="15" customHeight="1">
      <c r="A553" s="180">
        <v>45036</v>
      </c>
      <c r="B553" s="1" t="s">
        <v>161</v>
      </c>
      <c r="C553" s="144"/>
      <c r="D553" s="144">
        <v>5648330</v>
      </c>
      <c r="E553" s="1" t="s">
        <v>120</v>
      </c>
      <c r="F553" s="1" t="s">
        <v>227</v>
      </c>
      <c r="G553" s="1" t="s">
        <v>383</v>
      </c>
    </row>
    <row r="554" spans="1:7" ht="15" customHeight="1">
      <c r="A554" s="180">
        <v>45036</v>
      </c>
      <c r="B554" s="1" t="s">
        <v>276</v>
      </c>
      <c r="C554" s="144"/>
      <c r="D554" s="144">
        <v>564833</v>
      </c>
      <c r="E554" s="1" t="s">
        <v>120</v>
      </c>
      <c r="F554" s="1" t="s">
        <v>227</v>
      </c>
      <c r="G554" s="1" t="s">
        <v>383</v>
      </c>
    </row>
    <row r="555" spans="1:7" ht="15" customHeight="1">
      <c r="A555" s="180">
        <v>45036</v>
      </c>
      <c r="B555" s="1" t="s">
        <v>248</v>
      </c>
      <c r="C555" s="144">
        <v>6213163</v>
      </c>
      <c r="D555" s="144"/>
      <c r="E555" s="1" t="s">
        <v>120</v>
      </c>
      <c r="F555" s="1" t="s">
        <v>227</v>
      </c>
      <c r="G555" s="1" t="s">
        <v>383</v>
      </c>
    </row>
    <row r="556" spans="1:7" ht="15" customHeight="1">
      <c r="A556" s="180">
        <v>45036</v>
      </c>
      <c r="B556" s="1" t="s">
        <v>161</v>
      </c>
      <c r="C556" s="144"/>
      <c r="D556" s="144">
        <v>257010</v>
      </c>
      <c r="E556" s="1" t="s">
        <v>120</v>
      </c>
      <c r="F556" s="1" t="s">
        <v>228</v>
      </c>
      <c r="G556" s="1" t="s">
        <v>498</v>
      </c>
    </row>
    <row r="557" spans="1:7" ht="15" customHeight="1">
      <c r="A557" s="180">
        <v>45036</v>
      </c>
      <c r="B557" s="1" t="s">
        <v>248</v>
      </c>
      <c r="C557" s="144">
        <v>257010</v>
      </c>
      <c r="D557" s="144"/>
      <c r="E557" s="1" t="s">
        <v>120</v>
      </c>
      <c r="F557" s="1" t="s">
        <v>228</v>
      </c>
      <c r="G557" s="1" t="s">
        <v>498</v>
      </c>
    </row>
    <row r="558" spans="1:7" ht="15" customHeight="1">
      <c r="A558" s="180">
        <v>45036</v>
      </c>
      <c r="B558" s="1" t="s">
        <v>161</v>
      </c>
      <c r="C558" s="144"/>
      <c r="D558" s="144">
        <v>55580</v>
      </c>
      <c r="E558" s="1" t="s">
        <v>142</v>
      </c>
      <c r="F558" s="1" t="s">
        <v>143</v>
      </c>
      <c r="G558" s="1" t="s">
        <v>383</v>
      </c>
    </row>
    <row r="559" spans="1:7" ht="15" customHeight="1">
      <c r="A559" s="180">
        <v>45036</v>
      </c>
      <c r="B559" s="1" t="s">
        <v>276</v>
      </c>
      <c r="C559" s="144"/>
      <c r="D559" s="144">
        <v>5558</v>
      </c>
      <c r="E559" s="1" t="s">
        <v>142</v>
      </c>
      <c r="F559" s="1" t="s">
        <v>143</v>
      </c>
      <c r="G559" s="1" t="s">
        <v>383</v>
      </c>
    </row>
    <row r="560" spans="1:7" ht="15" customHeight="1">
      <c r="A560" s="180">
        <v>45036</v>
      </c>
      <c r="B560" s="1" t="s">
        <v>248</v>
      </c>
      <c r="C560" s="144">
        <v>61138</v>
      </c>
      <c r="D560" s="144"/>
      <c r="E560" s="1" t="s">
        <v>142</v>
      </c>
      <c r="F560" s="1" t="s">
        <v>143</v>
      </c>
      <c r="G560" s="1" t="s">
        <v>383</v>
      </c>
    </row>
    <row r="561" spans="1:7" ht="15" customHeight="1">
      <c r="A561" s="180">
        <v>45036</v>
      </c>
      <c r="B561" s="1" t="s">
        <v>161</v>
      </c>
      <c r="C561" s="144"/>
      <c r="D561" s="144">
        <v>2520</v>
      </c>
      <c r="E561" s="1" t="s">
        <v>142</v>
      </c>
      <c r="F561" s="1" t="s">
        <v>144</v>
      </c>
      <c r="G561" s="1" t="s">
        <v>498</v>
      </c>
    </row>
    <row r="562" spans="1:7" ht="15" customHeight="1">
      <c r="A562" s="180">
        <v>45036</v>
      </c>
      <c r="B562" s="1" t="s">
        <v>248</v>
      </c>
      <c r="C562" s="144">
        <v>2520</v>
      </c>
      <c r="D562" s="144"/>
      <c r="E562" s="1" t="s">
        <v>142</v>
      </c>
      <c r="F562" s="1" t="s">
        <v>144</v>
      </c>
      <c r="G562" s="1" t="s">
        <v>498</v>
      </c>
    </row>
    <row r="563" spans="1:7" ht="15" customHeight="1">
      <c r="A563" s="180">
        <v>45036</v>
      </c>
      <c r="B563" s="1" t="s">
        <v>161</v>
      </c>
      <c r="C563" s="144"/>
      <c r="D563" s="144">
        <v>973100</v>
      </c>
      <c r="E563" s="1" t="s">
        <v>142</v>
      </c>
      <c r="F563" s="1" t="s">
        <v>143</v>
      </c>
      <c r="G563" s="1" t="s">
        <v>498</v>
      </c>
    </row>
    <row r="564" spans="1:7" ht="15" customHeight="1">
      <c r="A564" s="180">
        <v>45036</v>
      </c>
      <c r="B564" s="1" t="s">
        <v>276</v>
      </c>
      <c r="C564" s="144"/>
      <c r="D564" s="144">
        <v>97310</v>
      </c>
      <c r="E564" s="1" t="s">
        <v>142</v>
      </c>
      <c r="F564" s="1" t="s">
        <v>143</v>
      </c>
      <c r="G564" s="1" t="s">
        <v>498</v>
      </c>
    </row>
    <row r="565" spans="1:7" ht="15" customHeight="1">
      <c r="A565" s="180">
        <v>45036</v>
      </c>
      <c r="B565" s="1" t="s">
        <v>248</v>
      </c>
      <c r="C565" s="144">
        <v>1070410</v>
      </c>
      <c r="D565" s="144"/>
      <c r="E565" s="1" t="s">
        <v>142</v>
      </c>
      <c r="F565" s="1" t="s">
        <v>143</v>
      </c>
      <c r="G565" s="1" t="s">
        <v>498</v>
      </c>
    </row>
    <row r="566" spans="1:7" ht="15" customHeight="1">
      <c r="A566" s="180">
        <v>45036</v>
      </c>
      <c r="B566" s="1" t="s">
        <v>161</v>
      </c>
      <c r="C566" s="144"/>
      <c r="D566" s="144">
        <v>44250</v>
      </c>
      <c r="E566" s="1" t="s">
        <v>142</v>
      </c>
      <c r="F566" s="1" t="s">
        <v>144</v>
      </c>
      <c r="G566" s="1" t="s">
        <v>498</v>
      </c>
    </row>
    <row r="567" spans="1:7" ht="15" customHeight="1">
      <c r="A567" s="180">
        <v>45036</v>
      </c>
      <c r="B567" s="1" t="s">
        <v>248</v>
      </c>
      <c r="C567" s="144">
        <v>44250</v>
      </c>
      <c r="D567" s="144"/>
      <c r="E567" s="1" t="s">
        <v>142</v>
      </c>
      <c r="F567" s="1" t="s">
        <v>144</v>
      </c>
      <c r="G567" s="1" t="s">
        <v>498</v>
      </c>
    </row>
    <row r="568" spans="1:7" ht="15" customHeight="1">
      <c r="A568" s="180">
        <v>45036</v>
      </c>
      <c r="B568" s="1" t="s">
        <v>161</v>
      </c>
      <c r="C568" s="144"/>
      <c r="D568" s="144">
        <v>11077560</v>
      </c>
      <c r="E568" s="1" t="s">
        <v>142</v>
      </c>
      <c r="F568" s="1" t="s">
        <v>227</v>
      </c>
      <c r="G568" s="1" t="s">
        <v>383</v>
      </c>
    </row>
    <row r="569" spans="1:7" ht="15" customHeight="1">
      <c r="A569" s="180">
        <v>45036</v>
      </c>
      <c r="B569" s="1" t="s">
        <v>276</v>
      </c>
      <c r="C569" s="144"/>
      <c r="D569" s="144">
        <v>1107756</v>
      </c>
      <c r="E569" s="1" t="s">
        <v>142</v>
      </c>
      <c r="F569" s="1" t="s">
        <v>227</v>
      </c>
      <c r="G569" s="1" t="s">
        <v>383</v>
      </c>
    </row>
    <row r="570" spans="1:7" ht="15" customHeight="1">
      <c r="A570" s="180">
        <v>45036</v>
      </c>
      <c r="B570" s="1" t="s">
        <v>248</v>
      </c>
      <c r="C570" s="144">
        <v>12185316</v>
      </c>
      <c r="D570" s="144"/>
      <c r="E570" s="1" t="s">
        <v>142</v>
      </c>
      <c r="F570" s="1" t="s">
        <v>227</v>
      </c>
      <c r="G570" s="1" t="s">
        <v>383</v>
      </c>
    </row>
    <row r="571" spans="1:7" ht="15" customHeight="1">
      <c r="A571" s="180">
        <v>45036</v>
      </c>
      <c r="B571" s="1" t="s">
        <v>161</v>
      </c>
      <c r="C571" s="144"/>
      <c r="D571" s="144">
        <v>504050</v>
      </c>
      <c r="E571" s="1" t="s">
        <v>142</v>
      </c>
      <c r="F571" s="1" t="s">
        <v>228</v>
      </c>
      <c r="G571" s="1" t="s">
        <v>498</v>
      </c>
    </row>
    <row r="572" spans="1:7" ht="15" customHeight="1">
      <c r="A572" s="180">
        <v>45036</v>
      </c>
      <c r="B572" s="1" t="s">
        <v>248</v>
      </c>
      <c r="C572" s="144">
        <v>504050</v>
      </c>
      <c r="D572" s="144"/>
      <c r="E572" s="1" t="s">
        <v>142</v>
      </c>
      <c r="F572" s="1" t="s">
        <v>228</v>
      </c>
      <c r="G572" s="1" t="s">
        <v>498</v>
      </c>
    </row>
    <row r="573" spans="1:7" ht="15" customHeight="1">
      <c r="A573" s="180">
        <v>45018</v>
      </c>
      <c r="B573" s="1" t="s">
        <v>161</v>
      </c>
      <c r="C573" s="144"/>
      <c r="D573" s="144">
        <v>270000</v>
      </c>
      <c r="E573" s="1" t="s">
        <v>326</v>
      </c>
      <c r="F573" s="1" t="s">
        <v>316</v>
      </c>
      <c r="G573" s="1" t="s">
        <v>498</v>
      </c>
    </row>
    <row r="574" spans="1:7" ht="15" customHeight="1">
      <c r="A574" s="180">
        <v>45018</v>
      </c>
      <c r="B574" s="1" t="s">
        <v>276</v>
      </c>
      <c r="C574" s="144"/>
      <c r="D574" s="144">
        <v>27000</v>
      </c>
      <c r="E574" s="1" t="s">
        <v>326</v>
      </c>
      <c r="F574" s="1" t="s">
        <v>316</v>
      </c>
      <c r="G574" s="1" t="s">
        <v>498</v>
      </c>
    </row>
    <row r="575" spans="1:7" ht="15" customHeight="1">
      <c r="A575" s="180">
        <v>45018</v>
      </c>
      <c r="B575" s="1" t="s">
        <v>248</v>
      </c>
      <c r="C575" s="144">
        <v>297000</v>
      </c>
      <c r="D575" s="144"/>
      <c r="E575" s="1" t="s">
        <v>326</v>
      </c>
      <c r="F575" s="1" t="s">
        <v>316</v>
      </c>
      <c r="G575" s="1" t="s">
        <v>498</v>
      </c>
    </row>
    <row r="576" spans="1:7" ht="15" customHeight="1">
      <c r="A576" s="180">
        <v>45018</v>
      </c>
      <c r="B576" s="1" t="s">
        <v>161</v>
      </c>
      <c r="C576" s="144"/>
      <c r="D576" s="144">
        <v>800000</v>
      </c>
      <c r="E576" s="1" t="s">
        <v>323</v>
      </c>
      <c r="F576" s="1" t="s">
        <v>316</v>
      </c>
      <c r="G576" s="1" t="s">
        <v>498</v>
      </c>
    </row>
    <row r="577" spans="1:8" ht="15" customHeight="1">
      <c r="A577" s="180">
        <v>45018</v>
      </c>
      <c r="B577" s="1" t="s">
        <v>276</v>
      </c>
      <c r="C577" s="144"/>
      <c r="D577" s="144">
        <v>80000</v>
      </c>
      <c r="E577" s="1" t="s">
        <v>323</v>
      </c>
      <c r="F577" s="1" t="s">
        <v>316</v>
      </c>
      <c r="G577" s="1" t="s">
        <v>498</v>
      </c>
    </row>
    <row r="578" spans="1:8" ht="15" customHeight="1">
      <c r="A578" s="180">
        <v>45018</v>
      </c>
      <c r="B578" s="1" t="s">
        <v>248</v>
      </c>
      <c r="C578" s="144">
        <v>880000</v>
      </c>
      <c r="D578" s="144"/>
      <c r="E578" s="1" t="s">
        <v>323</v>
      </c>
      <c r="F578" s="1" t="s">
        <v>316</v>
      </c>
      <c r="G578" s="1" t="s">
        <v>498</v>
      </c>
    </row>
    <row r="579" spans="1:8" ht="15" customHeight="1">
      <c r="A579" s="180">
        <v>45036</v>
      </c>
      <c r="B579" s="1" t="s">
        <v>161</v>
      </c>
      <c r="C579" s="144"/>
      <c r="D579" s="144">
        <v>1650000</v>
      </c>
      <c r="E579" s="1" t="s">
        <v>324</v>
      </c>
      <c r="F579" s="1" t="s">
        <v>223</v>
      </c>
      <c r="G579" s="1" t="s">
        <v>383</v>
      </c>
    </row>
    <row r="580" spans="1:8" ht="15" customHeight="1">
      <c r="A580" s="180">
        <v>45036</v>
      </c>
      <c r="B580" s="1" t="s">
        <v>276</v>
      </c>
      <c r="C580" s="144"/>
      <c r="D580" s="144">
        <v>165000</v>
      </c>
      <c r="E580" s="1" t="s">
        <v>324</v>
      </c>
      <c r="F580" s="1" t="s">
        <v>223</v>
      </c>
      <c r="G580" s="1" t="s">
        <v>383</v>
      </c>
    </row>
    <row r="581" spans="1:8" ht="15" customHeight="1">
      <c r="A581" s="184">
        <v>45036</v>
      </c>
      <c r="B581" s="26" t="s">
        <v>248</v>
      </c>
      <c r="C581" s="270">
        <v>1815000</v>
      </c>
      <c r="D581" s="270"/>
      <c r="E581" s="26" t="s">
        <v>324</v>
      </c>
      <c r="F581" s="26" t="s">
        <v>223</v>
      </c>
      <c r="G581" s="26" t="s">
        <v>383</v>
      </c>
      <c r="H581" s="155" t="s">
        <v>551</v>
      </c>
    </row>
    <row r="582" spans="1:8" ht="15" customHeight="1">
      <c r="A582" s="180">
        <v>45020</v>
      </c>
      <c r="B582" s="1" t="s">
        <v>147</v>
      </c>
      <c r="C582" s="144">
        <v>10050810</v>
      </c>
      <c r="D582" s="144"/>
      <c r="E582" s="1" t="s">
        <v>325</v>
      </c>
      <c r="F582" s="1" t="s">
        <v>294</v>
      </c>
      <c r="G582" s="138" t="s">
        <v>165</v>
      </c>
    </row>
    <row r="583" spans="1:8" ht="15" customHeight="1">
      <c r="A583" s="180">
        <v>45020</v>
      </c>
      <c r="B583" s="1" t="s">
        <v>248</v>
      </c>
      <c r="C583" s="144"/>
      <c r="D583" s="144">
        <v>10050810</v>
      </c>
      <c r="E583" s="1" t="s">
        <v>325</v>
      </c>
      <c r="F583" s="1" t="s">
        <v>294</v>
      </c>
      <c r="G583" s="138"/>
    </row>
    <row r="584" spans="1:8" ht="15" customHeight="1">
      <c r="A584" s="180">
        <v>45020</v>
      </c>
      <c r="B584" s="1" t="s">
        <v>147</v>
      </c>
      <c r="C584" s="144">
        <v>8779100</v>
      </c>
      <c r="D584" s="144"/>
      <c r="E584" s="1" t="s">
        <v>320</v>
      </c>
      <c r="F584" s="1" t="s">
        <v>251</v>
      </c>
      <c r="G584" s="138" t="s">
        <v>165</v>
      </c>
    </row>
    <row r="585" spans="1:8" ht="15" customHeight="1">
      <c r="A585" s="180">
        <v>45020</v>
      </c>
      <c r="B585" s="1" t="s">
        <v>248</v>
      </c>
      <c r="C585" s="144"/>
      <c r="D585" s="144">
        <v>8779100</v>
      </c>
      <c r="E585" s="1" t="s">
        <v>320</v>
      </c>
      <c r="F585" s="1" t="s">
        <v>251</v>
      </c>
      <c r="G585" s="1"/>
    </row>
    <row r="586" spans="1:8" ht="15" customHeight="1">
      <c r="A586" s="180">
        <v>45021</v>
      </c>
      <c r="B586" s="1" t="s">
        <v>147</v>
      </c>
      <c r="C586" s="144">
        <v>16334571</v>
      </c>
      <c r="D586" s="144"/>
      <c r="E586" s="1" t="s">
        <v>481</v>
      </c>
      <c r="F586" s="1" t="s">
        <v>251</v>
      </c>
      <c r="G586" s="138" t="s">
        <v>165</v>
      </c>
    </row>
    <row r="587" spans="1:8" ht="15" customHeight="1">
      <c r="A587" s="180">
        <v>45021</v>
      </c>
      <c r="B587" s="1" t="s">
        <v>248</v>
      </c>
      <c r="C587" s="144"/>
      <c r="D587" s="144">
        <v>16334571</v>
      </c>
      <c r="E587" s="1" t="s">
        <v>481</v>
      </c>
      <c r="F587" s="1" t="s">
        <v>251</v>
      </c>
      <c r="G587" s="138"/>
    </row>
    <row r="588" spans="1:8" ht="15" customHeight="1">
      <c r="A588" s="180">
        <v>45022</v>
      </c>
      <c r="B588" s="1" t="s">
        <v>147</v>
      </c>
      <c r="C588" s="144">
        <v>5420250</v>
      </c>
      <c r="D588" s="144"/>
      <c r="E588" s="1" t="s">
        <v>315</v>
      </c>
      <c r="F588" s="1" t="s">
        <v>251</v>
      </c>
      <c r="G588" s="138" t="s">
        <v>165</v>
      </c>
    </row>
    <row r="589" spans="1:8" ht="15" customHeight="1">
      <c r="A589" s="180">
        <v>45022</v>
      </c>
      <c r="B589" s="1" t="s">
        <v>248</v>
      </c>
      <c r="C589" s="144"/>
      <c r="D589" s="144">
        <v>5420250</v>
      </c>
      <c r="E589" s="1" t="s">
        <v>315</v>
      </c>
      <c r="F589" s="1" t="s">
        <v>251</v>
      </c>
      <c r="G589" s="138"/>
    </row>
    <row r="590" spans="1:8" ht="15" customHeight="1">
      <c r="A590" s="180">
        <v>45022</v>
      </c>
      <c r="B590" s="1" t="s">
        <v>147</v>
      </c>
      <c r="C590" s="144">
        <v>14497615</v>
      </c>
      <c r="D590" s="144"/>
      <c r="E590" s="1" t="s">
        <v>376</v>
      </c>
      <c r="F590" s="1" t="s">
        <v>251</v>
      </c>
      <c r="G590" s="1" t="s">
        <v>165</v>
      </c>
    </row>
    <row r="591" spans="1:8" ht="15" customHeight="1">
      <c r="A591" s="180">
        <v>45022</v>
      </c>
      <c r="B591" s="1" t="s">
        <v>248</v>
      </c>
      <c r="C591" s="144"/>
      <c r="D591" s="144">
        <v>14497615</v>
      </c>
      <c r="E591" s="1" t="s">
        <v>376</v>
      </c>
      <c r="F591" s="1" t="s">
        <v>251</v>
      </c>
      <c r="G591" s="138"/>
    </row>
    <row r="592" spans="1:8" ht="15" customHeight="1">
      <c r="A592" s="180">
        <v>45022</v>
      </c>
      <c r="B592" s="1" t="s">
        <v>147</v>
      </c>
      <c r="C592" s="144">
        <v>24920390</v>
      </c>
      <c r="D592" s="144"/>
      <c r="E592" s="1" t="s">
        <v>361</v>
      </c>
      <c r="F592" s="1" t="s">
        <v>251</v>
      </c>
      <c r="G592" s="138" t="s">
        <v>165</v>
      </c>
    </row>
    <row r="593" spans="1:7" ht="15" customHeight="1">
      <c r="A593" s="180">
        <v>45022</v>
      </c>
      <c r="B593" s="1" t="s">
        <v>248</v>
      </c>
      <c r="C593" s="144"/>
      <c r="D593" s="144">
        <v>24920390</v>
      </c>
      <c r="E593" s="1" t="s">
        <v>361</v>
      </c>
      <c r="F593" s="1" t="s">
        <v>251</v>
      </c>
      <c r="G593" s="138"/>
    </row>
    <row r="594" spans="1:7" ht="15" customHeight="1">
      <c r="A594" s="180">
        <v>45023</v>
      </c>
      <c r="B594" s="1" t="s">
        <v>147</v>
      </c>
      <c r="C594" s="144">
        <v>136154590</v>
      </c>
      <c r="D594" s="144"/>
      <c r="E594" s="1" t="s">
        <v>357</v>
      </c>
      <c r="F594" s="1" t="s">
        <v>251</v>
      </c>
      <c r="G594" s="138" t="s">
        <v>165</v>
      </c>
    </row>
    <row r="595" spans="1:7" ht="15" customHeight="1">
      <c r="A595" s="180">
        <v>45023</v>
      </c>
      <c r="B595" s="1" t="s">
        <v>248</v>
      </c>
      <c r="C595" s="144"/>
      <c r="D595" s="144">
        <v>136154590</v>
      </c>
      <c r="E595" s="1" t="s">
        <v>357</v>
      </c>
      <c r="F595" s="1" t="s">
        <v>251</v>
      </c>
      <c r="G595" s="138"/>
    </row>
    <row r="596" spans="1:7" ht="15" customHeight="1">
      <c r="A596" s="180">
        <v>45023</v>
      </c>
      <c r="B596" s="1" t="s">
        <v>147</v>
      </c>
      <c r="C596" s="144">
        <v>2047617</v>
      </c>
      <c r="D596" s="144"/>
      <c r="E596" s="1" t="s">
        <v>379</v>
      </c>
      <c r="F596" s="1" t="s">
        <v>251</v>
      </c>
      <c r="G596" s="138" t="s">
        <v>165</v>
      </c>
    </row>
    <row r="597" spans="1:7" ht="15" customHeight="1">
      <c r="A597" s="180">
        <v>45023</v>
      </c>
      <c r="B597" s="1" t="s">
        <v>248</v>
      </c>
      <c r="C597" s="144"/>
      <c r="D597" s="144">
        <v>2047617</v>
      </c>
      <c r="E597" s="1" t="s">
        <v>379</v>
      </c>
      <c r="F597" s="1" t="s">
        <v>251</v>
      </c>
      <c r="G597" s="138"/>
    </row>
    <row r="598" spans="1:7" ht="15" customHeight="1">
      <c r="A598" s="180">
        <v>45023</v>
      </c>
      <c r="B598" s="1" t="s">
        <v>147</v>
      </c>
      <c r="C598" s="144">
        <v>17096200</v>
      </c>
      <c r="D598" s="144"/>
      <c r="E598" s="1" t="s">
        <v>339</v>
      </c>
      <c r="F598" s="1" t="s">
        <v>251</v>
      </c>
      <c r="G598" s="138" t="s">
        <v>165</v>
      </c>
    </row>
    <row r="599" spans="1:7" ht="15" customHeight="1">
      <c r="A599" s="180">
        <v>45023</v>
      </c>
      <c r="B599" s="1" t="s">
        <v>248</v>
      </c>
      <c r="C599" s="144"/>
      <c r="D599" s="144">
        <v>17096200</v>
      </c>
      <c r="E599" s="1" t="s">
        <v>339</v>
      </c>
      <c r="F599" s="1" t="s">
        <v>251</v>
      </c>
      <c r="G599" s="138"/>
    </row>
    <row r="600" spans="1:7" ht="15" customHeight="1">
      <c r="A600" s="180">
        <v>45023</v>
      </c>
      <c r="B600" s="1" t="s">
        <v>147</v>
      </c>
      <c r="C600" s="144">
        <v>9325140</v>
      </c>
      <c r="D600" s="144"/>
      <c r="E600" s="1" t="s">
        <v>339</v>
      </c>
      <c r="F600" s="1" t="s">
        <v>251</v>
      </c>
      <c r="G600" s="138" t="s">
        <v>165</v>
      </c>
    </row>
    <row r="601" spans="1:7" ht="15" customHeight="1">
      <c r="A601" s="180">
        <v>45023</v>
      </c>
      <c r="B601" s="1" t="s">
        <v>248</v>
      </c>
      <c r="C601" s="144"/>
      <c r="D601" s="144">
        <v>9325140</v>
      </c>
      <c r="E601" s="1" t="s">
        <v>339</v>
      </c>
      <c r="F601" s="1" t="s">
        <v>251</v>
      </c>
      <c r="G601" s="138"/>
    </row>
    <row r="602" spans="1:7" ht="15" customHeight="1">
      <c r="A602" s="180">
        <v>45023</v>
      </c>
      <c r="B602" s="1" t="s">
        <v>147</v>
      </c>
      <c r="C602" s="144">
        <v>77063470</v>
      </c>
      <c r="D602" s="144"/>
      <c r="E602" s="1" t="s">
        <v>346</v>
      </c>
      <c r="F602" s="1" t="s">
        <v>251</v>
      </c>
      <c r="G602" s="138" t="s">
        <v>165</v>
      </c>
    </row>
    <row r="603" spans="1:7" ht="15" customHeight="1">
      <c r="A603" s="180">
        <v>45023</v>
      </c>
      <c r="B603" s="1" t="s">
        <v>248</v>
      </c>
      <c r="C603" s="144"/>
      <c r="D603" s="144">
        <v>77063470</v>
      </c>
      <c r="E603" s="1" t="s">
        <v>346</v>
      </c>
      <c r="F603" s="1" t="s">
        <v>251</v>
      </c>
      <c r="G603" s="138"/>
    </row>
    <row r="604" spans="1:7" ht="15" customHeight="1">
      <c r="A604" s="180">
        <v>45023</v>
      </c>
      <c r="B604" s="1" t="s">
        <v>147</v>
      </c>
      <c r="C604" s="144">
        <v>36128400</v>
      </c>
      <c r="D604" s="144"/>
      <c r="E604" s="1" t="s">
        <v>346</v>
      </c>
      <c r="F604" s="1" t="s">
        <v>251</v>
      </c>
      <c r="G604" s="138" t="s">
        <v>165</v>
      </c>
    </row>
    <row r="605" spans="1:7" ht="15" customHeight="1">
      <c r="A605" s="180">
        <v>45023</v>
      </c>
      <c r="B605" s="1" t="s">
        <v>248</v>
      </c>
      <c r="C605" s="144"/>
      <c r="D605" s="144">
        <v>36128400</v>
      </c>
      <c r="E605" s="1" t="s">
        <v>346</v>
      </c>
      <c r="F605" s="1" t="s">
        <v>251</v>
      </c>
      <c r="G605" s="138"/>
    </row>
    <row r="606" spans="1:7" ht="15" customHeight="1">
      <c r="A606" s="180">
        <v>45023</v>
      </c>
      <c r="B606" s="1" t="s">
        <v>147</v>
      </c>
      <c r="C606" s="144">
        <v>108992400</v>
      </c>
      <c r="D606" s="144"/>
      <c r="E606" s="1" t="s">
        <v>379</v>
      </c>
      <c r="F606" s="1" t="s">
        <v>251</v>
      </c>
      <c r="G606" s="138" t="s">
        <v>165</v>
      </c>
    </row>
    <row r="607" spans="1:7" ht="15" customHeight="1">
      <c r="A607" s="180">
        <v>45023</v>
      </c>
      <c r="B607" s="1" t="s">
        <v>248</v>
      </c>
      <c r="C607" s="144"/>
      <c r="D607" s="144">
        <v>108992400</v>
      </c>
      <c r="E607" s="1" t="s">
        <v>379</v>
      </c>
      <c r="F607" s="1" t="s">
        <v>251</v>
      </c>
      <c r="G607" s="138"/>
    </row>
    <row r="608" spans="1:7" ht="15" customHeight="1">
      <c r="A608" s="180">
        <v>45026</v>
      </c>
      <c r="B608" s="1" t="s">
        <v>147</v>
      </c>
      <c r="C608" s="144">
        <v>167116840</v>
      </c>
      <c r="D608" s="144"/>
      <c r="E608" s="1" t="s">
        <v>354</v>
      </c>
      <c r="F608" s="1" t="s">
        <v>251</v>
      </c>
      <c r="G608" s="138" t="s">
        <v>165</v>
      </c>
    </row>
    <row r="609" spans="1:7" ht="15" customHeight="1">
      <c r="A609" s="180">
        <v>45026</v>
      </c>
      <c r="B609" s="1" t="s">
        <v>248</v>
      </c>
      <c r="C609" s="144"/>
      <c r="D609" s="144">
        <v>167116840</v>
      </c>
      <c r="E609" s="1" t="s">
        <v>354</v>
      </c>
      <c r="F609" s="1" t="s">
        <v>251</v>
      </c>
      <c r="G609" s="138"/>
    </row>
    <row r="610" spans="1:7" ht="15" customHeight="1">
      <c r="A610" s="180">
        <v>45026</v>
      </c>
      <c r="B610" s="1" t="s">
        <v>147</v>
      </c>
      <c r="C610" s="144">
        <v>101180310</v>
      </c>
      <c r="D610" s="144"/>
      <c r="E610" s="1" t="s">
        <v>400</v>
      </c>
      <c r="F610" s="1" t="s">
        <v>251</v>
      </c>
      <c r="G610" s="138" t="s">
        <v>165</v>
      </c>
    </row>
    <row r="611" spans="1:7" ht="15" customHeight="1">
      <c r="A611" s="180">
        <v>45026</v>
      </c>
      <c r="B611" s="1" t="s">
        <v>248</v>
      </c>
      <c r="C611" s="144"/>
      <c r="D611" s="144">
        <v>101180310</v>
      </c>
      <c r="E611" s="1" t="s">
        <v>400</v>
      </c>
      <c r="F611" s="1" t="s">
        <v>251</v>
      </c>
      <c r="G611" s="138"/>
    </row>
    <row r="612" spans="1:7" ht="15" customHeight="1">
      <c r="A612" s="180">
        <v>45026</v>
      </c>
      <c r="B612" s="1" t="s">
        <v>147</v>
      </c>
      <c r="C612" s="144">
        <v>2749890</v>
      </c>
      <c r="D612" s="144"/>
      <c r="E612" s="1" t="s">
        <v>407</v>
      </c>
      <c r="F612" s="1" t="s">
        <v>251</v>
      </c>
      <c r="G612" s="138" t="s">
        <v>165</v>
      </c>
    </row>
    <row r="613" spans="1:7" ht="15" customHeight="1">
      <c r="A613" s="180">
        <v>45026</v>
      </c>
      <c r="B613" s="1" t="s">
        <v>248</v>
      </c>
      <c r="C613" s="144"/>
      <c r="D613" s="144">
        <v>2749890</v>
      </c>
      <c r="E613" s="1" t="s">
        <v>407</v>
      </c>
      <c r="F613" s="1" t="s">
        <v>251</v>
      </c>
      <c r="G613" s="1"/>
    </row>
    <row r="614" spans="1:7" ht="15" customHeight="1">
      <c r="A614" s="180">
        <v>45026</v>
      </c>
      <c r="B614" s="1" t="s">
        <v>147</v>
      </c>
      <c r="C614" s="144">
        <v>69005640</v>
      </c>
      <c r="D614" s="144"/>
      <c r="E614" s="1" t="s">
        <v>359</v>
      </c>
      <c r="F614" s="1" t="s">
        <v>251</v>
      </c>
      <c r="G614" s="138" t="s">
        <v>165</v>
      </c>
    </row>
    <row r="615" spans="1:7" ht="15" customHeight="1">
      <c r="A615" s="180">
        <v>45026</v>
      </c>
      <c r="B615" s="1" t="s">
        <v>248</v>
      </c>
      <c r="C615" s="144"/>
      <c r="D615" s="144">
        <v>69005640</v>
      </c>
      <c r="E615" s="1" t="s">
        <v>359</v>
      </c>
      <c r="F615" s="1" t="s">
        <v>251</v>
      </c>
      <c r="G615" s="138"/>
    </row>
    <row r="616" spans="1:7" ht="15" customHeight="1">
      <c r="A616" s="180">
        <v>45026</v>
      </c>
      <c r="B616" s="1" t="s">
        <v>147</v>
      </c>
      <c r="C616" s="144">
        <v>15464460</v>
      </c>
      <c r="D616" s="144"/>
      <c r="E616" s="1" t="s">
        <v>353</v>
      </c>
      <c r="F616" s="1" t="s">
        <v>251</v>
      </c>
      <c r="G616" s="138" t="s">
        <v>165</v>
      </c>
    </row>
    <row r="617" spans="1:7" ht="15" customHeight="1">
      <c r="A617" s="180">
        <v>45026</v>
      </c>
      <c r="B617" s="1" t="s">
        <v>248</v>
      </c>
      <c r="C617" s="144"/>
      <c r="D617" s="144">
        <v>15464460</v>
      </c>
      <c r="E617" s="1" t="s">
        <v>353</v>
      </c>
      <c r="F617" s="1" t="s">
        <v>251</v>
      </c>
      <c r="G617" s="1"/>
    </row>
    <row r="618" spans="1:7" ht="15" customHeight="1">
      <c r="A618" s="180">
        <v>45026</v>
      </c>
      <c r="B618" s="1" t="s">
        <v>147</v>
      </c>
      <c r="C618" s="144">
        <v>4411880</v>
      </c>
      <c r="D618" s="144"/>
      <c r="E618" s="1" t="s">
        <v>500</v>
      </c>
      <c r="F618" s="1" t="s">
        <v>251</v>
      </c>
      <c r="G618" s="138" t="s">
        <v>165</v>
      </c>
    </row>
    <row r="619" spans="1:7" ht="15" customHeight="1">
      <c r="A619" s="180">
        <v>45026</v>
      </c>
      <c r="B619" s="1" t="s">
        <v>248</v>
      </c>
      <c r="C619" s="144"/>
      <c r="D619" s="144">
        <v>4411880</v>
      </c>
      <c r="E619" s="1" t="s">
        <v>500</v>
      </c>
      <c r="F619" s="1" t="s">
        <v>251</v>
      </c>
      <c r="G619" s="138"/>
    </row>
    <row r="620" spans="1:7" ht="15" customHeight="1">
      <c r="A620" s="180">
        <v>45026</v>
      </c>
      <c r="B620" s="1" t="s">
        <v>147</v>
      </c>
      <c r="C620" s="144">
        <v>2436940</v>
      </c>
      <c r="D620" s="144"/>
      <c r="E620" s="1" t="s">
        <v>500</v>
      </c>
      <c r="F620" s="1" t="s">
        <v>251</v>
      </c>
      <c r="G620" s="138" t="s">
        <v>165</v>
      </c>
    </row>
    <row r="621" spans="1:7" ht="15" customHeight="1">
      <c r="A621" s="180">
        <v>45026</v>
      </c>
      <c r="B621" s="1" t="s">
        <v>248</v>
      </c>
      <c r="C621" s="144"/>
      <c r="D621" s="144">
        <v>2436940</v>
      </c>
      <c r="E621" s="1" t="s">
        <v>500</v>
      </c>
      <c r="F621" s="1" t="s">
        <v>251</v>
      </c>
      <c r="G621" s="138"/>
    </row>
    <row r="622" spans="1:7" ht="15" customHeight="1">
      <c r="A622" s="180">
        <v>45026</v>
      </c>
      <c r="B622" s="1" t="s">
        <v>147</v>
      </c>
      <c r="C622" s="144">
        <v>19436450</v>
      </c>
      <c r="D622" s="144"/>
      <c r="E622" s="1" t="s">
        <v>312</v>
      </c>
      <c r="F622" s="1" t="s">
        <v>251</v>
      </c>
      <c r="G622" s="1" t="s">
        <v>165</v>
      </c>
    </row>
    <row r="623" spans="1:7" ht="15" customHeight="1">
      <c r="A623" s="180">
        <v>45026</v>
      </c>
      <c r="B623" s="1" t="s">
        <v>248</v>
      </c>
      <c r="C623" s="144"/>
      <c r="D623" s="144">
        <v>19436450</v>
      </c>
      <c r="E623" s="1" t="s">
        <v>312</v>
      </c>
      <c r="F623" s="1" t="s">
        <v>251</v>
      </c>
      <c r="G623" s="138"/>
    </row>
    <row r="624" spans="1:7" ht="15" customHeight="1">
      <c r="A624" s="180">
        <v>45026</v>
      </c>
      <c r="B624" s="1" t="s">
        <v>147</v>
      </c>
      <c r="C624" s="144">
        <v>7387600</v>
      </c>
      <c r="D624" s="144"/>
      <c r="E624" s="1" t="s">
        <v>321</v>
      </c>
      <c r="F624" s="1" t="s">
        <v>251</v>
      </c>
      <c r="G624" s="1" t="s">
        <v>165</v>
      </c>
    </row>
    <row r="625" spans="1:7" ht="15" customHeight="1">
      <c r="A625" s="180">
        <v>45026</v>
      </c>
      <c r="B625" s="1" t="s">
        <v>248</v>
      </c>
      <c r="C625" s="144"/>
      <c r="D625" s="144">
        <v>7387600</v>
      </c>
      <c r="E625" s="1" t="s">
        <v>321</v>
      </c>
      <c r="F625" s="1" t="s">
        <v>251</v>
      </c>
      <c r="G625" s="138"/>
    </row>
    <row r="626" spans="1:7" ht="15" customHeight="1">
      <c r="A626" s="180">
        <v>45026</v>
      </c>
      <c r="B626" s="1" t="s">
        <v>147</v>
      </c>
      <c r="C626" s="144">
        <v>126287700</v>
      </c>
      <c r="D626" s="144"/>
      <c r="E626" s="1" t="s">
        <v>321</v>
      </c>
      <c r="F626" s="1" t="s">
        <v>251</v>
      </c>
      <c r="G626" s="138" t="s">
        <v>165</v>
      </c>
    </row>
    <row r="627" spans="1:7" ht="15" customHeight="1">
      <c r="A627" s="180">
        <v>45026</v>
      </c>
      <c r="B627" s="1" t="s">
        <v>248</v>
      </c>
      <c r="C627" s="144"/>
      <c r="D627" s="144">
        <v>126287700</v>
      </c>
      <c r="E627" s="1" t="s">
        <v>321</v>
      </c>
      <c r="F627" s="1" t="s">
        <v>251</v>
      </c>
      <c r="G627" s="138"/>
    </row>
    <row r="628" spans="1:7" ht="15" customHeight="1">
      <c r="A628" s="180">
        <v>45026</v>
      </c>
      <c r="B628" s="1" t="s">
        <v>147</v>
      </c>
      <c r="C628" s="144">
        <v>9520940</v>
      </c>
      <c r="D628" s="144"/>
      <c r="E628" s="1" t="s">
        <v>318</v>
      </c>
      <c r="F628" s="1" t="s">
        <v>251</v>
      </c>
      <c r="G628" s="138" t="s">
        <v>165</v>
      </c>
    </row>
    <row r="629" spans="1:7" ht="15" customHeight="1">
      <c r="A629" s="180">
        <v>45026</v>
      </c>
      <c r="B629" s="1" t="s">
        <v>248</v>
      </c>
      <c r="C629" s="144"/>
      <c r="D629" s="144">
        <v>9520940</v>
      </c>
      <c r="E629" s="1" t="s">
        <v>318</v>
      </c>
      <c r="F629" s="1" t="s">
        <v>251</v>
      </c>
      <c r="G629" s="138"/>
    </row>
    <row r="630" spans="1:7" ht="15" customHeight="1">
      <c r="A630" s="180">
        <v>45026</v>
      </c>
      <c r="B630" s="1" t="s">
        <v>147</v>
      </c>
      <c r="C630" s="144">
        <v>8624990</v>
      </c>
      <c r="D630" s="144"/>
      <c r="E630" s="1" t="s">
        <v>319</v>
      </c>
      <c r="F630" s="1" t="s">
        <v>251</v>
      </c>
      <c r="G630" s="138" t="s">
        <v>165</v>
      </c>
    </row>
    <row r="631" spans="1:7" ht="15" customHeight="1">
      <c r="A631" s="180">
        <v>45026</v>
      </c>
      <c r="B631" s="1" t="s">
        <v>248</v>
      </c>
      <c r="C631" s="144"/>
      <c r="D631" s="144">
        <v>8624990</v>
      </c>
      <c r="E631" s="1" t="s">
        <v>319</v>
      </c>
      <c r="F631" s="1" t="s">
        <v>251</v>
      </c>
      <c r="G631" s="138"/>
    </row>
    <row r="632" spans="1:7" ht="15" customHeight="1">
      <c r="A632" s="180">
        <v>45026</v>
      </c>
      <c r="B632" s="1" t="s">
        <v>147</v>
      </c>
      <c r="C632" s="144">
        <v>8903400</v>
      </c>
      <c r="D632" s="144"/>
      <c r="E632" s="1" t="s">
        <v>358</v>
      </c>
      <c r="F632" s="1" t="s">
        <v>251</v>
      </c>
      <c r="G632" s="138" t="s">
        <v>165</v>
      </c>
    </row>
    <row r="633" spans="1:7" ht="15" customHeight="1">
      <c r="A633" s="180">
        <v>45026</v>
      </c>
      <c r="B633" s="1" t="s">
        <v>248</v>
      </c>
      <c r="C633" s="144"/>
      <c r="D633" s="144">
        <v>8903400</v>
      </c>
      <c r="E633" s="1" t="s">
        <v>358</v>
      </c>
      <c r="F633" s="1" t="s">
        <v>251</v>
      </c>
      <c r="G633" s="138"/>
    </row>
    <row r="634" spans="1:7" ht="15" customHeight="1">
      <c r="A634" s="180">
        <v>45026</v>
      </c>
      <c r="B634" s="1" t="s">
        <v>147</v>
      </c>
      <c r="C634" s="144">
        <v>21227760</v>
      </c>
      <c r="D634" s="144"/>
      <c r="E634" s="1" t="s">
        <v>501</v>
      </c>
      <c r="F634" s="1" t="s">
        <v>251</v>
      </c>
      <c r="G634" s="138" t="s">
        <v>165</v>
      </c>
    </row>
    <row r="635" spans="1:7" ht="15" customHeight="1">
      <c r="A635" s="180">
        <v>45026</v>
      </c>
      <c r="B635" s="1" t="s">
        <v>248</v>
      </c>
      <c r="C635" s="144"/>
      <c r="D635" s="144">
        <v>21227760</v>
      </c>
      <c r="E635" s="1" t="s">
        <v>501</v>
      </c>
      <c r="F635" s="1" t="s">
        <v>251</v>
      </c>
      <c r="G635" s="138"/>
    </row>
    <row r="636" spans="1:7" ht="15" customHeight="1">
      <c r="A636" s="180">
        <v>45026</v>
      </c>
      <c r="B636" s="1" t="s">
        <v>147</v>
      </c>
      <c r="C636" s="144">
        <v>5352490</v>
      </c>
      <c r="D636" s="144"/>
      <c r="E636" s="1" t="s">
        <v>311</v>
      </c>
      <c r="F636" s="1" t="s">
        <v>251</v>
      </c>
      <c r="G636" s="138" t="s">
        <v>165</v>
      </c>
    </row>
    <row r="637" spans="1:7" ht="15" customHeight="1">
      <c r="A637" s="180">
        <v>45026</v>
      </c>
      <c r="B637" s="1" t="s">
        <v>248</v>
      </c>
      <c r="C637" s="144"/>
      <c r="D637" s="144">
        <v>5352490</v>
      </c>
      <c r="E637" s="1" t="s">
        <v>311</v>
      </c>
      <c r="F637" s="1" t="s">
        <v>251</v>
      </c>
      <c r="G637" s="138"/>
    </row>
    <row r="638" spans="1:7" ht="15" customHeight="1">
      <c r="A638" s="180">
        <v>45026</v>
      </c>
      <c r="B638" s="1" t="s">
        <v>147</v>
      </c>
      <c r="C638" s="144">
        <v>142179840</v>
      </c>
      <c r="D638" s="144"/>
      <c r="E638" s="1" t="s">
        <v>345</v>
      </c>
      <c r="F638" s="1" t="s">
        <v>251</v>
      </c>
      <c r="G638" s="138" t="s">
        <v>165</v>
      </c>
    </row>
    <row r="639" spans="1:7" ht="15" customHeight="1">
      <c r="A639" s="180">
        <v>45026</v>
      </c>
      <c r="B639" s="1" t="s">
        <v>248</v>
      </c>
      <c r="C639" s="144"/>
      <c r="D639" s="144">
        <v>142179840</v>
      </c>
      <c r="E639" s="1" t="s">
        <v>345</v>
      </c>
      <c r="F639" s="1" t="s">
        <v>251</v>
      </c>
      <c r="G639" s="138"/>
    </row>
    <row r="640" spans="1:7" ht="15" customHeight="1">
      <c r="A640" s="180">
        <v>45026</v>
      </c>
      <c r="B640" s="1" t="s">
        <v>147</v>
      </c>
      <c r="C640" s="144">
        <v>26176700</v>
      </c>
      <c r="D640" s="144"/>
      <c r="E640" s="1" t="s">
        <v>318</v>
      </c>
      <c r="F640" s="1" t="s">
        <v>251</v>
      </c>
      <c r="G640" s="138" t="s">
        <v>165</v>
      </c>
    </row>
    <row r="641" spans="1:7" ht="15" customHeight="1">
      <c r="A641" s="180">
        <v>45026</v>
      </c>
      <c r="B641" s="1" t="s">
        <v>248</v>
      </c>
      <c r="C641" s="144"/>
      <c r="D641" s="144">
        <v>26176700</v>
      </c>
      <c r="E641" s="1" t="s">
        <v>318</v>
      </c>
      <c r="F641" s="1" t="s">
        <v>251</v>
      </c>
      <c r="G641" s="138"/>
    </row>
    <row r="642" spans="1:7" ht="15" customHeight="1">
      <c r="A642" s="180">
        <v>45026</v>
      </c>
      <c r="B642" s="1" t="s">
        <v>147</v>
      </c>
      <c r="C642" s="144">
        <v>28315430</v>
      </c>
      <c r="D642" s="144"/>
      <c r="E642" s="1" t="s">
        <v>344</v>
      </c>
      <c r="F642" s="1" t="s">
        <v>251</v>
      </c>
      <c r="G642" s="138" t="s">
        <v>165</v>
      </c>
    </row>
    <row r="643" spans="1:7" ht="15" customHeight="1">
      <c r="A643" s="180">
        <v>45026</v>
      </c>
      <c r="B643" s="1" t="s">
        <v>248</v>
      </c>
      <c r="C643" s="144"/>
      <c r="D643" s="144">
        <v>28315430</v>
      </c>
      <c r="E643" s="1" t="s">
        <v>344</v>
      </c>
      <c r="F643" s="1" t="s">
        <v>251</v>
      </c>
      <c r="G643" s="138"/>
    </row>
    <row r="644" spans="1:7" ht="15" customHeight="1">
      <c r="A644" s="180">
        <v>45026</v>
      </c>
      <c r="B644" s="1" t="s">
        <v>147</v>
      </c>
      <c r="C644" s="144">
        <v>11422840</v>
      </c>
      <c r="D644" s="144"/>
      <c r="E644" s="1" t="s">
        <v>532</v>
      </c>
      <c r="F644" s="1" t="s">
        <v>251</v>
      </c>
      <c r="G644" s="138" t="s">
        <v>165</v>
      </c>
    </row>
    <row r="645" spans="1:7" ht="15" customHeight="1">
      <c r="A645" s="180">
        <v>45026</v>
      </c>
      <c r="B645" s="1" t="s">
        <v>248</v>
      </c>
      <c r="C645" s="144"/>
      <c r="D645" s="144">
        <v>11422840</v>
      </c>
      <c r="E645" s="1" t="s">
        <v>532</v>
      </c>
      <c r="F645" s="1" t="s">
        <v>251</v>
      </c>
      <c r="G645" s="138"/>
    </row>
    <row r="646" spans="1:7" ht="15" customHeight="1">
      <c r="A646" s="180">
        <v>45026</v>
      </c>
      <c r="B646" s="1" t="s">
        <v>147</v>
      </c>
      <c r="C646" s="144">
        <v>7550070</v>
      </c>
      <c r="D646" s="144"/>
      <c r="E646" s="1" t="s">
        <v>456</v>
      </c>
      <c r="F646" s="1" t="s">
        <v>251</v>
      </c>
      <c r="G646" s="138" t="s">
        <v>165</v>
      </c>
    </row>
    <row r="647" spans="1:7" ht="15" customHeight="1">
      <c r="A647" s="180">
        <v>45026</v>
      </c>
      <c r="B647" s="1" t="s">
        <v>248</v>
      </c>
      <c r="C647" s="144"/>
      <c r="D647" s="144">
        <v>7550070</v>
      </c>
      <c r="E647" s="1" t="s">
        <v>456</v>
      </c>
      <c r="F647" s="1" t="s">
        <v>251</v>
      </c>
      <c r="G647" s="138"/>
    </row>
    <row r="648" spans="1:7" ht="15" customHeight="1">
      <c r="A648" s="180">
        <v>45026</v>
      </c>
      <c r="B648" s="1" t="s">
        <v>147</v>
      </c>
      <c r="C648" s="144">
        <v>3410440</v>
      </c>
      <c r="D648" s="144"/>
      <c r="E648" s="1" t="s">
        <v>397</v>
      </c>
      <c r="F648" s="1" t="s">
        <v>251</v>
      </c>
      <c r="G648" s="138" t="s">
        <v>165</v>
      </c>
    </row>
    <row r="649" spans="1:7" ht="15" customHeight="1">
      <c r="A649" s="180">
        <v>45026</v>
      </c>
      <c r="B649" s="1" t="s">
        <v>248</v>
      </c>
      <c r="C649" s="144"/>
      <c r="D649" s="144">
        <v>3410440</v>
      </c>
      <c r="E649" s="1" t="s">
        <v>397</v>
      </c>
      <c r="F649" s="1" t="s">
        <v>251</v>
      </c>
      <c r="G649" s="138"/>
    </row>
    <row r="650" spans="1:7" ht="15" customHeight="1">
      <c r="A650" s="180">
        <v>45026</v>
      </c>
      <c r="B650" s="1" t="s">
        <v>147</v>
      </c>
      <c r="C650" s="144">
        <v>1442980</v>
      </c>
      <c r="D650" s="144"/>
      <c r="E650" s="1" t="s">
        <v>526</v>
      </c>
      <c r="F650" s="1" t="s">
        <v>251</v>
      </c>
      <c r="G650" s="138" t="s">
        <v>165</v>
      </c>
    </row>
    <row r="651" spans="1:7" ht="15" customHeight="1">
      <c r="A651" s="180">
        <v>45026</v>
      </c>
      <c r="B651" s="1" t="s">
        <v>248</v>
      </c>
      <c r="C651" s="144"/>
      <c r="D651" s="144">
        <v>1442980</v>
      </c>
      <c r="E651" s="1" t="s">
        <v>526</v>
      </c>
      <c r="F651" s="1" t="s">
        <v>251</v>
      </c>
      <c r="G651" s="138"/>
    </row>
    <row r="652" spans="1:7" ht="15" customHeight="1">
      <c r="A652" s="180">
        <v>45026</v>
      </c>
      <c r="B652" s="1" t="s">
        <v>147</v>
      </c>
      <c r="C652" s="144">
        <v>787050</v>
      </c>
      <c r="D652" s="144"/>
      <c r="E652" s="1" t="s">
        <v>526</v>
      </c>
      <c r="F652" s="1" t="s">
        <v>251</v>
      </c>
      <c r="G652" s="138" t="s">
        <v>165</v>
      </c>
    </row>
    <row r="653" spans="1:7" ht="15" customHeight="1">
      <c r="A653" s="180">
        <v>45026</v>
      </c>
      <c r="B653" s="1" t="s">
        <v>248</v>
      </c>
      <c r="C653" s="144"/>
      <c r="D653" s="144">
        <v>787050</v>
      </c>
      <c r="E653" s="1" t="s">
        <v>526</v>
      </c>
      <c r="F653" s="1" t="s">
        <v>251</v>
      </c>
      <c r="G653" s="138"/>
    </row>
    <row r="654" spans="1:7" ht="15" customHeight="1">
      <c r="A654" s="180">
        <v>45026</v>
      </c>
      <c r="B654" s="1" t="s">
        <v>147</v>
      </c>
      <c r="C654" s="144">
        <v>2007940</v>
      </c>
      <c r="D654" s="144"/>
      <c r="E654" s="1" t="s">
        <v>360</v>
      </c>
      <c r="F654" s="1" t="s">
        <v>251</v>
      </c>
      <c r="G654" s="138" t="s">
        <v>165</v>
      </c>
    </row>
    <row r="655" spans="1:7" ht="15" customHeight="1">
      <c r="A655" s="180">
        <v>45026</v>
      </c>
      <c r="B655" s="1" t="s">
        <v>248</v>
      </c>
      <c r="C655" s="144"/>
      <c r="D655" s="144">
        <v>2007940</v>
      </c>
      <c r="E655" s="1" t="s">
        <v>360</v>
      </c>
      <c r="F655" s="1" t="s">
        <v>251</v>
      </c>
      <c r="G655" s="138"/>
    </row>
    <row r="656" spans="1:7" ht="15" customHeight="1">
      <c r="A656" s="180">
        <v>45026</v>
      </c>
      <c r="B656" s="1" t="s">
        <v>147</v>
      </c>
      <c r="C656" s="144">
        <v>39634760</v>
      </c>
      <c r="D656" s="144"/>
      <c r="E656" s="1" t="s">
        <v>308</v>
      </c>
      <c r="F656" s="1" t="s">
        <v>251</v>
      </c>
      <c r="G656" s="1" t="s">
        <v>165</v>
      </c>
    </row>
    <row r="657" spans="1:7" ht="15" customHeight="1">
      <c r="A657" s="180">
        <v>45026</v>
      </c>
      <c r="B657" s="1" t="s">
        <v>248</v>
      </c>
      <c r="C657" s="144"/>
      <c r="D657" s="144">
        <v>39634760</v>
      </c>
      <c r="E657" s="1" t="s">
        <v>308</v>
      </c>
      <c r="F657" s="1" t="s">
        <v>251</v>
      </c>
      <c r="G657" s="138"/>
    </row>
    <row r="658" spans="1:7" ht="15" customHeight="1">
      <c r="A658" s="180">
        <v>45026</v>
      </c>
      <c r="B658" s="1" t="s">
        <v>147</v>
      </c>
      <c r="C658" s="144">
        <v>12344090</v>
      </c>
      <c r="D658" s="144"/>
      <c r="E658" s="1" t="s">
        <v>128</v>
      </c>
      <c r="F658" s="1" t="s">
        <v>251</v>
      </c>
      <c r="G658" s="138" t="s">
        <v>165</v>
      </c>
    </row>
    <row r="659" spans="1:7" ht="15" customHeight="1">
      <c r="A659" s="180">
        <v>45026</v>
      </c>
      <c r="B659" s="1" t="s">
        <v>248</v>
      </c>
      <c r="C659" s="144"/>
      <c r="D659" s="144">
        <v>12344090</v>
      </c>
      <c r="E659" s="1" t="s">
        <v>128</v>
      </c>
      <c r="F659" s="1" t="s">
        <v>251</v>
      </c>
      <c r="G659" s="138"/>
    </row>
    <row r="660" spans="1:7" ht="15" customHeight="1">
      <c r="A660" s="180">
        <v>45026</v>
      </c>
      <c r="B660" s="1" t="s">
        <v>147</v>
      </c>
      <c r="C660" s="144">
        <v>20000000</v>
      </c>
      <c r="D660" s="144"/>
      <c r="E660" s="1" t="s">
        <v>232</v>
      </c>
      <c r="F660" s="1" t="s">
        <v>251</v>
      </c>
      <c r="G660" s="138" t="s">
        <v>165</v>
      </c>
    </row>
    <row r="661" spans="1:7" ht="15" customHeight="1">
      <c r="A661" s="180">
        <v>45026</v>
      </c>
      <c r="B661" s="1" t="s">
        <v>248</v>
      </c>
      <c r="C661" s="144"/>
      <c r="D661" s="144">
        <v>20000000</v>
      </c>
      <c r="E661" s="1" t="s">
        <v>232</v>
      </c>
      <c r="F661" s="1" t="s">
        <v>251</v>
      </c>
      <c r="G661" s="138"/>
    </row>
    <row r="662" spans="1:7" ht="15" customHeight="1">
      <c r="A662" s="180">
        <v>45026</v>
      </c>
      <c r="B662" s="1" t="s">
        <v>147</v>
      </c>
      <c r="C662" s="144">
        <v>2850850</v>
      </c>
      <c r="D662" s="144"/>
      <c r="E662" s="1" t="s">
        <v>232</v>
      </c>
      <c r="F662" s="1" t="s">
        <v>251</v>
      </c>
      <c r="G662" s="138" t="s">
        <v>165</v>
      </c>
    </row>
    <row r="663" spans="1:7" ht="15" customHeight="1">
      <c r="A663" s="180">
        <v>45026</v>
      </c>
      <c r="B663" s="1" t="s">
        <v>248</v>
      </c>
      <c r="C663" s="144"/>
      <c r="D663" s="144">
        <v>2850850</v>
      </c>
      <c r="E663" s="1" t="s">
        <v>232</v>
      </c>
      <c r="F663" s="1" t="s">
        <v>251</v>
      </c>
      <c r="G663" s="138"/>
    </row>
    <row r="664" spans="1:7" ht="15" customHeight="1">
      <c r="A664" s="180">
        <v>45027</v>
      </c>
      <c r="B664" s="1" t="s">
        <v>147</v>
      </c>
      <c r="C664" s="144">
        <v>14806990</v>
      </c>
      <c r="D664" s="144"/>
      <c r="E664" s="1" t="s">
        <v>320</v>
      </c>
      <c r="F664" s="1" t="s">
        <v>251</v>
      </c>
      <c r="G664" s="138" t="s">
        <v>165</v>
      </c>
    </row>
    <row r="665" spans="1:7" ht="15" customHeight="1">
      <c r="A665" s="180">
        <v>45027</v>
      </c>
      <c r="B665" s="1" t="s">
        <v>248</v>
      </c>
      <c r="C665" s="144"/>
      <c r="D665" s="144">
        <v>14806990</v>
      </c>
      <c r="E665" s="1" t="s">
        <v>320</v>
      </c>
      <c r="F665" s="1" t="s">
        <v>251</v>
      </c>
      <c r="G665" s="138"/>
    </row>
    <row r="666" spans="1:7" ht="15" customHeight="1">
      <c r="A666" s="180">
        <v>45027</v>
      </c>
      <c r="B666" s="1" t="s">
        <v>147</v>
      </c>
      <c r="C666" s="144">
        <v>5267680</v>
      </c>
      <c r="D666" s="144"/>
      <c r="E666" s="1" t="s">
        <v>320</v>
      </c>
      <c r="F666" s="1" t="s">
        <v>251</v>
      </c>
      <c r="G666" s="138" t="s">
        <v>165</v>
      </c>
    </row>
    <row r="667" spans="1:7" ht="15" customHeight="1">
      <c r="A667" s="180">
        <v>45027</v>
      </c>
      <c r="B667" s="1" t="s">
        <v>248</v>
      </c>
      <c r="C667" s="144"/>
      <c r="D667" s="144">
        <v>5267680</v>
      </c>
      <c r="E667" s="1" t="s">
        <v>320</v>
      </c>
      <c r="F667" s="1" t="s">
        <v>251</v>
      </c>
      <c r="G667" s="138"/>
    </row>
    <row r="668" spans="1:7" ht="15" customHeight="1">
      <c r="A668" s="180">
        <v>45027</v>
      </c>
      <c r="B668" s="1" t="s">
        <v>147</v>
      </c>
      <c r="C668" s="144">
        <v>13160180</v>
      </c>
      <c r="D668" s="144"/>
      <c r="E668" s="1" t="s">
        <v>320</v>
      </c>
      <c r="F668" s="1" t="s">
        <v>251</v>
      </c>
      <c r="G668" s="138" t="s">
        <v>165</v>
      </c>
    </row>
    <row r="669" spans="1:7" ht="15" customHeight="1">
      <c r="A669" s="180">
        <v>45027</v>
      </c>
      <c r="B669" s="1" t="s">
        <v>248</v>
      </c>
      <c r="C669" s="144"/>
      <c r="D669" s="144">
        <v>13160180</v>
      </c>
      <c r="E669" s="1" t="s">
        <v>320</v>
      </c>
      <c r="F669" s="1" t="s">
        <v>251</v>
      </c>
      <c r="G669" s="138"/>
    </row>
    <row r="670" spans="1:7" ht="15" customHeight="1">
      <c r="A670" s="180">
        <v>45027</v>
      </c>
      <c r="B670" s="1" t="s">
        <v>147</v>
      </c>
      <c r="C670" s="144">
        <v>16709220</v>
      </c>
      <c r="D670" s="144"/>
      <c r="E670" s="1" t="s">
        <v>320</v>
      </c>
      <c r="F670" s="1" t="s">
        <v>251</v>
      </c>
      <c r="G670" s="138" t="s">
        <v>165</v>
      </c>
    </row>
    <row r="671" spans="1:7" ht="15" customHeight="1">
      <c r="A671" s="180">
        <v>45027</v>
      </c>
      <c r="B671" s="1" t="s">
        <v>248</v>
      </c>
      <c r="C671" s="144"/>
      <c r="D671" s="144">
        <v>16709220</v>
      </c>
      <c r="E671" s="1" t="s">
        <v>320</v>
      </c>
      <c r="F671" s="1" t="s">
        <v>251</v>
      </c>
      <c r="G671" s="138"/>
    </row>
    <row r="672" spans="1:7" ht="15" customHeight="1">
      <c r="A672" s="180">
        <v>45028</v>
      </c>
      <c r="B672" s="1" t="s">
        <v>147</v>
      </c>
      <c r="C672" s="144">
        <v>109897920</v>
      </c>
      <c r="D672" s="144"/>
      <c r="E672" s="1" t="s">
        <v>332</v>
      </c>
      <c r="F672" s="1" t="s">
        <v>251</v>
      </c>
      <c r="G672" s="138" t="s">
        <v>165</v>
      </c>
    </row>
    <row r="673" spans="1:7" ht="15" customHeight="1">
      <c r="A673" s="180">
        <v>45028</v>
      </c>
      <c r="B673" s="1" t="s">
        <v>248</v>
      </c>
      <c r="C673" s="144"/>
      <c r="D673" s="144">
        <v>109897920</v>
      </c>
      <c r="E673" s="1" t="s">
        <v>332</v>
      </c>
      <c r="F673" s="1" t="s">
        <v>251</v>
      </c>
      <c r="G673" s="138"/>
    </row>
    <row r="674" spans="1:7" ht="15" customHeight="1">
      <c r="A674" s="180">
        <v>45033</v>
      </c>
      <c r="B674" s="1" t="s">
        <v>147</v>
      </c>
      <c r="C674" s="144">
        <v>320801580</v>
      </c>
      <c r="D674" s="144"/>
      <c r="E674" s="1" t="s">
        <v>317</v>
      </c>
      <c r="F674" s="1" t="s">
        <v>251</v>
      </c>
      <c r="G674" s="138" t="s">
        <v>165</v>
      </c>
    </row>
    <row r="675" spans="1:7" ht="15" customHeight="1">
      <c r="A675" s="180">
        <v>45033</v>
      </c>
      <c r="B675" s="1" t="s">
        <v>248</v>
      </c>
      <c r="C675" s="144"/>
      <c r="D675" s="144">
        <v>320801580</v>
      </c>
      <c r="E675" s="1" t="s">
        <v>317</v>
      </c>
      <c r="F675" s="1" t="s">
        <v>251</v>
      </c>
      <c r="G675" s="138"/>
    </row>
    <row r="676" spans="1:7" ht="15" customHeight="1">
      <c r="A676" s="180">
        <v>45033</v>
      </c>
      <c r="B676" s="1" t="s">
        <v>147</v>
      </c>
      <c r="C676" s="144">
        <v>396973390</v>
      </c>
      <c r="D676" s="144"/>
      <c r="E676" s="1" t="s">
        <v>343</v>
      </c>
      <c r="F676" s="1" t="s">
        <v>251</v>
      </c>
      <c r="G676" s="138" t="s">
        <v>165</v>
      </c>
    </row>
    <row r="677" spans="1:7" ht="15" customHeight="1">
      <c r="A677" s="180">
        <v>45033</v>
      </c>
      <c r="B677" s="1" t="s">
        <v>248</v>
      </c>
      <c r="C677" s="144"/>
      <c r="D677" s="144">
        <v>396973390</v>
      </c>
      <c r="E677" s="1" t="s">
        <v>343</v>
      </c>
      <c r="F677" s="1" t="s">
        <v>251</v>
      </c>
      <c r="G677" s="138"/>
    </row>
    <row r="678" spans="1:7" ht="15" customHeight="1">
      <c r="A678" s="180">
        <v>45030</v>
      </c>
      <c r="B678" s="1" t="s">
        <v>147</v>
      </c>
      <c r="C678" s="144">
        <v>880000</v>
      </c>
      <c r="D678" s="144"/>
      <c r="E678" s="1" t="s">
        <v>477</v>
      </c>
      <c r="F678" s="1" t="s">
        <v>251</v>
      </c>
      <c r="G678" s="138" t="s">
        <v>165</v>
      </c>
    </row>
    <row r="679" spans="1:7" ht="15" customHeight="1">
      <c r="A679" s="180">
        <v>45030</v>
      </c>
      <c r="B679" s="1" t="s">
        <v>248</v>
      </c>
      <c r="C679" s="144"/>
      <c r="D679" s="144">
        <v>880000</v>
      </c>
      <c r="E679" s="1" t="s">
        <v>477</v>
      </c>
      <c r="F679" s="1" t="s">
        <v>251</v>
      </c>
      <c r="G679" s="138"/>
    </row>
    <row r="680" spans="1:7" ht="15" customHeight="1">
      <c r="A680" s="180">
        <v>45030</v>
      </c>
      <c r="B680" s="1" t="s">
        <v>147</v>
      </c>
      <c r="C680" s="144">
        <v>297000</v>
      </c>
      <c r="D680" s="144"/>
      <c r="E680" s="1" t="s">
        <v>502</v>
      </c>
      <c r="F680" s="1" t="s">
        <v>251</v>
      </c>
      <c r="G680" s="138" t="s">
        <v>165</v>
      </c>
    </row>
    <row r="681" spans="1:7" ht="15" customHeight="1">
      <c r="A681" s="180">
        <v>45030</v>
      </c>
      <c r="B681" s="1" t="s">
        <v>248</v>
      </c>
      <c r="C681" s="144"/>
      <c r="D681" s="144">
        <v>297000</v>
      </c>
      <c r="E681" s="1" t="s">
        <v>502</v>
      </c>
      <c r="F681" s="1" t="s">
        <v>251</v>
      </c>
      <c r="G681" s="138"/>
    </row>
    <row r="682" spans="1:7" ht="15" customHeight="1">
      <c r="A682" s="180">
        <v>45020</v>
      </c>
      <c r="B682" s="1" t="s">
        <v>147</v>
      </c>
      <c r="C682" s="144">
        <v>9520</v>
      </c>
      <c r="D682" s="144"/>
      <c r="E682" s="1" t="s">
        <v>320</v>
      </c>
      <c r="F682" s="1" t="s">
        <v>251</v>
      </c>
      <c r="G682" s="138" t="s">
        <v>165</v>
      </c>
    </row>
    <row r="683" spans="1:7" ht="15" customHeight="1">
      <c r="A683" s="180">
        <v>45020</v>
      </c>
      <c r="B683" s="1" t="s">
        <v>248</v>
      </c>
      <c r="C683" s="144"/>
      <c r="D683" s="144">
        <v>9520</v>
      </c>
      <c r="E683" s="1" t="s">
        <v>320</v>
      </c>
      <c r="F683" s="1" t="s">
        <v>251</v>
      </c>
      <c r="G683" s="138"/>
    </row>
    <row r="684" spans="1:7" ht="15" customHeight="1">
      <c r="A684" s="180">
        <v>45020</v>
      </c>
      <c r="B684" s="1" t="s">
        <v>147</v>
      </c>
      <c r="C684" s="144">
        <v>10010</v>
      </c>
      <c r="D684" s="144"/>
      <c r="E684" s="1" t="s">
        <v>320</v>
      </c>
      <c r="F684" s="1" t="s">
        <v>251</v>
      </c>
      <c r="G684" s="138" t="s">
        <v>165</v>
      </c>
    </row>
    <row r="685" spans="1:7" ht="15" customHeight="1">
      <c r="A685" s="180">
        <v>45020</v>
      </c>
      <c r="B685" s="1" t="s">
        <v>248</v>
      </c>
      <c r="C685" s="144"/>
      <c r="D685" s="144">
        <v>10010</v>
      </c>
      <c r="E685" s="1" t="s">
        <v>320</v>
      </c>
      <c r="F685" s="1" t="s">
        <v>251</v>
      </c>
      <c r="G685" s="138"/>
    </row>
    <row r="686" spans="1:7" ht="15" customHeight="1">
      <c r="A686" s="180">
        <v>45020</v>
      </c>
      <c r="B686" s="1" t="s">
        <v>147</v>
      </c>
      <c r="C686" s="144">
        <v>252681</v>
      </c>
      <c r="D686" s="144"/>
      <c r="E686" s="1" t="s">
        <v>320</v>
      </c>
      <c r="F686" s="1" t="s">
        <v>251</v>
      </c>
      <c r="G686" s="138" t="s">
        <v>165</v>
      </c>
    </row>
    <row r="687" spans="1:7" ht="15" customHeight="1">
      <c r="A687" s="180">
        <v>45020</v>
      </c>
      <c r="B687" s="1" t="s">
        <v>248</v>
      </c>
      <c r="C687" s="144"/>
      <c r="D687" s="144">
        <v>252681</v>
      </c>
      <c r="E687" s="1" t="s">
        <v>320</v>
      </c>
      <c r="F687" s="1" t="s">
        <v>251</v>
      </c>
      <c r="G687" s="138"/>
    </row>
    <row r="688" spans="1:7" ht="15" customHeight="1">
      <c r="A688" s="180">
        <v>45020</v>
      </c>
      <c r="B688" s="1" t="s">
        <v>147</v>
      </c>
      <c r="C688" s="144">
        <v>240251</v>
      </c>
      <c r="D688" s="144"/>
      <c r="E688" s="1" t="s">
        <v>320</v>
      </c>
      <c r="F688" s="1" t="s">
        <v>251</v>
      </c>
      <c r="G688" s="138" t="s">
        <v>165</v>
      </c>
    </row>
    <row r="689" spans="1:8" ht="15" customHeight="1">
      <c r="A689" s="180">
        <v>45020</v>
      </c>
      <c r="B689" s="1" t="s">
        <v>248</v>
      </c>
      <c r="C689" s="144"/>
      <c r="D689" s="144">
        <v>240251</v>
      </c>
      <c r="E689" s="1" t="s">
        <v>320</v>
      </c>
      <c r="F689" s="1" t="s">
        <v>251</v>
      </c>
      <c r="G689" s="138"/>
    </row>
    <row r="690" spans="1:8" ht="15" customHeight="1">
      <c r="A690" s="180">
        <v>45023</v>
      </c>
      <c r="B690" s="1" t="s">
        <v>147</v>
      </c>
      <c r="C690" s="144">
        <v>3455292</v>
      </c>
      <c r="D690" s="144"/>
      <c r="E690" s="1" t="s">
        <v>357</v>
      </c>
      <c r="F690" s="1" t="s">
        <v>251</v>
      </c>
      <c r="G690" s="138" t="s">
        <v>165</v>
      </c>
    </row>
    <row r="691" spans="1:8" ht="15" customHeight="1">
      <c r="A691" s="180">
        <v>45023</v>
      </c>
      <c r="B691" s="1" t="s">
        <v>248</v>
      </c>
      <c r="C691" s="144"/>
      <c r="D691" s="144">
        <v>3455292</v>
      </c>
      <c r="E691" s="1" t="s">
        <v>357</v>
      </c>
      <c r="F691" s="1" t="s">
        <v>251</v>
      </c>
      <c r="G691" s="138"/>
    </row>
    <row r="692" spans="1:8" ht="15" customHeight="1">
      <c r="A692" s="180">
        <v>45033</v>
      </c>
      <c r="B692" s="1" t="s">
        <v>147</v>
      </c>
      <c r="C692" s="144">
        <v>25998</v>
      </c>
      <c r="D692" s="144"/>
      <c r="E692" s="1" t="s">
        <v>552</v>
      </c>
      <c r="F692" s="1" t="s">
        <v>251</v>
      </c>
      <c r="G692" s="138" t="s">
        <v>165</v>
      </c>
    </row>
    <row r="693" spans="1:8" ht="15" customHeight="1">
      <c r="A693" s="180">
        <v>45033</v>
      </c>
      <c r="B693" s="1" t="s">
        <v>30</v>
      </c>
      <c r="C693" s="144"/>
      <c r="D693" s="144">
        <v>25998</v>
      </c>
      <c r="E693" s="1" t="s">
        <v>552</v>
      </c>
      <c r="F693" s="1" t="s">
        <v>251</v>
      </c>
      <c r="G693" s="138"/>
    </row>
    <row r="694" spans="1:8" ht="15" customHeight="1">
      <c r="A694" s="187">
        <v>45021</v>
      </c>
      <c r="B694" s="135" t="s">
        <v>147</v>
      </c>
      <c r="C694" s="269">
        <v>14518240</v>
      </c>
      <c r="D694" s="269"/>
      <c r="E694" s="135" t="s">
        <v>491</v>
      </c>
      <c r="F694" s="135" t="s">
        <v>251</v>
      </c>
      <c r="G694" s="135" t="s">
        <v>165</v>
      </c>
    </row>
    <row r="695" spans="1:8" ht="15" customHeight="1">
      <c r="A695" s="184">
        <v>45021</v>
      </c>
      <c r="B695" s="26" t="s">
        <v>248</v>
      </c>
      <c r="C695" s="270"/>
      <c r="D695" s="270">
        <v>14518240</v>
      </c>
      <c r="E695" s="26" t="s">
        <v>491</v>
      </c>
      <c r="F695" s="26" t="s">
        <v>251</v>
      </c>
      <c r="G695" s="133"/>
      <c r="H695" s="155" t="s">
        <v>553</v>
      </c>
    </row>
    <row r="696" spans="1:8" ht="15" customHeight="1">
      <c r="A696" s="180">
        <v>45037</v>
      </c>
      <c r="B696" s="1" t="s">
        <v>147</v>
      </c>
      <c r="C696" s="144">
        <v>9226</v>
      </c>
      <c r="D696" s="144"/>
      <c r="E696" s="1" t="s">
        <v>379</v>
      </c>
      <c r="F696" s="1" t="s">
        <v>386</v>
      </c>
      <c r="G696" s="1" t="s">
        <v>165</v>
      </c>
    </row>
    <row r="697" spans="1:8" ht="15" customHeight="1">
      <c r="A697" s="180">
        <v>45037</v>
      </c>
      <c r="B697" s="1" t="s">
        <v>248</v>
      </c>
      <c r="C697" s="144"/>
      <c r="D697" s="144">
        <v>9226</v>
      </c>
      <c r="E697" s="1" t="s">
        <v>379</v>
      </c>
      <c r="F697" s="1" t="s">
        <v>386</v>
      </c>
      <c r="G697" s="1"/>
    </row>
    <row r="698" spans="1:8" ht="15" customHeight="1">
      <c r="A698" s="180">
        <v>45037</v>
      </c>
      <c r="B698" s="1" t="s">
        <v>147</v>
      </c>
      <c r="C698" s="144">
        <v>17870</v>
      </c>
      <c r="D698" s="144"/>
      <c r="E698" s="1" t="s">
        <v>325</v>
      </c>
      <c r="F698" s="1" t="s">
        <v>386</v>
      </c>
      <c r="G698" s="1" t="s">
        <v>165</v>
      </c>
    </row>
    <row r="699" spans="1:8" ht="15" customHeight="1">
      <c r="A699" s="180">
        <v>45037</v>
      </c>
      <c r="B699" s="1" t="s">
        <v>248</v>
      </c>
      <c r="C699" s="144"/>
      <c r="D699" s="144">
        <v>17870</v>
      </c>
      <c r="E699" s="1" t="s">
        <v>325</v>
      </c>
      <c r="F699" s="1" t="s">
        <v>386</v>
      </c>
      <c r="G699" s="1"/>
    </row>
    <row r="700" spans="1:8" ht="15" customHeight="1">
      <c r="A700" s="180">
        <v>45037</v>
      </c>
      <c r="B700" s="1" t="s">
        <v>147</v>
      </c>
      <c r="C700" s="144">
        <v>432091</v>
      </c>
      <c r="D700" s="144"/>
      <c r="E700" s="1" t="s">
        <v>325</v>
      </c>
      <c r="F700" s="1" t="s">
        <v>252</v>
      </c>
      <c r="G700" s="1" t="s">
        <v>165</v>
      </c>
    </row>
    <row r="701" spans="1:8" ht="15" customHeight="1">
      <c r="A701" s="180">
        <v>45037</v>
      </c>
      <c r="B701" s="1" t="s">
        <v>248</v>
      </c>
      <c r="C701" s="144"/>
      <c r="D701" s="144">
        <v>432091</v>
      </c>
      <c r="E701" s="1" t="s">
        <v>325</v>
      </c>
      <c r="F701" s="1" t="s">
        <v>252</v>
      </c>
      <c r="G701" s="1"/>
    </row>
    <row r="702" spans="1:8" ht="15" customHeight="1">
      <c r="A702" s="180">
        <v>45040</v>
      </c>
      <c r="B702" s="1" t="s">
        <v>147</v>
      </c>
      <c r="C702" s="144">
        <v>1770</v>
      </c>
      <c r="D702" s="144"/>
      <c r="E702" s="1" t="s">
        <v>320</v>
      </c>
      <c r="F702" s="1" t="s">
        <v>252</v>
      </c>
      <c r="G702" s="1" t="s">
        <v>165</v>
      </c>
    </row>
    <row r="703" spans="1:8" ht="15" customHeight="1">
      <c r="A703" s="180">
        <v>45040</v>
      </c>
      <c r="B703" s="1" t="s">
        <v>248</v>
      </c>
      <c r="C703" s="144"/>
      <c r="D703" s="144">
        <v>1770</v>
      </c>
      <c r="E703" s="1" t="s">
        <v>320</v>
      </c>
      <c r="F703" s="1" t="s">
        <v>252</v>
      </c>
      <c r="G703" s="1"/>
    </row>
    <row r="704" spans="1:8" ht="15" customHeight="1">
      <c r="A704" s="180">
        <v>45040</v>
      </c>
      <c r="B704" s="1" t="s">
        <v>147</v>
      </c>
      <c r="C704" s="144">
        <v>42823</v>
      </c>
      <c r="D704" s="144"/>
      <c r="E704" s="1" t="s">
        <v>320</v>
      </c>
      <c r="F704" s="1" t="s">
        <v>252</v>
      </c>
      <c r="G704" s="1" t="s">
        <v>165</v>
      </c>
    </row>
    <row r="705" spans="1:7" ht="15" customHeight="1">
      <c r="A705" s="180">
        <v>45040</v>
      </c>
      <c r="B705" s="1" t="s">
        <v>248</v>
      </c>
      <c r="C705" s="144"/>
      <c r="D705" s="144">
        <v>42823</v>
      </c>
      <c r="E705" s="1" t="s">
        <v>320</v>
      </c>
      <c r="F705" s="1" t="s">
        <v>252</v>
      </c>
      <c r="G705" s="1"/>
    </row>
    <row r="706" spans="1:7" ht="15" customHeight="1">
      <c r="A706" s="180">
        <v>45041</v>
      </c>
      <c r="B706" s="1" t="s">
        <v>147</v>
      </c>
      <c r="C706" s="144">
        <v>329517</v>
      </c>
      <c r="D706" s="144"/>
      <c r="E706" s="1" t="s">
        <v>481</v>
      </c>
      <c r="F706" s="1" t="s">
        <v>252</v>
      </c>
      <c r="G706" s="1" t="s">
        <v>165</v>
      </c>
    </row>
    <row r="707" spans="1:7" ht="15" customHeight="1">
      <c r="A707" s="180">
        <v>45041</v>
      </c>
      <c r="B707" s="1" t="s">
        <v>248</v>
      </c>
      <c r="C707" s="144"/>
      <c r="D707" s="144">
        <v>329517</v>
      </c>
      <c r="E707" s="1" t="s">
        <v>481</v>
      </c>
      <c r="F707" s="1" t="s">
        <v>252</v>
      </c>
      <c r="G707" s="1"/>
    </row>
    <row r="708" spans="1:7" ht="15" customHeight="1">
      <c r="A708" s="180">
        <v>45041</v>
      </c>
      <c r="B708" s="1" t="s">
        <v>147</v>
      </c>
      <c r="C708" s="144">
        <v>46270</v>
      </c>
      <c r="D708" s="144"/>
      <c r="E708" s="1" t="s">
        <v>353</v>
      </c>
      <c r="F708" s="1" t="s">
        <v>252</v>
      </c>
      <c r="G708" s="1" t="s">
        <v>165</v>
      </c>
    </row>
    <row r="709" spans="1:7" ht="15" customHeight="1">
      <c r="A709" s="180">
        <v>45041</v>
      </c>
      <c r="B709" s="1" t="s">
        <v>248</v>
      </c>
      <c r="C709" s="144"/>
      <c r="D709" s="144">
        <v>46270</v>
      </c>
      <c r="E709" s="1" t="s">
        <v>353</v>
      </c>
      <c r="F709" s="1" t="s">
        <v>252</v>
      </c>
      <c r="G709" s="1"/>
    </row>
    <row r="710" spans="1:7" ht="15" customHeight="1">
      <c r="A710" s="180">
        <v>45041</v>
      </c>
      <c r="B710" s="1" t="s">
        <v>147</v>
      </c>
      <c r="C710" s="144">
        <v>29447</v>
      </c>
      <c r="D710" s="144"/>
      <c r="E710" s="1" t="s">
        <v>397</v>
      </c>
      <c r="F710" s="1" t="s">
        <v>252</v>
      </c>
      <c r="G710" s="1" t="s">
        <v>165</v>
      </c>
    </row>
    <row r="711" spans="1:7" ht="15" customHeight="1">
      <c r="A711" s="180">
        <v>45041</v>
      </c>
      <c r="B711" s="1" t="s">
        <v>248</v>
      </c>
      <c r="C711" s="144"/>
      <c r="D711" s="144">
        <v>29447</v>
      </c>
      <c r="E711" s="1" t="s">
        <v>397</v>
      </c>
      <c r="F711" s="1" t="s">
        <v>252</v>
      </c>
      <c r="G711" s="1"/>
    </row>
    <row r="712" spans="1:7" ht="15" customHeight="1">
      <c r="A712" s="180">
        <v>45041</v>
      </c>
      <c r="B712" s="1" t="s">
        <v>147</v>
      </c>
      <c r="C712" s="144">
        <v>1210</v>
      </c>
      <c r="D712" s="144"/>
      <c r="E712" s="1" t="s">
        <v>397</v>
      </c>
      <c r="F712" s="1" t="s">
        <v>252</v>
      </c>
      <c r="G712" s="1" t="s">
        <v>165</v>
      </c>
    </row>
    <row r="713" spans="1:7" ht="15" customHeight="1">
      <c r="A713" s="180">
        <v>45041</v>
      </c>
      <c r="B713" s="1" t="s">
        <v>248</v>
      </c>
      <c r="C713" s="144"/>
      <c r="D713" s="144">
        <v>1210</v>
      </c>
      <c r="E713" s="1" t="s">
        <v>397</v>
      </c>
      <c r="F713" s="1" t="s">
        <v>252</v>
      </c>
      <c r="G713" s="1"/>
    </row>
    <row r="714" spans="1:7" ht="15" customHeight="1">
      <c r="A714" s="180">
        <v>45041</v>
      </c>
      <c r="B714" s="1" t="s">
        <v>147</v>
      </c>
      <c r="C714" s="144">
        <v>31350</v>
      </c>
      <c r="D714" s="144"/>
      <c r="E714" s="1" t="s">
        <v>315</v>
      </c>
      <c r="F714" s="1" t="s">
        <v>252</v>
      </c>
      <c r="G714" s="1" t="s">
        <v>165</v>
      </c>
    </row>
    <row r="715" spans="1:7" ht="15" customHeight="1">
      <c r="A715" s="180">
        <v>45041</v>
      </c>
      <c r="B715" s="1" t="s">
        <v>248</v>
      </c>
      <c r="C715" s="144"/>
      <c r="D715" s="144">
        <v>31350</v>
      </c>
      <c r="E715" s="1" t="s">
        <v>315</v>
      </c>
      <c r="F715" s="1" t="s">
        <v>252</v>
      </c>
      <c r="G715" s="1"/>
    </row>
    <row r="716" spans="1:7" ht="15" customHeight="1">
      <c r="A716" s="180">
        <v>45041</v>
      </c>
      <c r="B716" s="1" t="s">
        <v>147</v>
      </c>
      <c r="C716" s="144">
        <v>1290</v>
      </c>
      <c r="D716" s="144"/>
      <c r="E716" s="1" t="s">
        <v>315</v>
      </c>
      <c r="F716" s="1" t="s">
        <v>252</v>
      </c>
      <c r="G716" s="1" t="s">
        <v>165</v>
      </c>
    </row>
    <row r="717" spans="1:7" ht="15" customHeight="1">
      <c r="A717" s="180">
        <v>45041</v>
      </c>
      <c r="B717" s="1" t="s">
        <v>248</v>
      </c>
      <c r="C717" s="144"/>
      <c r="D717" s="144">
        <v>1290</v>
      </c>
      <c r="E717" s="1" t="s">
        <v>315</v>
      </c>
      <c r="F717" s="1" t="s">
        <v>252</v>
      </c>
      <c r="G717" s="1"/>
    </row>
    <row r="718" spans="1:7" ht="15" customHeight="1">
      <c r="A718" s="180">
        <v>45041</v>
      </c>
      <c r="B718" s="1" t="s">
        <v>147</v>
      </c>
      <c r="C718" s="144">
        <v>3318357</v>
      </c>
      <c r="D718" s="144"/>
      <c r="E718" s="1" t="s">
        <v>533</v>
      </c>
      <c r="F718" s="1" t="s">
        <v>252</v>
      </c>
      <c r="G718" s="1" t="s">
        <v>165</v>
      </c>
    </row>
    <row r="719" spans="1:7" ht="15" customHeight="1">
      <c r="A719" s="180">
        <v>45041</v>
      </c>
      <c r="B719" s="1" t="s">
        <v>248</v>
      </c>
      <c r="C719" s="144"/>
      <c r="D719" s="144">
        <v>3318357</v>
      </c>
      <c r="E719" s="1" t="s">
        <v>533</v>
      </c>
      <c r="F719" s="1" t="s">
        <v>252</v>
      </c>
      <c r="G719" s="1"/>
    </row>
    <row r="720" spans="1:7" ht="15" customHeight="1">
      <c r="A720" s="180">
        <v>45042</v>
      </c>
      <c r="B720" s="1" t="s">
        <v>147</v>
      </c>
      <c r="C720" s="144">
        <v>8850</v>
      </c>
      <c r="D720" s="144"/>
      <c r="E720" s="1" t="s">
        <v>320</v>
      </c>
      <c r="F720" s="1" t="s">
        <v>252</v>
      </c>
      <c r="G720" s="1" t="s">
        <v>165</v>
      </c>
    </row>
    <row r="721" spans="1:7" ht="15" customHeight="1">
      <c r="A721" s="180">
        <v>45042</v>
      </c>
      <c r="B721" s="1" t="s">
        <v>248</v>
      </c>
      <c r="C721" s="144"/>
      <c r="D721" s="144">
        <v>8850</v>
      </c>
      <c r="E721" s="1" t="s">
        <v>320</v>
      </c>
      <c r="F721" s="1" t="s">
        <v>252</v>
      </c>
      <c r="G721" s="1"/>
    </row>
    <row r="722" spans="1:7" ht="15" customHeight="1">
      <c r="A722" s="180">
        <v>45042</v>
      </c>
      <c r="B722" s="1" t="s">
        <v>147</v>
      </c>
      <c r="C722" s="144">
        <v>10440</v>
      </c>
      <c r="D722" s="144"/>
      <c r="E722" s="1" t="s">
        <v>320</v>
      </c>
      <c r="F722" s="1" t="s">
        <v>252</v>
      </c>
      <c r="G722" s="1" t="s">
        <v>165</v>
      </c>
    </row>
    <row r="723" spans="1:7" ht="15" customHeight="1">
      <c r="A723" s="180">
        <v>45042</v>
      </c>
      <c r="B723" s="1" t="s">
        <v>248</v>
      </c>
      <c r="C723" s="144"/>
      <c r="D723" s="144">
        <v>10440</v>
      </c>
      <c r="E723" s="1" t="s">
        <v>320</v>
      </c>
      <c r="F723" s="1" t="s">
        <v>252</v>
      </c>
      <c r="G723" s="1"/>
    </row>
    <row r="724" spans="1:7" ht="15" customHeight="1">
      <c r="A724" s="180">
        <v>45042</v>
      </c>
      <c r="B724" s="1" t="s">
        <v>147</v>
      </c>
      <c r="C724" s="144">
        <v>214016</v>
      </c>
      <c r="D724" s="144"/>
      <c r="E724" s="1" t="s">
        <v>320</v>
      </c>
      <c r="F724" s="1" t="s">
        <v>252</v>
      </c>
      <c r="G724" s="1" t="s">
        <v>165</v>
      </c>
    </row>
    <row r="725" spans="1:7" ht="15" customHeight="1">
      <c r="A725" s="180">
        <v>45042</v>
      </c>
      <c r="B725" s="1" t="s">
        <v>248</v>
      </c>
      <c r="C725" s="144"/>
      <c r="D725" s="144">
        <v>214016</v>
      </c>
      <c r="E725" s="1" t="s">
        <v>320</v>
      </c>
      <c r="F725" s="1" t="s">
        <v>252</v>
      </c>
      <c r="G725" s="1"/>
    </row>
    <row r="726" spans="1:7" ht="15" customHeight="1">
      <c r="A726" s="180">
        <v>45042</v>
      </c>
      <c r="B726" s="1" t="s">
        <v>147</v>
      </c>
      <c r="C726" s="144">
        <v>252978</v>
      </c>
      <c r="D726" s="144"/>
      <c r="E726" s="1" t="s">
        <v>320</v>
      </c>
      <c r="F726" s="1" t="s">
        <v>252</v>
      </c>
      <c r="G726" s="1" t="s">
        <v>165</v>
      </c>
    </row>
    <row r="727" spans="1:7" ht="15" customHeight="1">
      <c r="A727" s="180">
        <v>45042</v>
      </c>
      <c r="B727" s="1" t="s">
        <v>248</v>
      </c>
      <c r="C727" s="144"/>
      <c r="D727" s="144">
        <v>252978</v>
      </c>
      <c r="E727" s="1" t="s">
        <v>320</v>
      </c>
      <c r="F727" s="1" t="s">
        <v>252</v>
      </c>
      <c r="G727" s="1"/>
    </row>
    <row r="728" spans="1:7" ht="15" customHeight="1">
      <c r="A728" s="180">
        <v>45042</v>
      </c>
      <c r="B728" s="1" t="s">
        <v>147</v>
      </c>
      <c r="C728" s="144">
        <v>574394</v>
      </c>
      <c r="D728" s="144"/>
      <c r="E728" s="1" t="s">
        <v>379</v>
      </c>
      <c r="F728" s="1" t="s">
        <v>252</v>
      </c>
      <c r="G728" s="1" t="s">
        <v>165</v>
      </c>
    </row>
    <row r="729" spans="1:7" ht="15" customHeight="1">
      <c r="A729" s="180">
        <v>45042</v>
      </c>
      <c r="B729" s="1" t="s">
        <v>248</v>
      </c>
      <c r="C729" s="144"/>
      <c r="D729" s="144">
        <v>574394</v>
      </c>
      <c r="E729" s="1" t="s">
        <v>379</v>
      </c>
      <c r="F729" s="1" t="s">
        <v>252</v>
      </c>
      <c r="G729" s="1"/>
    </row>
    <row r="730" spans="1:7" ht="15" customHeight="1">
      <c r="A730" s="180">
        <v>45043</v>
      </c>
      <c r="B730" s="1" t="s">
        <v>147</v>
      </c>
      <c r="C730" s="144">
        <v>5420</v>
      </c>
      <c r="D730" s="144"/>
      <c r="E730" s="1" t="s">
        <v>346</v>
      </c>
      <c r="F730" s="1" t="s">
        <v>252</v>
      </c>
      <c r="G730" s="1" t="s">
        <v>165</v>
      </c>
    </row>
    <row r="731" spans="1:7" ht="15" customHeight="1">
      <c r="A731" s="180">
        <v>45043</v>
      </c>
      <c r="B731" s="1" t="s">
        <v>248</v>
      </c>
      <c r="C731" s="144"/>
      <c r="D731" s="144">
        <v>5420</v>
      </c>
      <c r="E731" s="1" t="s">
        <v>346</v>
      </c>
      <c r="F731" s="1" t="s">
        <v>252</v>
      </c>
      <c r="G731" s="1"/>
    </row>
    <row r="732" spans="1:7" ht="15" customHeight="1">
      <c r="A732" s="180">
        <v>45043</v>
      </c>
      <c r="B732" s="1" t="s">
        <v>147</v>
      </c>
      <c r="C732" s="144">
        <v>239481</v>
      </c>
      <c r="D732" s="144"/>
      <c r="E732" s="1" t="s">
        <v>346</v>
      </c>
      <c r="F732" s="1" t="s">
        <v>252</v>
      </c>
      <c r="G732" s="1" t="s">
        <v>165</v>
      </c>
    </row>
    <row r="733" spans="1:7" ht="15" customHeight="1">
      <c r="A733" s="180">
        <v>45043</v>
      </c>
      <c r="B733" s="1" t="s">
        <v>248</v>
      </c>
      <c r="C733" s="144"/>
      <c r="D733" s="144">
        <v>239481</v>
      </c>
      <c r="E733" s="1" t="s">
        <v>346</v>
      </c>
      <c r="F733" s="1" t="s">
        <v>252</v>
      </c>
      <c r="G733" s="1"/>
    </row>
    <row r="734" spans="1:7" ht="15" customHeight="1">
      <c r="A734" s="180">
        <v>45043</v>
      </c>
      <c r="B734" s="1" t="s">
        <v>147</v>
      </c>
      <c r="C734" s="144">
        <v>131208</v>
      </c>
      <c r="D734" s="144"/>
      <c r="E734" s="1" t="s">
        <v>346</v>
      </c>
      <c r="F734" s="1" t="s">
        <v>252</v>
      </c>
      <c r="G734" s="1" t="s">
        <v>165</v>
      </c>
    </row>
    <row r="735" spans="1:7" ht="15" customHeight="1">
      <c r="A735" s="180">
        <v>45043</v>
      </c>
      <c r="B735" s="1" t="s">
        <v>248</v>
      </c>
      <c r="C735" s="144"/>
      <c r="D735" s="144">
        <v>131208</v>
      </c>
      <c r="E735" s="1" t="s">
        <v>346</v>
      </c>
      <c r="F735" s="1" t="s">
        <v>252</v>
      </c>
      <c r="G735" s="1"/>
    </row>
    <row r="736" spans="1:7" ht="15" customHeight="1">
      <c r="A736" s="180">
        <v>45043</v>
      </c>
      <c r="B736" s="1" t="s">
        <v>147</v>
      </c>
      <c r="C736" s="144">
        <v>9890</v>
      </c>
      <c r="D736" s="144"/>
      <c r="E736" s="1" t="s">
        <v>346</v>
      </c>
      <c r="F736" s="1" t="s">
        <v>252</v>
      </c>
      <c r="G736" s="1" t="s">
        <v>165</v>
      </c>
    </row>
    <row r="737" spans="1:7" ht="15" customHeight="1">
      <c r="A737" s="180">
        <v>45043</v>
      </c>
      <c r="B737" s="1" t="s">
        <v>248</v>
      </c>
      <c r="C737" s="144"/>
      <c r="D737" s="144">
        <v>9890</v>
      </c>
      <c r="E737" s="1" t="s">
        <v>346</v>
      </c>
      <c r="F737" s="1" t="s">
        <v>252</v>
      </c>
      <c r="G737" s="1"/>
    </row>
    <row r="738" spans="1:7" ht="15" customHeight="1">
      <c r="A738" s="180">
        <v>45043</v>
      </c>
      <c r="B738" s="1" t="s">
        <v>147</v>
      </c>
      <c r="C738" s="144">
        <v>76038</v>
      </c>
      <c r="D738" s="144"/>
      <c r="E738" s="1" t="s">
        <v>339</v>
      </c>
      <c r="F738" s="1" t="s">
        <v>252</v>
      </c>
      <c r="G738" s="1" t="s">
        <v>165</v>
      </c>
    </row>
    <row r="739" spans="1:7" ht="15" customHeight="1">
      <c r="A739" s="180">
        <v>45043</v>
      </c>
      <c r="B739" s="1" t="s">
        <v>248</v>
      </c>
      <c r="C739" s="144"/>
      <c r="D739" s="144">
        <v>76038</v>
      </c>
      <c r="E739" s="1" t="s">
        <v>339</v>
      </c>
      <c r="F739" s="1" t="s">
        <v>252</v>
      </c>
      <c r="G739" s="1"/>
    </row>
    <row r="740" spans="1:7" ht="15" customHeight="1">
      <c r="A740" s="180">
        <v>45044</v>
      </c>
      <c r="B740" s="1" t="s">
        <v>147</v>
      </c>
      <c r="C740" s="144">
        <v>553064</v>
      </c>
      <c r="D740" s="144"/>
      <c r="E740" s="1" t="s">
        <v>354</v>
      </c>
      <c r="F740" s="1" t="s">
        <v>252</v>
      </c>
      <c r="G740" s="1" t="s">
        <v>165</v>
      </c>
    </row>
    <row r="741" spans="1:7" ht="15" customHeight="1">
      <c r="A741" s="180">
        <v>45044</v>
      </c>
      <c r="B741" s="1" t="s">
        <v>248</v>
      </c>
      <c r="C741" s="144"/>
      <c r="D741" s="144">
        <v>553064</v>
      </c>
      <c r="E741" s="1" t="s">
        <v>354</v>
      </c>
      <c r="F741" s="1" t="s">
        <v>252</v>
      </c>
      <c r="G741" s="1"/>
    </row>
    <row r="742" spans="1:7" ht="15" customHeight="1">
      <c r="A742" s="180">
        <v>45044</v>
      </c>
      <c r="B742" s="1" t="s">
        <v>147</v>
      </c>
      <c r="C742" s="144">
        <v>254661</v>
      </c>
      <c r="D742" s="144"/>
      <c r="E742" s="1" t="s">
        <v>400</v>
      </c>
      <c r="F742" s="1" t="s">
        <v>252</v>
      </c>
      <c r="G742" s="1" t="s">
        <v>165</v>
      </c>
    </row>
    <row r="743" spans="1:7" ht="15" customHeight="1">
      <c r="A743" s="180">
        <v>45044</v>
      </c>
      <c r="B743" s="1" t="s">
        <v>248</v>
      </c>
      <c r="C743" s="144"/>
      <c r="D743" s="144">
        <v>254661</v>
      </c>
      <c r="E743" s="1" t="s">
        <v>400</v>
      </c>
      <c r="F743" s="1" t="s">
        <v>252</v>
      </c>
      <c r="G743" s="1"/>
    </row>
    <row r="744" spans="1:7" ht="15" customHeight="1">
      <c r="A744" s="180">
        <v>45044</v>
      </c>
      <c r="B744" s="1" t="s">
        <v>147</v>
      </c>
      <c r="C744" s="144">
        <v>10520</v>
      </c>
      <c r="D744" s="144"/>
      <c r="E744" s="1" t="s">
        <v>400</v>
      </c>
      <c r="F744" s="1" t="s">
        <v>252</v>
      </c>
      <c r="G744" s="1" t="s">
        <v>165</v>
      </c>
    </row>
    <row r="745" spans="1:7" ht="15" customHeight="1">
      <c r="A745" s="180">
        <v>45044</v>
      </c>
      <c r="B745" s="1" t="s">
        <v>248</v>
      </c>
      <c r="C745" s="144"/>
      <c r="D745" s="144">
        <v>10520</v>
      </c>
      <c r="E745" s="1" t="s">
        <v>400</v>
      </c>
      <c r="F745" s="1" t="s">
        <v>252</v>
      </c>
      <c r="G745" s="1"/>
    </row>
    <row r="746" spans="1:7" ht="15" customHeight="1">
      <c r="A746" s="180">
        <v>45044</v>
      </c>
      <c r="B746" s="1" t="s">
        <v>147</v>
      </c>
      <c r="C746" s="144">
        <v>165396</v>
      </c>
      <c r="D746" s="144"/>
      <c r="E746" s="1" t="s">
        <v>312</v>
      </c>
      <c r="F746" s="1" t="s">
        <v>252</v>
      </c>
      <c r="G746" s="1" t="s">
        <v>165</v>
      </c>
    </row>
    <row r="747" spans="1:7" ht="15" customHeight="1">
      <c r="A747" s="180">
        <v>45044</v>
      </c>
      <c r="B747" s="1" t="s">
        <v>248</v>
      </c>
      <c r="C747" s="144"/>
      <c r="D747" s="144">
        <v>165396</v>
      </c>
      <c r="E747" s="1" t="s">
        <v>312</v>
      </c>
      <c r="F747" s="1" t="s">
        <v>252</v>
      </c>
      <c r="G747" s="1"/>
    </row>
    <row r="748" spans="1:7" ht="15" customHeight="1">
      <c r="A748" s="180">
        <v>45044</v>
      </c>
      <c r="B748" s="1" t="s">
        <v>147</v>
      </c>
      <c r="C748" s="144">
        <v>6840</v>
      </c>
      <c r="D748" s="144"/>
      <c r="E748" s="1" t="s">
        <v>312</v>
      </c>
      <c r="F748" s="1" t="s">
        <v>252</v>
      </c>
      <c r="G748" s="1" t="s">
        <v>165</v>
      </c>
    </row>
    <row r="749" spans="1:7" ht="15" customHeight="1">
      <c r="A749" s="180">
        <v>45044</v>
      </c>
      <c r="B749" s="1" t="s">
        <v>248</v>
      </c>
      <c r="C749" s="144"/>
      <c r="D749" s="144">
        <v>6840</v>
      </c>
      <c r="E749" s="1" t="s">
        <v>312</v>
      </c>
      <c r="F749" s="1" t="s">
        <v>252</v>
      </c>
      <c r="G749" s="1"/>
    </row>
    <row r="750" spans="1:7" ht="15" customHeight="1">
      <c r="A750" s="180">
        <v>45044</v>
      </c>
      <c r="B750" s="1" t="s">
        <v>147</v>
      </c>
      <c r="C750" s="144">
        <v>8082040</v>
      </c>
      <c r="D750" s="144"/>
      <c r="E750" s="1" t="s">
        <v>317</v>
      </c>
      <c r="F750" s="1" t="s">
        <v>252</v>
      </c>
      <c r="G750" s="1" t="s">
        <v>165</v>
      </c>
    </row>
    <row r="751" spans="1:7" ht="15" customHeight="1">
      <c r="A751" s="180">
        <v>45044</v>
      </c>
      <c r="B751" s="1" t="s">
        <v>248</v>
      </c>
      <c r="C751" s="144"/>
      <c r="D751" s="144">
        <v>8082040</v>
      </c>
      <c r="E751" s="1" t="s">
        <v>317</v>
      </c>
      <c r="F751" s="1" t="s">
        <v>252</v>
      </c>
      <c r="G751" s="1"/>
    </row>
    <row r="752" spans="1:7" ht="15" customHeight="1">
      <c r="A752" s="180">
        <v>45044</v>
      </c>
      <c r="B752" s="1" t="s">
        <v>147</v>
      </c>
      <c r="C752" s="144">
        <v>3300</v>
      </c>
      <c r="D752" s="144"/>
      <c r="E752" s="1" t="s">
        <v>526</v>
      </c>
      <c r="F752" s="1" t="s">
        <v>252</v>
      </c>
      <c r="G752" s="1" t="s">
        <v>165</v>
      </c>
    </row>
    <row r="753" spans="1:7" ht="15" customHeight="1">
      <c r="A753" s="180">
        <v>45044</v>
      </c>
      <c r="B753" s="1" t="s">
        <v>248</v>
      </c>
      <c r="C753" s="144"/>
      <c r="D753" s="144">
        <v>3300</v>
      </c>
      <c r="E753" s="1" t="s">
        <v>526</v>
      </c>
      <c r="F753" s="1" t="s">
        <v>252</v>
      </c>
      <c r="G753" s="1"/>
    </row>
    <row r="754" spans="1:7" ht="15" customHeight="1">
      <c r="A754" s="180">
        <v>45044</v>
      </c>
      <c r="B754" s="1" t="s">
        <v>147</v>
      </c>
      <c r="C754" s="144">
        <v>130</v>
      </c>
      <c r="D754" s="144"/>
      <c r="E754" s="1" t="s">
        <v>526</v>
      </c>
      <c r="F754" s="1" t="s">
        <v>252</v>
      </c>
      <c r="G754" s="1" t="s">
        <v>165</v>
      </c>
    </row>
    <row r="755" spans="1:7" ht="15" customHeight="1">
      <c r="A755" s="180">
        <v>45044</v>
      </c>
      <c r="B755" s="1" t="s">
        <v>248</v>
      </c>
      <c r="C755" s="144"/>
      <c r="D755" s="144">
        <v>130</v>
      </c>
      <c r="E755" s="1" t="s">
        <v>526</v>
      </c>
      <c r="F755" s="1" t="s">
        <v>252</v>
      </c>
      <c r="G755" s="1"/>
    </row>
    <row r="756" spans="1:7" ht="15" customHeight="1">
      <c r="A756" s="180">
        <v>45044</v>
      </c>
      <c r="B756" s="1" t="s">
        <v>147</v>
      </c>
      <c r="C756" s="144">
        <v>51843</v>
      </c>
      <c r="D756" s="144"/>
      <c r="E756" s="1" t="s">
        <v>318</v>
      </c>
      <c r="F756" s="1" t="s">
        <v>252</v>
      </c>
      <c r="G756" s="1" t="s">
        <v>165</v>
      </c>
    </row>
    <row r="757" spans="1:7" ht="15" customHeight="1">
      <c r="A757" s="180">
        <v>45044</v>
      </c>
      <c r="B757" s="1" t="s">
        <v>248</v>
      </c>
      <c r="C757" s="144"/>
      <c r="D757" s="144">
        <v>51843</v>
      </c>
      <c r="E757" s="1" t="s">
        <v>318</v>
      </c>
      <c r="F757" s="1" t="s">
        <v>252</v>
      </c>
      <c r="G757" s="1"/>
    </row>
    <row r="758" spans="1:7" ht="15" customHeight="1">
      <c r="A758" s="180">
        <v>45044</v>
      </c>
      <c r="B758" s="1" t="s">
        <v>147</v>
      </c>
      <c r="C758" s="144">
        <v>2140</v>
      </c>
      <c r="D758" s="144"/>
      <c r="E758" s="1" t="s">
        <v>318</v>
      </c>
      <c r="F758" s="1" t="s">
        <v>252</v>
      </c>
      <c r="G758" s="1" t="s">
        <v>165</v>
      </c>
    </row>
    <row r="759" spans="1:7" ht="15" customHeight="1">
      <c r="A759" s="180">
        <v>45044</v>
      </c>
      <c r="B759" s="1" t="s">
        <v>248</v>
      </c>
      <c r="C759" s="144"/>
      <c r="D759" s="144">
        <v>2140</v>
      </c>
      <c r="E759" s="1" t="s">
        <v>318</v>
      </c>
      <c r="F759" s="1" t="s">
        <v>252</v>
      </c>
      <c r="G759" s="1"/>
    </row>
    <row r="760" spans="1:7" ht="15" customHeight="1">
      <c r="A760" s="180">
        <v>45044</v>
      </c>
      <c r="B760" s="1" t="s">
        <v>147</v>
      </c>
      <c r="C760" s="144">
        <v>6470</v>
      </c>
      <c r="D760" s="144"/>
      <c r="E760" s="1" t="s">
        <v>321</v>
      </c>
      <c r="F760" s="1" t="s">
        <v>252</v>
      </c>
      <c r="G760" s="1" t="s">
        <v>165</v>
      </c>
    </row>
    <row r="761" spans="1:7" ht="15" customHeight="1">
      <c r="A761" s="180">
        <v>45044</v>
      </c>
      <c r="B761" s="1" t="s">
        <v>248</v>
      </c>
      <c r="C761" s="144"/>
      <c r="D761" s="144">
        <v>6470</v>
      </c>
      <c r="E761" s="1" t="s">
        <v>321</v>
      </c>
      <c r="F761" s="1" t="s">
        <v>252</v>
      </c>
      <c r="G761" s="1"/>
    </row>
    <row r="762" spans="1:7" ht="15" customHeight="1">
      <c r="A762" s="180">
        <v>45044</v>
      </c>
      <c r="B762" s="1" t="s">
        <v>147</v>
      </c>
      <c r="C762" s="144">
        <v>10310</v>
      </c>
      <c r="D762" s="144"/>
      <c r="E762" s="1" t="s">
        <v>321</v>
      </c>
      <c r="F762" s="1" t="s">
        <v>252</v>
      </c>
      <c r="G762" s="1" t="s">
        <v>165</v>
      </c>
    </row>
    <row r="763" spans="1:7" ht="15" customHeight="1">
      <c r="A763" s="180">
        <v>45044</v>
      </c>
      <c r="B763" s="1" t="s">
        <v>248</v>
      </c>
      <c r="C763" s="144"/>
      <c r="D763" s="144">
        <v>10310</v>
      </c>
      <c r="E763" s="1" t="s">
        <v>321</v>
      </c>
      <c r="F763" s="1" t="s">
        <v>252</v>
      </c>
      <c r="G763" s="1"/>
    </row>
    <row r="764" spans="1:7" ht="15" customHeight="1">
      <c r="A764" s="180">
        <v>45044</v>
      </c>
      <c r="B764" s="1" t="s">
        <v>147</v>
      </c>
      <c r="C764" s="144">
        <v>156640</v>
      </c>
      <c r="D764" s="144"/>
      <c r="E764" s="1" t="s">
        <v>321</v>
      </c>
      <c r="F764" s="1" t="s">
        <v>252</v>
      </c>
      <c r="G764" s="1" t="s">
        <v>165</v>
      </c>
    </row>
    <row r="765" spans="1:7" ht="15" customHeight="1">
      <c r="A765" s="180">
        <v>45044</v>
      </c>
      <c r="B765" s="1" t="s">
        <v>248</v>
      </c>
      <c r="C765" s="144"/>
      <c r="D765" s="144">
        <v>156640</v>
      </c>
      <c r="E765" s="1" t="s">
        <v>321</v>
      </c>
      <c r="F765" s="1" t="s">
        <v>252</v>
      </c>
      <c r="G765" s="1"/>
    </row>
    <row r="766" spans="1:7" ht="15" customHeight="1">
      <c r="A766" s="180">
        <v>45044</v>
      </c>
      <c r="B766" s="1" t="s">
        <v>147</v>
      </c>
      <c r="C766" s="144">
        <v>249392</v>
      </c>
      <c r="D766" s="144"/>
      <c r="E766" s="1" t="s">
        <v>321</v>
      </c>
      <c r="F766" s="1" t="s">
        <v>252</v>
      </c>
      <c r="G766" s="1" t="s">
        <v>165</v>
      </c>
    </row>
    <row r="767" spans="1:7" ht="15" customHeight="1">
      <c r="A767" s="180">
        <v>45044</v>
      </c>
      <c r="B767" s="1" t="s">
        <v>248</v>
      </c>
      <c r="C767" s="144"/>
      <c r="D767" s="144">
        <v>249392</v>
      </c>
      <c r="E767" s="1" t="s">
        <v>321</v>
      </c>
      <c r="F767" s="1" t="s">
        <v>252</v>
      </c>
      <c r="G767" s="1"/>
    </row>
    <row r="768" spans="1:7" ht="15" customHeight="1">
      <c r="A768" s="180">
        <v>45044</v>
      </c>
      <c r="B768" s="1" t="s">
        <v>147</v>
      </c>
      <c r="C768" s="144">
        <v>4383</v>
      </c>
      <c r="D768" s="144"/>
      <c r="E768" s="1" t="s">
        <v>321</v>
      </c>
      <c r="F768" s="1" t="s">
        <v>252</v>
      </c>
      <c r="G768" s="1" t="s">
        <v>165</v>
      </c>
    </row>
    <row r="769" spans="1:7" ht="15" customHeight="1">
      <c r="A769" s="180">
        <v>45044</v>
      </c>
      <c r="B769" s="1" t="s">
        <v>248</v>
      </c>
      <c r="C769" s="144"/>
      <c r="D769" s="144">
        <v>4383</v>
      </c>
      <c r="E769" s="1" t="s">
        <v>321</v>
      </c>
      <c r="F769" s="1" t="s">
        <v>252</v>
      </c>
      <c r="G769" s="1"/>
    </row>
    <row r="770" spans="1:7" ht="15" customHeight="1">
      <c r="A770" s="180">
        <v>45044</v>
      </c>
      <c r="B770" s="1" t="s">
        <v>147</v>
      </c>
      <c r="C770" s="144">
        <v>105963</v>
      </c>
      <c r="D770" s="144"/>
      <c r="E770" s="1" t="s">
        <v>321</v>
      </c>
      <c r="F770" s="1" t="s">
        <v>252</v>
      </c>
      <c r="G770" s="1" t="s">
        <v>165</v>
      </c>
    </row>
    <row r="771" spans="1:7" ht="15" customHeight="1">
      <c r="A771" s="180">
        <v>45044</v>
      </c>
      <c r="B771" s="1" t="s">
        <v>248</v>
      </c>
      <c r="C771" s="144"/>
      <c r="D771" s="144">
        <v>105963</v>
      </c>
      <c r="E771" s="1" t="s">
        <v>321</v>
      </c>
      <c r="F771" s="1" t="s">
        <v>252</v>
      </c>
      <c r="G771" s="1"/>
    </row>
    <row r="772" spans="1:7" ht="15" customHeight="1">
      <c r="A772" s="180">
        <v>45044</v>
      </c>
      <c r="B772" s="1" t="s">
        <v>147</v>
      </c>
      <c r="C772" s="144">
        <v>2150</v>
      </c>
      <c r="D772" s="144"/>
      <c r="E772" s="1" t="s">
        <v>321</v>
      </c>
      <c r="F772" s="1" t="s">
        <v>252</v>
      </c>
      <c r="G772" s="1" t="s">
        <v>165</v>
      </c>
    </row>
    <row r="773" spans="1:7" ht="15" customHeight="1">
      <c r="A773" s="180">
        <v>45044</v>
      </c>
      <c r="B773" s="1" t="s">
        <v>248</v>
      </c>
      <c r="C773" s="144"/>
      <c r="D773" s="144">
        <v>2150</v>
      </c>
      <c r="E773" s="1" t="s">
        <v>321</v>
      </c>
      <c r="F773" s="1" t="s">
        <v>252</v>
      </c>
      <c r="G773" s="1"/>
    </row>
    <row r="774" spans="1:7" ht="15" customHeight="1">
      <c r="A774" s="180">
        <v>45044</v>
      </c>
      <c r="B774" s="1" t="s">
        <v>147</v>
      </c>
      <c r="C774" s="144">
        <v>52107</v>
      </c>
      <c r="D774" s="144"/>
      <c r="E774" s="1" t="s">
        <v>321</v>
      </c>
      <c r="F774" s="1" t="s">
        <v>252</v>
      </c>
      <c r="G774" s="1" t="s">
        <v>165</v>
      </c>
    </row>
    <row r="775" spans="1:7" ht="15" customHeight="1">
      <c r="A775" s="180">
        <v>45044</v>
      </c>
      <c r="B775" s="1" t="s">
        <v>248</v>
      </c>
      <c r="C775" s="144"/>
      <c r="D775" s="144">
        <v>52107</v>
      </c>
      <c r="E775" s="1" t="s">
        <v>321</v>
      </c>
      <c r="F775" s="1" t="s">
        <v>252</v>
      </c>
      <c r="G775" s="1"/>
    </row>
    <row r="776" spans="1:7" ht="15" customHeight="1">
      <c r="A776" s="180">
        <v>45044</v>
      </c>
      <c r="B776" s="1" t="s">
        <v>147</v>
      </c>
      <c r="C776" s="144">
        <v>59440</v>
      </c>
      <c r="D776" s="144"/>
      <c r="E776" s="1" t="s">
        <v>321</v>
      </c>
      <c r="F776" s="1" t="s">
        <v>252</v>
      </c>
      <c r="G776" s="1" t="s">
        <v>165</v>
      </c>
    </row>
    <row r="777" spans="1:7" ht="15" customHeight="1">
      <c r="A777" s="180">
        <v>45044</v>
      </c>
      <c r="B777" s="1" t="s">
        <v>248</v>
      </c>
      <c r="C777" s="144"/>
      <c r="D777" s="144">
        <v>59440</v>
      </c>
      <c r="E777" s="1" t="s">
        <v>321</v>
      </c>
      <c r="F777" s="1" t="s">
        <v>252</v>
      </c>
      <c r="G777" s="1"/>
    </row>
    <row r="778" spans="1:7" ht="15" customHeight="1">
      <c r="A778" s="180">
        <v>45044</v>
      </c>
      <c r="B778" s="1" t="s">
        <v>147</v>
      </c>
      <c r="C778" s="144">
        <v>95670</v>
      </c>
      <c r="D778" s="144"/>
      <c r="E778" s="1" t="s">
        <v>321</v>
      </c>
      <c r="F778" s="1" t="s">
        <v>252</v>
      </c>
      <c r="G778" s="1" t="s">
        <v>165</v>
      </c>
    </row>
    <row r="779" spans="1:7" ht="15" customHeight="1">
      <c r="A779" s="180">
        <v>45044</v>
      </c>
      <c r="B779" s="1" t="s">
        <v>248</v>
      </c>
      <c r="C779" s="144"/>
      <c r="D779" s="144">
        <v>95670</v>
      </c>
      <c r="E779" s="1" t="s">
        <v>321</v>
      </c>
      <c r="F779" s="1" t="s">
        <v>252</v>
      </c>
      <c r="G779" s="1"/>
    </row>
    <row r="780" spans="1:7" ht="15" customHeight="1">
      <c r="A780" s="180">
        <v>45044</v>
      </c>
      <c r="B780" s="1" t="s">
        <v>147</v>
      </c>
      <c r="C780" s="144">
        <v>1437117</v>
      </c>
      <c r="D780" s="144"/>
      <c r="E780" s="1" t="s">
        <v>321</v>
      </c>
      <c r="F780" s="1" t="s">
        <v>252</v>
      </c>
      <c r="G780" s="1" t="s">
        <v>165</v>
      </c>
    </row>
    <row r="781" spans="1:7" ht="15" customHeight="1">
      <c r="A781" s="180">
        <v>45044</v>
      </c>
      <c r="B781" s="1" t="s">
        <v>248</v>
      </c>
      <c r="C781" s="144"/>
      <c r="D781" s="144">
        <v>1437117</v>
      </c>
      <c r="E781" s="1" t="s">
        <v>321</v>
      </c>
      <c r="F781" s="1" t="s">
        <v>252</v>
      </c>
      <c r="G781" s="1"/>
    </row>
    <row r="782" spans="1:7" ht="15" customHeight="1">
      <c r="A782" s="180">
        <v>45044</v>
      </c>
      <c r="B782" s="1" t="s">
        <v>147</v>
      </c>
      <c r="C782" s="144">
        <v>2313146</v>
      </c>
      <c r="D782" s="144"/>
      <c r="E782" s="1" t="s">
        <v>321</v>
      </c>
      <c r="F782" s="1" t="s">
        <v>252</v>
      </c>
      <c r="G782" s="1" t="s">
        <v>165</v>
      </c>
    </row>
    <row r="783" spans="1:7" ht="15" customHeight="1">
      <c r="A783" s="180">
        <v>45044</v>
      </c>
      <c r="B783" s="1" t="s">
        <v>248</v>
      </c>
      <c r="C783" s="144"/>
      <c r="D783" s="144">
        <v>2313146</v>
      </c>
      <c r="E783" s="1" t="s">
        <v>321</v>
      </c>
      <c r="F783" s="1" t="s">
        <v>252</v>
      </c>
      <c r="G783" s="1"/>
    </row>
    <row r="784" spans="1:7" ht="15" customHeight="1">
      <c r="A784" s="180">
        <v>45044</v>
      </c>
      <c r="B784" s="1" t="s">
        <v>147</v>
      </c>
      <c r="C784" s="144">
        <v>19426</v>
      </c>
      <c r="D784" s="144"/>
      <c r="E784" s="1" t="s">
        <v>318</v>
      </c>
      <c r="F784" s="1" t="s">
        <v>252</v>
      </c>
      <c r="G784" s="1" t="s">
        <v>165</v>
      </c>
    </row>
    <row r="785" spans="1:8" ht="15" customHeight="1">
      <c r="A785" s="180">
        <v>45044</v>
      </c>
      <c r="B785" s="1" t="s">
        <v>248</v>
      </c>
      <c r="C785" s="144"/>
      <c r="D785" s="144">
        <v>19426</v>
      </c>
      <c r="E785" s="1" t="s">
        <v>318</v>
      </c>
      <c r="F785" s="1" t="s">
        <v>252</v>
      </c>
      <c r="G785" s="1"/>
    </row>
    <row r="786" spans="1:8" ht="15" customHeight="1">
      <c r="A786" s="180">
        <v>45044</v>
      </c>
      <c r="B786" s="1" t="s">
        <v>147</v>
      </c>
      <c r="C786" s="144">
        <v>800</v>
      </c>
      <c r="D786" s="144"/>
      <c r="E786" s="1" t="s">
        <v>318</v>
      </c>
      <c r="F786" s="1" t="s">
        <v>252</v>
      </c>
      <c r="G786" s="1" t="s">
        <v>165</v>
      </c>
    </row>
    <row r="787" spans="1:8" ht="15" customHeight="1">
      <c r="A787" s="180">
        <v>45044</v>
      </c>
      <c r="B787" s="1" t="s">
        <v>248</v>
      </c>
      <c r="C787" s="144"/>
      <c r="D787" s="144">
        <v>800</v>
      </c>
      <c r="E787" s="1" t="s">
        <v>318</v>
      </c>
      <c r="F787" s="1" t="s">
        <v>252</v>
      </c>
      <c r="G787" s="1"/>
    </row>
    <row r="788" spans="1:8" ht="15" customHeight="1">
      <c r="A788" s="180">
        <v>45044</v>
      </c>
      <c r="B788" s="1" t="s">
        <v>147</v>
      </c>
      <c r="C788" s="144">
        <v>457806</v>
      </c>
      <c r="D788" s="144"/>
      <c r="E788" s="1" t="s">
        <v>308</v>
      </c>
      <c r="F788" s="1" t="s">
        <v>252</v>
      </c>
      <c r="G788" s="1" t="s">
        <v>165</v>
      </c>
    </row>
    <row r="789" spans="1:8" ht="15" customHeight="1">
      <c r="A789" s="180">
        <v>45044</v>
      </c>
      <c r="B789" s="1" t="s">
        <v>248</v>
      </c>
      <c r="C789" s="144"/>
      <c r="D789" s="144">
        <v>457806</v>
      </c>
      <c r="E789" s="1" t="s">
        <v>308</v>
      </c>
      <c r="F789" s="1" t="s">
        <v>252</v>
      </c>
      <c r="G789" s="1"/>
    </row>
    <row r="790" spans="1:8" ht="15" customHeight="1">
      <c r="A790" s="180">
        <v>45044</v>
      </c>
      <c r="B790" s="1" t="s">
        <v>147</v>
      </c>
      <c r="C790" s="144">
        <v>13867684</v>
      </c>
      <c r="D790" s="144"/>
      <c r="E790" s="1" t="s">
        <v>343</v>
      </c>
      <c r="F790" s="1" t="s">
        <v>252</v>
      </c>
      <c r="G790" s="1" t="s">
        <v>165</v>
      </c>
    </row>
    <row r="791" spans="1:8" ht="15" customHeight="1">
      <c r="A791" s="180">
        <v>45044</v>
      </c>
      <c r="B791" s="1" t="s">
        <v>248</v>
      </c>
      <c r="C791" s="144"/>
      <c r="D791" s="144">
        <v>13867684</v>
      </c>
      <c r="E791" s="1" t="s">
        <v>343</v>
      </c>
      <c r="F791" s="1" t="s">
        <v>252</v>
      </c>
      <c r="G791" s="1"/>
    </row>
    <row r="792" spans="1:8" ht="15" customHeight="1">
      <c r="A792" s="180">
        <v>45045</v>
      </c>
      <c r="B792" s="1" t="s">
        <v>147</v>
      </c>
      <c r="C792" s="144">
        <v>102301</v>
      </c>
      <c r="D792" s="144"/>
      <c r="E792" s="1" t="s">
        <v>362</v>
      </c>
      <c r="F792" s="1" t="s">
        <v>252</v>
      </c>
      <c r="G792" s="1" t="s">
        <v>165</v>
      </c>
    </row>
    <row r="793" spans="1:8" ht="15" customHeight="1">
      <c r="A793" s="180">
        <v>45045</v>
      </c>
      <c r="B793" s="1" t="s">
        <v>248</v>
      </c>
      <c r="C793" s="144"/>
      <c r="D793" s="144">
        <v>102301</v>
      </c>
      <c r="E793" s="1" t="s">
        <v>362</v>
      </c>
      <c r="F793" s="1" t="s">
        <v>252</v>
      </c>
      <c r="G793" s="1"/>
    </row>
    <row r="794" spans="1:8" ht="15" customHeight="1">
      <c r="A794" s="180">
        <v>45043</v>
      </c>
      <c r="B794" s="1" t="s">
        <v>147</v>
      </c>
      <c r="C794" s="144">
        <v>1815000</v>
      </c>
      <c r="D794" s="144"/>
      <c r="E794" s="1" t="s">
        <v>352</v>
      </c>
      <c r="F794" s="1" t="s">
        <v>252</v>
      </c>
      <c r="G794" s="1" t="s">
        <v>165</v>
      </c>
    </row>
    <row r="795" spans="1:8" ht="15" customHeight="1">
      <c r="A795" s="180">
        <v>45043</v>
      </c>
      <c r="B795" s="1" t="s">
        <v>248</v>
      </c>
      <c r="C795" s="144"/>
      <c r="D795" s="144">
        <v>1815000</v>
      </c>
      <c r="E795" s="1" t="s">
        <v>352</v>
      </c>
      <c r="F795" s="1" t="s">
        <v>252</v>
      </c>
      <c r="G795" s="1"/>
    </row>
    <row r="796" spans="1:8" ht="15" customHeight="1">
      <c r="A796" s="180">
        <v>45042</v>
      </c>
      <c r="B796" s="1" t="s">
        <v>147</v>
      </c>
      <c r="C796" s="144">
        <v>40920</v>
      </c>
      <c r="D796" s="144"/>
      <c r="E796" s="1" t="s">
        <v>491</v>
      </c>
      <c r="F796" s="1" t="s">
        <v>252</v>
      </c>
      <c r="G796" s="1" t="s">
        <v>165</v>
      </c>
    </row>
    <row r="797" spans="1:8" ht="15" customHeight="1">
      <c r="A797" s="180">
        <v>45042</v>
      </c>
      <c r="B797" s="1" t="s">
        <v>248</v>
      </c>
      <c r="C797" s="144"/>
      <c r="D797" s="144">
        <v>40920</v>
      </c>
      <c r="E797" s="1" t="s">
        <v>491</v>
      </c>
      <c r="F797" s="1" t="s">
        <v>252</v>
      </c>
      <c r="G797" s="1"/>
    </row>
    <row r="798" spans="1:8" ht="15" customHeight="1">
      <c r="A798" s="187">
        <v>45042</v>
      </c>
      <c r="B798" s="135" t="s">
        <v>147</v>
      </c>
      <c r="C798" s="307">
        <v>1690</v>
      </c>
      <c r="D798" s="307"/>
      <c r="E798" s="142" t="s">
        <v>491</v>
      </c>
      <c r="F798" s="135" t="s">
        <v>252</v>
      </c>
      <c r="G798" s="135" t="s">
        <v>165</v>
      </c>
    </row>
    <row r="799" spans="1:8" ht="15" customHeight="1">
      <c r="A799" s="184">
        <v>45042</v>
      </c>
      <c r="B799" s="26" t="s">
        <v>248</v>
      </c>
      <c r="C799" s="270"/>
      <c r="D799" s="270">
        <v>1690</v>
      </c>
      <c r="E799" s="26" t="s">
        <v>491</v>
      </c>
      <c r="F799" s="26" t="s">
        <v>252</v>
      </c>
      <c r="G799" s="26"/>
      <c r="H799" s="155" t="s">
        <v>554</v>
      </c>
    </row>
    <row r="800" spans="1:8" ht="15" customHeight="1">
      <c r="A800" s="234">
        <v>45023</v>
      </c>
      <c r="B800" s="257" t="s">
        <v>529</v>
      </c>
      <c r="C800" s="294">
        <v>66736000</v>
      </c>
      <c r="D800" s="294"/>
      <c r="E800" s="142" t="s">
        <v>555</v>
      </c>
      <c r="F800" s="142" t="s">
        <v>530</v>
      </c>
      <c r="G800" s="258"/>
    </row>
    <row r="801" spans="1:7" ht="15" customHeight="1">
      <c r="A801" s="223">
        <v>45023</v>
      </c>
      <c r="B801" s="259" t="s">
        <v>146</v>
      </c>
      <c r="C801" s="295"/>
      <c r="D801" s="295">
        <f>C800</f>
        <v>66736000</v>
      </c>
      <c r="E801" s="224" t="s">
        <v>507</v>
      </c>
      <c r="F801" s="224" t="str">
        <f>F800</f>
        <v>보증금반환금</v>
      </c>
      <c r="G801" s="260" t="s">
        <v>165</v>
      </c>
    </row>
    <row r="802" spans="1:7" ht="15" customHeight="1">
      <c r="A802" s="234">
        <v>45026</v>
      </c>
      <c r="B802" s="257" t="s">
        <v>147</v>
      </c>
      <c r="C802" s="294">
        <v>166068567</v>
      </c>
      <c r="D802" s="294"/>
      <c r="E802" s="142"/>
      <c r="F802" s="142" t="s">
        <v>411</v>
      </c>
      <c r="G802" s="258" t="s">
        <v>164</v>
      </c>
    </row>
    <row r="803" spans="1:7" ht="15" customHeight="1">
      <c r="A803" s="223">
        <v>45026</v>
      </c>
      <c r="B803" s="259" t="s">
        <v>146</v>
      </c>
      <c r="C803" s="295"/>
      <c r="D803" s="295">
        <f>C802</f>
        <v>166068567</v>
      </c>
      <c r="E803" s="224"/>
      <c r="F803" s="224" t="s">
        <v>515</v>
      </c>
      <c r="G803" s="260" t="s">
        <v>165</v>
      </c>
    </row>
    <row r="804" spans="1:7" ht="15" customHeight="1">
      <c r="A804" s="182">
        <v>45026</v>
      </c>
      <c r="B804" s="137" t="s">
        <v>151</v>
      </c>
      <c r="C804" s="222">
        <v>30976900</v>
      </c>
      <c r="D804" s="222"/>
      <c r="E804" s="138" t="s">
        <v>458</v>
      </c>
      <c r="F804" s="138" t="s">
        <v>460</v>
      </c>
      <c r="G804" s="139"/>
    </row>
    <row r="805" spans="1:7" ht="15" customHeight="1">
      <c r="A805" s="182">
        <v>45026</v>
      </c>
      <c r="B805" s="137" t="s">
        <v>182</v>
      </c>
      <c r="C805" s="222">
        <v>109549000</v>
      </c>
      <c r="D805" s="222"/>
      <c r="E805" s="138" t="s">
        <v>457</v>
      </c>
      <c r="F805" s="138" t="s">
        <v>459</v>
      </c>
      <c r="G805" s="139"/>
    </row>
    <row r="806" spans="1:7" ht="15" customHeight="1">
      <c r="A806" s="182">
        <v>45026</v>
      </c>
      <c r="B806" s="137" t="s">
        <v>182</v>
      </c>
      <c r="C806" s="222">
        <v>1100000</v>
      </c>
      <c r="D806" s="222"/>
      <c r="E806" s="138" t="s">
        <v>457</v>
      </c>
      <c r="F806" s="138" t="s">
        <v>505</v>
      </c>
      <c r="G806" s="139"/>
    </row>
    <row r="807" spans="1:7" ht="15" customHeight="1">
      <c r="A807" s="182">
        <v>45026</v>
      </c>
      <c r="B807" s="137" t="s">
        <v>182</v>
      </c>
      <c r="C807" s="222">
        <v>24442667</v>
      </c>
      <c r="D807" s="222"/>
      <c r="E807" s="138" t="s">
        <v>457</v>
      </c>
      <c r="F807" s="138" t="s">
        <v>509</v>
      </c>
      <c r="G807" s="139"/>
    </row>
    <row r="808" spans="1:7" ht="15" customHeight="1">
      <c r="A808" s="183">
        <v>45026</v>
      </c>
      <c r="B808" s="136" t="s">
        <v>147</v>
      </c>
      <c r="C808" s="220"/>
      <c r="D808" s="220">
        <f>SUM(C804:C807)</f>
        <v>166068567</v>
      </c>
      <c r="E808" s="133"/>
      <c r="F808" s="133"/>
      <c r="G808" s="134" t="s">
        <v>164</v>
      </c>
    </row>
    <row r="809" spans="1:7" ht="15" customHeight="1">
      <c r="A809" s="234">
        <v>45030</v>
      </c>
      <c r="B809" s="257" t="s">
        <v>147</v>
      </c>
      <c r="C809" s="294">
        <v>113590000</v>
      </c>
      <c r="D809" s="294"/>
      <c r="E809" s="142"/>
      <c r="F809" s="142" t="s">
        <v>411</v>
      </c>
      <c r="G809" s="258" t="s">
        <v>164</v>
      </c>
    </row>
    <row r="810" spans="1:7" ht="15" customHeight="1">
      <c r="A810" s="223">
        <v>45030</v>
      </c>
      <c r="B810" s="259" t="s">
        <v>146</v>
      </c>
      <c r="C810" s="295"/>
      <c r="D810" s="295">
        <f>C809</f>
        <v>113590000</v>
      </c>
      <c r="E810" s="224"/>
      <c r="F810" s="224" t="s">
        <v>515</v>
      </c>
      <c r="G810" s="260" t="s">
        <v>165</v>
      </c>
    </row>
    <row r="811" spans="1:7" ht="15" customHeight="1">
      <c r="A811" s="234">
        <v>45030</v>
      </c>
      <c r="B811" s="257" t="s">
        <v>147</v>
      </c>
      <c r="C811" s="294">
        <v>113590000</v>
      </c>
      <c r="D811" s="294"/>
      <c r="E811" s="142" t="s">
        <v>556</v>
      </c>
      <c r="F811" s="142" t="s">
        <v>596</v>
      </c>
      <c r="G811" s="258"/>
    </row>
    <row r="812" spans="1:7" ht="15" customHeight="1">
      <c r="A812" s="223">
        <v>45030</v>
      </c>
      <c r="B812" s="259" t="s">
        <v>593</v>
      </c>
      <c r="C812" s="295"/>
      <c r="D812" s="295">
        <f>C811</f>
        <v>113590000</v>
      </c>
      <c r="E812" s="224" t="s">
        <v>117</v>
      </c>
      <c r="F812" s="224" t="s">
        <v>595</v>
      </c>
      <c r="G812" s="260" t="s">
        <v>165</v>
      </c>
    </row>
    <row r="813" spans="1:7" ht="15" customHeight="1">
      <c r="A813" s="234">
        <v>45020</v>
      </c>
      <c r="B813" s="257" t="s">
        <v>147</v>
      </c>
      <c r="C813" s="294"/>
      <c r="D813" s="294">
        <v>113590000</v>
      </c>
      <c r="E813" s="142" t="s">
        <v>556</v>
      </c>
      <c r="F813" s="142" t="s">
        <v>557</v>
      </c>
      <c r="G813" s="258"/>
    </row>
    <row r="814" spans="1:7" ht="15" customHeight="1">
      <c r="A814" s="223">
        <v>45030</v>
      </c>
      <c r="B814" s="259" t="s">
        <v>594</v>
      </c>
      <c r="C814" s="295">
        <f>D813</f>
        <v>113590000</v>
      </c>
      <c r="D814" s="295"/>
      <c r="E814" s="224" t="s">
        <v>117</v>
      </c>
      <c r="F814" s="224" t="s">
        <v>557</v>
      </c>
      <c r="G814" s="260" t="s">
        <v>165</v>
      </c>
    </row>
    <row r="815" spans="1:7" ht="15" customHeight="1">
      <c r="A815" s="234">
        <v>45030</v>
      </c>
      <c r="B815" s="257" t="s">
        <v>248</v>
      </c>
      <c r="C815" s="294"/>
      <c r="D815" s="294">
        <v>22000000</v>
      </c>
      <c r="E815" s="142"/>
      <c r="F815" s="142" t="s">
        <v>535</v>
      </c>
      <c r="G815" s="258"/>
    </row>
    <row r="816" spans="1:7" ht="15" customHeight="1">
      <c r="A816" s="223">
        <v>45030</v>
      </c>
      <c r="B816" s="259" t="s">
        <v>146</v>
      </c>
      <c r="C816" s="295">
        <f>D815</f>
        <v>22000000</v>
      </c>
      <c r="D816" s="295"/>
      <c r="E816" s="224"/>
      <c r="F816" s="224" t="s">
        <v>534</v>
      </c>
      <c r="G816" s="260" t="s">
        <v>165</v>
      </c>
    </row>
    <row r="817" spans="1:7" ht="15" customHeight="1">
      <c r="A817" s="234">
        <v>45033</v>
      </c>
      <c r="B817" s="257" t="s">
        <v>147</v>
      </c>
      <c r="C817" s="294">
        <v>375050850</v>
      </c>
      <c r="D817" s="294"/>
      <c r="E817" s="142"/>
      <c r="F817" s="142" t="s">
        <v>411</v>
      </c>
      <c r="G817" s="258" t="s">
        <v>164</v>
      </c>
    </row>
    <row r="818" spans="1:7" ht="15" customHeight="1">
      <c r="A818" s="223">
        <v>45033</v>
      </c>
      <c r="B818" s="259" t="s">
        <v>146</v>
      </c>
      <c r="C818" s="295"/>
      <c r="D818" s="295">
        <f>C817</f>
        <v>375050850</v>
      </c>
      <c r="E818" s="224"/>
      <c r="F818" s="224" t="s">
        <v>515</v>
      </c>
      <c r="G818" s="260" t="s">
        <v>165</v>
      </c>
    </row>
    <row r="819" spans="1:7" ht="15" customHeight="1">
      <c r="A819" s="234">
        <v>45023</v>
      </c>
      <c r="B819" s="257" t="s">
        <v>151</v>
      </c>
      <c r="C819" s="294">
        <v>375050850</v>
      </c>
      <c r="D819" s="294"/>
      <c r="E819" s="142" t="s">
        <v>373</v>
      </c>
      <c r="F819" s="142" t="s">
        <v>559</v>
      </c>
      <c r="G819" s="258"/>
    </row>
    <row r="820" spans="1:7" ht="15" customHeight="1">
      <c r="A820" s="223">
        <v>45023</v>
      </c>
      <c r="B820" s="259" t="s">
        <v>147</v>
      </c>
      <c r="C820" s="295"/>
      <c r="D820" s="295">
        <f>C819</f>
        <v>375050850</v>
      </c>
      <c r="E820" s="224" t="s">
        <v>406</v>
      </c>
      <c r="F820" s="224" t="s">
        <v>558</v>
      </c>
      <c r="G820" s="260" t="s">
        <v>164</v>
      </c>
    </row>
    <row r="821" spans="1:7" ht="15" customHeight="1">
      <c r="A821" s="234">
        <v>45034</v>
      </c>
      <c r="B821" s="257" t="s">
        <v>147</v>
      </c>
      <c r="C821" s="294">
        <v>370314333</v>
      </c>
      <c r="D821" s="294"/>
      <c r="E821" s="142"/>
      <c r="F821" s="142" t="s">
        <v>411</v>
      </c>
      <c r="G821" s="258" t="s">
        <v>164</v>
      </c>
    </row>
    <row r="822" spans="1:7" ht="15" customHeight="1">
      <c r="A822" s="223">
        <v>45034</v>
      </c>
      <c r="B822" s="259" t="s">
        <v>146</v>
      </c>
      <c r="C822" s="295"/>
      <c r="D822" s="295">
        <f>C821</f>
        <v>370314333</v>
      </c>
      <c r="E822" s="224"/>
      <c r="F822" s="224" t="s">
        <v>515</v>
      </c>
      <c r="G822" s="260" t="s">
        <v>165</v>
      </c>
    </row>
    <row r="823" spans="1:7" ht="15" customHeight="1">
      <c r="A823" s="234">
        <v>45034</v>
      </c>
      <c r="B823" s="257" t="s">
        <v>368</v>
      </c>
      <c r="C823" s="294">
        <f>18333333+330000000</f>
        <v>348333333</v>
      </c>
      <c r="D823" s="294"/>
      <c r="E823" s="142" t="s">
        <v>484</v>
      </c>
      <c r="F823" s="142" t="s">
        <v>560</v>
      </c>
      <c r="G823" s="258"/>
    </row>
    <row r="824" spans="1:7" ht="15" customHeight="1">
      <c r="A824" s="234">
        <v>45034</v>
      </c>
      <c r="B824" s="257" t="s">
        <v>1</v>
      </c>
      <c r="C824" s="294">
        <v>19250000</v>
      </c>
      <c r="D824" s="294"/>
      <c r="E824" s="142" t="s">
        <v>564</v>
      </c>
      <c r="F824" s="142" t="s">
        <v>568</v>
      </c>
      <c r="G824" s="258"/>
    </row>
    <row r="825" spans="1:7" ht="15" customHeight="1">
      <c r="A825" s="234">
        <v>45034</v>
      </c>
      <c r="B825" s="257" t="s">
        <v>561</v>
      </c>
      <c r="C825" s="294">
        <v>190000</v>
      </c>
      <c r="D825" s="294"/>
      <c r="E825" s="142" t="s">
        <v>565</v>
      </c>
      <c r="F825" s="142" t="s">
        <v>569</v>
      </c>
      <c r="G825" s="258"/>
    </row>
    <row r="826" spans="1:7" ht="15" customHeight="1">
      <c r="A826" s="234">
        <v>45034</v>
      </c>
      <c r="B826" s="257" t="s">
        <v>97</v>
      </c>
      <c r="C826" s="294">
        <v>40000</v>
      </c>
      <c r="D826" s="294"/>
      <c r="E826" s="142" t="s">
        <v>564</v>
      </c>
      <c r="F826" s="142" t="s">
        <v>570</v>
      </c>
      <c r="G826" s="258"/>
    </row>
    <row r="827" spans="1:7" ht="15" customHeight="1">
      <c r="A827" s="234">
        <v>45034</v>
      </c>
      <c r="B827" s="257" t="s">
        <v>97</v>
      </c>
      <c r="C827" s="294">
        <v>1000</v>
      </c>
      <c r="D827" s="294"/>
      <c r="E827" s="142" t="s">
        <v>566</v>
      </c>
      <c r="F827" s="142" t="s">
        <v>521</v>
      </c>
      <c r="G827" s="258"/>
    </row>
    <row r="828" spans="1:7" ht="15" customHeight="1">
      <c r="A828" s="234">
        <v>45034</v>
      </c>
      <c r="B828" s="257" t="s">
        <v>1</v>
      </c>
      <c r="C828" s="294">
        <v>1100000</v>
      </c>
      <c r="D828" s="294"/>
      <c r="E828" s="142" t="s">
        <v>567</v>
      </c>
      <c r="F828" s="142" t="s">
        <v>571</v>
      </c>
      <c r="G828" s="258"/>
    </row>
    <row r="829" spans="1:7" ht="15" customHeight="1">
      <c r="A829" s="223">
        <v>45034</v>
      </c>
      <c r="B829" s="259" t="s">
        <v>147</v>
      </c>
      <c r="C829" s="295"/>
      <c r="D829" s="295">
        <f>SUM(C823:C828)</f>
        <v>368914333</v>
      </c>
      <c r="E829" s="224"/>
      <c r="F829" s="224"/>
      <c r="G829" s="260" t="s">
        <v>164</v>
      </c>
    </row>
    <row r="830" spans="1:7" ht="15" customHeight="1">
      <c r="A830" s="234">
        <v>45034</v>
      </c>
      <c r="B830" s="257" t="s">
        <v>182</v>
      </c>
      <c r="C830" s="294">
        <v>500000</v>
      </c>
      <c r="D830" s="294"/>
      <c r="E830" s="142" t="s">
        <v>464</v>
      </c>
      <c r="F830" s="142" t="s">
        <v>563</v>
      </c>
      <c r="G830" s="258"/>
    </row>
    <row r="831" spans="1:7" ht="15" customHeight="1">
      <c r="A831" s="234">
        <v>45034</v>
      </c>
      <c r="B831" s="257" t="s">
        <v>146</v>
      </c>
      <c r="C831" s="294"/>
      <c r="D831" s="294">
        <f>C830</f>
        <v>500000</v>
      </c>
      <c r="E831" s="142" t="s">
        <v>463</v>
      </c>
      <c r="F831" s="142" t="s">
        <v>562</v>
      </c>
      <c r="G831" s="258" t="s">
        <v>164</v>
      </c>
    </row>
    <row r="832" spans="1:7" ht="15" customHeight="1">
      <c r="A832" s="234">
        <v>45034</v>
      </c>
      <c r="B832" s="257" t="s">
        <v>182</v>
      </c>
      <c r="C832" s="294">
        <v>300000</v>
      </c>
      <c r="D832" s="294"/>
      <c r="E832" s="142" t="s">
        <v>466</v>
      </c>
      <c r="F832" s="142" t="s">
        <v>562</v>
      </c>
      <c r="G832" s="258"/>
    </row>
    <row r="833" spans="1:8" ht="15" customHeight="1">
      <c r="A833" s="234">
        <v>45034</v>
      </c>
      <c r="B833" s="257" t="s">
        <v>146</v>
      </c>
      <c r="C833" s="294"/>
      <c r="D833" s="294">
        <f>C832</f>
        <v>300000</v>
      </c>
      <c r="E833" s="142" t="s">
        <v>465</v>
      </c>
      <c r="F833" s="142" t="s">
        <v>562</v>
      </c>
      <c r="G833" s="258" t="s">
        <v>164</v>
      </c>
    </row>
    <row r="834" spans="1:8" ht="15" customHeight="1">
      <c r="A834" s="234">
        <v>45034</v>
      </c>
      <c r="B834" s="257" t="s">
        <v>182</v>
      </c>
      <c r="C834" s="294">
        <v>300000</v>
      </c>
      <c r="D834" s="294"/>
      <c r="E834" s="142" t="s">
        <v>468</v>
      </c>
      <c r="F834" s="142" t="s">
        <v>562</v>
      </c>
      <c r="G834" s="258"/>
    </row>
    <row r="835" spans="1:8" ht="15" customHeight="1">
      <c r="A835" s="234">
        <v>45034</v>
      </c>
      <c r="B835" s="257" t="s">
        <v>146</v>
      </c>
      <c r="C835" s="294"/>
      <c r="D835" s="294">
        <f>C834</f>
        <v>300000</v>
      </c>
      <c r="E835" s="142" t="s">
        <v>467</v>
      </c>
      <c r="F835" s="142" t="s">
        <v>562</v>
      </c>
      <c r="G835" s="258" t="s">
        <v>164</v>
      </c>
    </row>
    <row r="836" spans="1:8" ht="15" customHeight="1">
      <c r="A836" s="234">
        <v>45034</v>
      </c>
      <c r="B836" s="257" t="s">
        <v>182</v>
      </c>
      <c r="C836" s="294">
        <v>300000</v>
      </c>
      <c r="D836" s="294"/>
      <c r="E836" s="142" t="s">
        <v>470</v>
      </c>
      <c r="F836" s="142" t="s">
        <v>562</v>
      </c>
      <c r="G836" s="258"/>
    </row>
    <row r="837" spans="1:8" ht="15" customHeight="1">
      <c r="A837" s="223">
        <v>45034</v>
      </c>
      <c r="B837" s="259" t="s">
        <v>146</v>
      </c>
      <c r="C837" s="295"/>
      <c r="D837" s="295">
        <f>C836</f>
        <v>300000</v>
      </c>
      <c r="E837" s="224" t="s">
        <v>469</v>
      </c>
      <c r="F837" s="224" t="s">
        <v>562</v>
      </c>
      <c r="G837" s="260" t="s">
        <v>164</v>
      </c>
    </row>
    <row r="838" spans="1:8" ht="15" customHeight="1">
      <c r="A838" s="234">
        <v>45041</v>
      </c>
      <c r="B838" s="257" t="s">
        <v>147</v>
      </c>
      <c r="C838" s="294">
        <v>491329970</v>
      </c>
      <c r="D838" s="294"/>
      <c r="E838" s="142"/>
      <c r="F838" s="142" t="s">
        <v>411</v>
      </c>
      <c r="G838" s="258" t="s">
        <v>164</v>
      </c>
    </row>
    <row r="839" spans="1:8" ht="15" customHeight="1">
      <c r="A839" s="223">
        <v>45041</v>
      </c>
      <c r="B839" s="259" t="s">
        <v>146</v>
      </c>
      <c r="C839" s="295"/>
      <c r="D839" s="295">
        <f>C838</f>
        <v>491329970</v>
      </c>
      <c r="E839" s="224"/>
      <c r="F839" s="224" t="s">
        <v>515</v>
      </c>
      <c r="G839" s="260" t="s">
        <v>165</v>
      </c>
    </row>
    <row r="840" spans="1:8" ht="15" customHeight="1">
      <c r="A840" s="280">
        <v>45041</v>
      </c>
      <c r="B840" s="281" t="s">
        <v>276</v>
      </c>
      <c r="C840" s="304">
        <v>491320526</v>
      </c>
      <c r="D840" s="304"/>
      <c r="E840" s="282"/>
      <c r="F840" s="282" t="s">
        <v>573</v>
      </c>
      <c r="G840" s="283"/>
    </row>
    <row r="841" spans="1:8" ht="15" customHeight="1">
      <c r="A841" s="234">
        <v>45041</v>
      </c>
      <c r="B841" s="257" t="s">
        <v>40</v>
      </c>
      <c r="C841" s="294">
        <v>9444</v>
      </c>
      <c r="D841" s="294"/>
      <c r="E841" s="142"/>
      <c r="F841" s="142" t="s">
        <v>572</v>
      </c>
      <c r="G841" s="258"/>
    </row>
    <row r="842" spans="1:8" ht="15" customHeight="1">
      <c r="A842" s="223">
        <v>45041</v>
      </c>
      <c r="B842" s="259" t="s">
        <v>147</v>
      </c>
      <c r="C842" s="295"/>
      <c r="D842" s="295">
        <v>491329970</v>
      </c>
      <c r="E842" s="224"/>
      <c r="F842" s="224" t="s">
        <v>572</v>
      </c>
      <c r="G842" s="260" t="s">
        <v>164</v>
      </c>
    </row>
    <row r="843" spans="1:8" ht="15" customHeight="1">
      <c r="A843" s="242">
        <v>45046</v>
      </c>
      <c r="B843" s="284" t="s">
        <v>167</v>
      </c>
      <c r="C843" s="303">
        <v>152895</v>
      </c>
      <c r="D843" s="303"/>
      <c r="E843" s="279" t="s">
        <v>168</v>
      </c>
      <c r="F843" s="279" t="s">
        <v>207</v>
      </c>
      <c r="G843" s="273" t="s">
        <v>328</v>
      </c>
      <c r="H843" s="155" t="s">
        <v>574</v>
      </c>
    </row>
    <row r="844" spans="1:8" ht="15" customHeight="1">
      <c r="A844" s="243">
        <v>45046</v>
      </c>
      <c r="B844" s="253" t="s">
        <v>98</v>
      </c>
      <c r="C844" s="299"/>
      <c r="D844" s="299">
        <f>C843</f>
        <v>152895</v>
      </c>
      <c r="E844" s="244" t="s">
        <v>166</v>
      </c>
      <c r="F844" s="244" t="s">
        <v>236</v>
      </c>
      <c r="G844" s="244" t="s">
        <v>307</v>
      </c>
    </row>
    <row r="845" spans="1:8" ht="15" customHeight="1">
      <c r="A845" s="252">
        <v>45046</v>
      </c>
      <c r="B845" s="306" t="s">
        <v>167</v>
      </c>
      <c r="C845" s="298">
        <v>896495</v>
      </c>
      <c r="D845" s="298"/>
      <c r="E845" s="254" t="s">
        <v>168</v>
      </c>
      <c r="F845" s="254" t="s">
        <v>207</v>
      </c>
      <c r="G845" s="255" t="s">
        <v>211</v>
      </c>
    </row>
    <row r="846" spans="1:8" ht="15" customHeight="1">
      <c r="A846" s="243">
        <v>45046</v>
      </c>
      <c r="B846" s="253" t="s">
        <v>98</v>
      </c>
      <c r="C846" s="299"/>
      <c r="D846" s="299">
        <f>C845</f>
        <v>896495</v>
      </c>
      <c r="E846" s="244" t="s">
        <v>166</v>
      </c>
      <c r="F846" s="244" t="s">
        <v>236</v>
      </c>
      <c r="G846" s="244" t="s">
        <v>165</v>
      </c>
    </row>
    <row r="847" spans="1:8" ht="15" customHeight="1">
      <c r="A847" s="252">
        <v>45046</v>
      </c>
      <c r="B847" s="256" t="s">
        <v>167</v>
      </c>
      <c r="C847" s="298">
        <v>0</v>
      </c>
      <c r="D847" s="298"/>
      <c r="E847" s="254" t="s">
        <v>168</v>
      </c>
      <c r="F847" s="254" t="s">
        <v>207</v>
      </c>
      <c r="G847" s="255" t="s">
        <v>393</v>
      </c>
    </row>
    <row r="848" spans="1:8" ht="15" customHeight="1">
      <c r="A848" s="243">
        <v>45046</v>
      </c>
      <c r="B848" s="253" t="s">
        <v>98</v>
      </c>
      <c r="C848" s="299"/>
      <c r="D848" s="299">
        <f>C847</f>
        <v>0</v>
      </c>
      <c r="E848" s="244" t="s">
        <v>166</v>
      </c>
      <c r="F848" s="244" t="s">
        <v>236</v>
      </c>
      <c r="G848" s="244" t="s">
        <v>392</v>
      </c>
    </row>
    <row r="849" spans="1:7" ht="15" customHeight="1">
      <c r="A849" s="252">
        <v>45046</v>
      </c>
      <c r="B849" s="256" t="s">
        <v>167</v>
      </c>
      <c r="C849" s="298">
        <v>0</v>
      </c>
      <c r="D849" s="298"/>
      <c r="E849" s="254" t="s">
        <v>168</v>
      </c>
      <c r="F849" s="254" t="s">
        <v>207</v>
      </c>
      <c r="G849" s="255" t="s">
        <v>404</v>
      </c>
    </row>
    <row r="850" spans="1:7" ht="15" customHeight="1">
      <c r="A850" s="243">
        <v>45046</v>
      </c>
      <c r="B850" s="253" t="s">
        <v>98</v>
      </c>
      <c r="C850" s="299"/>
      <c r="D850" s="299">
        <f>C849</f>
        <v>0</v>
      </c>
      <c r="E850" s="244" t="s">
        <v>166</v>
      </c>
      <c r="F850" s="244" t="s">
        <v>236</v>
      </c>
      <c r="G850" s="244" t="s">
        <v>274</v>
      </c>
    </row>
    <row r="851" spans="1:7" ht="15" customHeight="1">
      <c r="A851" s="252">
        <v>45046</v>
      </c>
      <c r="B851" s="256" t="s">
        <v>167</v>
      </c>
      <c r="C851" s="298">
        <v>0</v>
      </c>
      <c r="D851" s="298"/>
      <c r="E851" s="254" t="s">
        <v>334</v>
      </c>
      <c r="F851" s="254" t="s">
        <v>207</v>
      </c>
      <c r="G851" s="255" t="s">
        <v>335</v>
      </c>
    </row>
    <row r="852" spans="1:7" ht="15" customHeight="1">
      <c r="A852" s="243">
        <v>45046</v>
      </c>
      <c r="B852" s="253" t="s">
        <v>98</v>
      </c>
      <c r="C852" s="299"/>
      <c r="D852" s="299">
        <f>C851</f>
        <v>0</v>
      </c>
      <c r="E852" s="244" t="s">
        <v>348</v>
      </c>
      <c r="F852" s="244" t="s">
        <v>207</v>
      </c>
      <c r="G852" s="244" t="s">
        <v>349</v>
      </c>
    </row>
    <row r="853" spans="1:7" ht="15" customHeight="1">
      <c r="A853" s="261">
        <v>45046</v>
      </c>
      <c r="B853" s="256" t="s">
        <v>167</v>
      </c>
      <c r="C853" s="298">
        <v>4439401</v>
      </c>
      <c r="D853" s="298"/>
      <c r="E853" s="254" t="s">
        <v>149</v>
      </c>
      <c r="F853" s="254" t="s">
        <v>207</v>
      </c>
      <c r="G853" s="255" t="s">
        <v>271</v>
      </c>
    </row>
    <row r="854" spans="1:7" ht="15" customHeight="1">
      <c r="A854" s="243">
        <v>45046</v>
      </c>
      <c r="B854" s="253" t="s">
        <v>98</v>
      </c>
      <c r="C854" s="299"/>
      <c r="D854" s="299">
        <f>C853</f>
        <v>4439401</v>
      </c>
      <c r="E854" s="244" t="s">
        <v>233</v>
      </c>
      <c r="F854" s="244" t="s">
        <v>236</v>
      </c>
      <c r="G854" s="244" t="s">
        <v>270</v>
      </c>
    </row>
    <row r="855" spans="1:7" ht="15" customHeight="1">
      <c r="A855" s="261">
        <v>45046</v>
      </c>
      <c r="B855" s="256" t="s">
        <v>167</v>
      </c>
      <c r="C855" s="298">
        <v>41935646</v>
      </c>
      <c r="D855" s="298"/>
      <c r="E855" s="254" t="s">
        <v>168</v>
      </c>
      <c r="F855" s="254" t="s">
        <v>207</v>
      </c>
      <c r="G855" s="255" t="s">
        <v>273</v>
      </c>
    </row>
    <row r="856" spans="1:7" ht="15" customHeight="1">
      <c r="A856" s="243">
        <v>45046</v>
      </c>
      <c r="B856" s="253" t="s">
        <v>98</v>
      </c>
      <c r="C856" s="299"/>
      <c r="D856" s="299">
        <f>C855</f>
        <v>41935646</v>
      </c>
      <c r="E856" s="244" t="s">
        <v>166</v>
      </c>
      <c r="F856" s="244" t="s">
        <v>236</v>
      </c>
      <c r="G856" s="244" t="s">
        <v>272</v>
      </c>
    </row>
    <row r="857" spans="1:7" ht="15" customHeight="1">
      <c r="A857" s="242">
        <v>45046</v>
      </c>
      <c r="B857" s="256" t="s">
        <v>31</v>
      </c>
      <c r="C857" s="298">
        <v>432657534</v>
      </c>
      <c r="D857" s="298"/>
      <c r="E857" s="254" t="s">
        <v>427</v>
      </c>
      <c r="F857" s="254" t="s">
        <v>588</v>
      </c>
      <c r="G857" s="263"/>
    </row>
    <row r="858" spans="1:7" ht="15" customHeight="1">
      <c r="A858" s="243">
        <v>45046</v>
      </c>
      <c r="B858" s="253" t="s">
        <v>208</v>
      </c>
      <c r="C858" s="299"/>
      <c r="D858" s="299">
        <f>C857</f>
        <v>432657534</v>
      </c>
      <c r="E858" s="244" t="s">
        <v>427</v>
      </c>
      <c r="F858" s="244" t="s">
        <v>588</v>
      </c>
      <c r="G858" s="262"/>
    </row>
    <row r="859" spans="1:7" ht="15" customHeight="1">
      <c r="A859" s="261">
        <v>45046</v>
      </c>
      <c r="B859" s="256" t="s">
        <v>31</v>
      </c>
      <c r="C859" s="298">
        <v>92054794</v>
      </c>
      <c r="D859" s="298"/>
      <c r="E859" s="254" t="s">
        <v>428</v>
      </c>
      <c r="F859" s="254" t="s">
        <v>588</v>
      </c>
      <c r="G859" s="263"/>
    </row>
    <row r="860" spans="1:7" ht="15" customHeight="1">
      <c r="A860" s="243">
        <v>45046</v>
      </c>
      <c r="B860" s="253" t="s">
        <v>208</v>
      </c>
      <c r="C860" s="299"/>
      <c r="D860" s="299">
        <f>C859</f>
        <v>92054794</v>
      </c>
      <c r="E860" s="244" t="s">
        <v>428</v>
      </c>
      <c r="F860" s="244" t="s">
        <v>588</v>
      </c>
      <c r="G860" s="262"/>
    </row>
    <row r="861" spans="1:7" ht="15" customHeight="1">
      <c r="A861" s="261">
        <v>45046</v>
      </c>
      <c r="B861" s="256" t="s">
        <v>31</v>
      </c>
      <c r="C861" s="298">
        <v>69041095</v>
      </c>
      <c r="D861" s="298"/>
      <c r="E861" s="254" t="s">
        <v>429</v>
      </c>
      <c r="F861" s="254" t="s">
        <v>588</v>
      </c>
      <c r="G861" s="263"/>
    </row>
    <row r="862" spans="1:7" ht="15" customHeight="1">
      <c r="A862" s="243">
        <v>45046</v>
      </c>
      <c r="B862" s="253" t="s">
        <v>208</v>
      </c>
      <c r="C862" s="299"/>
      <c r="D862" s="299">
        <f>C861</f>
        <v>69041095</v>
      </c>
      <c r="E862" s="244" t="s">
        <v>429</v>
      </c>
      <c r="F862" s="244" t="s">
        <v>588</v>
      </c>
      <c r="G862" s="262"/>
    </row>
    <row r="863" spans="1:7" ht="15" customHeight="1">
      <c r="A863" s="261">
        <v>45046</v>
      </c>
      <c r="B863" s="256" t="s">
        <v>31</v>
      </c>
      <c r="C863" s="298">
        <v>17671232</v>
      </c>
      <c r="D863" s="298"/>
      <c r="E863" s="254" t="s">
        <v>487</v>
      </c>
      <c r="F863" s="254" t="s">
        <v>588</v>
      </c>
      <c r="G863" s="263"/>
    </row>
    <row r="864" spans="1:7" ht="15" customHeight="1">
      <c r="A864" s="243">
        <v>45046</v>
      </c>
      <c r="B864" s="253" t="s">
        <v>208</v>
      </c>
      <c r="C864" s="299"/>
      <c r="D864" s="299">
        <f>C863</f>
        <v>17671232</v>
      </c>
      <c r="E864" s="244" t="s">
        <v>486</v>
      </c>
      <c r="F864" s="244" t="s">
        <v>588</v>
      </c>
      <c r="G864" s="262"/>
    </row>
    <row r="865" spans="1:7" ht="15" customHeight="1">
      <c r="A865" s="261">
        <v>45046</v>
      </c>
      <c r="B865" s="256" t="s">
        <v>31</v>
      </c>
      <c r="C865" s="298">
        <v>17671232</v>
      </c>
      <c r="D865" s="298"/>
      <c r="E865" s="254" t="s">
        <v>430</v>
      </c>
      <c r="F865" s="254" t="s">
        <v>588</v>
      </c>
      <c r="G865" s="263"/>
    </row>
    <row r="866" spans="1:7" ht="15" customHeight="1">
      <c r="A866" s="243">
        <v>45046</v>
      </c>
      <c r="B866" s="253" t="s">
        <v>208</v>
      </c>
      <c r="C866" s="299"/>
      <c r="D866" s="299">
        <f>C865</f>
        <v>17671232</v>
      </c>
      <c r="E866" s="244" t="s">
        <v>430</v>
      </c>
      <c r="F866" s="244" t="s">
        <v>588</v>
      </c>
      <c r="G866" s="262"/>
    </row>
    <row r="867" spans="1:7" ht="15" customHeight="1">
      <c r="A867" s="186">
        <v>45046</v>
      </c>
      <c r="B867" s="153" t="s">
        <v>91</v>
      </c>
      <c r="C867" s="297">
        <v>2180567</v>
      </c>
      <c r="D867" s="297"/>
      <c r="E867" s="152" t="s">
        <v>479</v>
      </c>
      <c r="F867" s="152" t="s">
        <v>575</v>
      </c>
      <c r="G867" s="154"/>
    </row>
    <row r="868" spans="1:7" ht="15" customHeight="1">
      <c r="A868" s="185">
        <v>45046</v>
      </c>
      <c r="B868" s="151" t="s">
        <v>64</v>
      </c>
      <c r="C868" s="296"/>
      <c r="D868" s="296">
        <f>C867</f>
        <v>2180567</v>
      </c>
      <c r="E868" s="150" t="s">
        <v>478</v>
      </c>
      <c r="F868" s="150" t="str">
        <f>F867</f>
        <v>보험료(23년 04월)</v>
      </c>
      <c r="G868" s="150"/>
    </row>
    <row r="869" spans="1:7" ht="15" customHeight="1">
      <c r="A869" s="261">
        <v>45046</v>
      </c>
      <c r="B869" s="256" t="s">
        <v>27</v>
      </c>
      <c r="C869" s="298">
        <v>16666667</v>
      </c>
      <c r="D869" s="298"/>
      <c r="E869" s="254" t="s">
        <v>410</v>
      </c>
      <c r="F869" s="254" t="s">
        <v>576</v>
      </c>
      <c r="G869" s="255"/>
    </row>
    <row r="870" spans="1:7" ht="15" customHeight="1">
      <c r="A870" s="243">
        <v>45046</v>
      </c>
      <c r="B870" s="253" t="s">
        <v>175</v>
      </c>
      <c r="C870" s="299"/>
      <c r="D870" s="299">
        <f>C869</f>
        <v>16666667</v>
      </c>
      <c r="E870" s="244" t="s">
        <v>409</v>
      </c>
      <c r="F870" s="244" t="str">
        <f>F869</f>
        <v>자산관리수수료(23년 04월)</v>
      </c>
      <c r="G870" s="244"/>
    </row>
    <row r="871" spans="1:7" ht="15" customHeight="1">
      <c r="A871" s="261">
        <v>45046</v>
      </c>
      <c r="B871" s="256" t="s">
        <v>41</v>
      </c>
      <c r="C871" s="298">
        <v>2083333</v>
      </c>
      <c r="D871" s="298"/>
      <c r="E871" s="152" t="s">
        <v>168</v>
      </c>
      <c r="F871" s="152" t="s">
        <v>577</v>
      </c>
      <c r="G871" s="154"/>
    </row>
    <row r="872" spans="1:7" ht="15" customHeight="1">
      <c r="A872" s="243">
        <v>45046</v>
      </c>
      <c r="B872" s="253" t="s">
        <v>209</v>
      </c>
      <c r="C872" s="299"/>
      <c r="D872" s="299">
        <f>C871</f>
        <v>2083333</v>
      </c>
      <c r="E872" s="150" t="s">
        <v>166</v>
      </c>
      <c r="F872" s="150" t="str">
        <f>F871</f>
        <v>자산보관수수료(23년 04월)_현금</v>
      </c>
      <c r="G872" s="150"/>
    </row>
    <row r="873" spans="1:7" ht="15" customHeight="1">
      <c r="A873" s="261">
        <v>45046</v>
      </c>
      <c r="B873" s="256" t="s">
        <v>41</v>
      </c>
      <c r="C873" s="298">
        <v>166666</v>
      </c>
      <c r="D873" s="298"/>
      <c r="E873" s="152" t="s">
        <v>446</v>
      </c>
      <c r="F873" s="152" t="s">
        <v>578</v>
      </c>
      <c r="G873" s="154"/>
    </row>
    <row r="874" spans="1:7" ht="15" customHeight="1">
      <c r="A874" s="243">
        <v>45046</v>
      </c>
      <c r="B874" s="253" t="s">
        <v>209</v>
      </c>
      <c r="C874" s="299"/>
      <c r="D874" s="299">
        <f>C873</f>
        <v>166666</v>
      </c>
      <c r="E874" s="150" t="s">
        <v>445</v>
      </c>
      <c r="F874" s="150" t="str">
        <f>F873</f>
        <v>자산보관수수료(23년 04월)_부동산</v>
      </c>
      <c r="G874" s="150"/>
    </row>
    <row r="875" spans="1:7" ht="15" customHeight="1">
      <c r="A875" s="186">
        <v>45046</v>
      </c>
      <c r="B875" s="153" t="s">
        <v>42</v>
      </c>
      <c r="C875" s="297">
        <v>2916666</v>
      </c>
      <c r="D875" s="297"/>
      <c r="E875" s="152" t="s">
        <v>212</v>
      </c>
      <c r="F875" s="152" t="s">
        <v>579</v>
      </c>
      <c r="G875" s="154"/>
    </row>
    <row r="876" spans="1:7" ht="15" customHeight="1">
      <c r="A876" s="185">
        <v>45046</v>
      </c>
      <c r="B876" s="151" t="s">
        <v>210</v>
      </c>
      <c r="C876" s="296"/>
      <c r="D876" s="296">
        <f>C875</f>
        <v>2916666</v>
      </c>
      <c r="E876" s="150" t="s">
        <v>237</v>
      </c>
      <c r="F876" s="150" t="str">
        <f>F875</f>
        <v>사무관리수수료(23년 04월)</v>
      </c>
      <c r="G876" s="150"/>
    </row>
    <row r="877" spans="1:7" ht="15" customHeight="1">
      <c r="A877" s="186">
        <v>45046</v>
      </c>
      <c r="B877" s="153" t="s">
        <v>43</v>
      </c>
      <c r="C877" s="297">
        <v>1666666</v>
      </c>
      <c r="D877" s="297"/>
      <c r="E877" s="152" t="s">
        <v>152</v>
      </c>
      <c r="F877" s="152" t="s">
        <v>580</v>
      </c>
      <c r="G877" s="154"/>
    </row>
    <row r="878" spans="1:7" ht="15" customHeight="1">
      <c r="A878" s="185">
        <v>45046</v>
      </c>
      <c r="B878" s="151" t="s">
        <v>178</v>
      </c>
      <c r="C878" s="296"/>
      <c r="D878" s="296">
        <f>C877</f>
        <v>1666666</v>
      </c>
      <c r="E878" s="150" t="s">
        <v>234</v>
      </c>
      <c r="F878" s="150" t="str">
        <f>F877</f>
        <v>외부감사용역역수수료(23년 04월)</v>
      </c>
      <c r="G878" s="150"/>
    </row>
    <row r="879" spans="1:7" ht="15" customHeight="1">
      <c r="A879" s="186">
        <v>45046</v>
      </c>
      <c r="B879" s="239" t="s">
        <v>43</v>
      </c>
      <c r="C879" s="300">
        <v>666666</v>
      </c>
      <c r="D879" s="300"/>
      <c r="E879" s="147" t="s">
        <v>152</v>
      </c>
      <c r="F879" s="147" t="s">
        <v>581</v>
      </c>
      <c r="G879" s="146"/>
    </row>
    <row r="880" spans="1:7" ht="15" customHeight="1">
      <c r="A880" s="185">
        <v>45046</v>
      </c>
      <c r="B880" s="151" t="s">
        <v>179</v>
      </c>
      <c r="C880" s="296"/>
      <c r="D880" s="296">
        <f>C879</f>
        <v>666666</v>
      </c>
      <c r="E880" s="150" t="s">
        <v>234</v>
      </c>
      <c r="F880" s="150" t="str">
        <f>F879</f>
        <v>세무용역수수료(23년 04월)</v>
      </c>
      <c r="G880" s="150"/>
    </row>
    <row r="881" spans="1:7" ht="15" customHeight="1">
      <c r="A881" s="186">
        <v>45046</v>
      </c>
      <c r="B881" s="239" t="s">
        <v>43</v>
      </c>
      <c r="C881" s="297">
        <v>166666</v>
      </c>
      <c r="D881" s="297"/>
      <c r="E881" s="147" t="s">
        <v>253</v>
      </c>
      <c r="F881" s="147" t="s">
        <v>582</v>
      </c>
      <c r="G881" s="146"/>
    </row>
    <row r="882" spans="1:7" ht="15" customHeight="1">
      <c r="A882" s="185">
        <v>45046</v>
      </c>
      <c r="B882" s="151" t="s">
        <v>213</v>
      </c>
      <c r="C882" s="296"/>
      <c r="D882" s="296">
        <f>C881</f>
        <v>166666</v>
      </c>
      <c r="E882" s="150" t="s">
        <v>253</v>
      </c>
      <c r="F882" s="150" t="str">
        <f>F881</f>
        <v>재무제표용역수수료(23년 04월)</v>
      </c>
      <c r="G882" s="150"/>
    </row>
    <row r="883" spans="1:7" ht="15" customHeight="1">
      <c r="A883" s="261">
        <v>45046</v>
      </c>
      <c r="B883" s="271" t="s">
        <v>90</v>
      </c>
      <c r="C883" s="301">
        <v>433537905</v>
      </c>
      <c r="D883" s="301"/>
      <c r="E883" s="272" t="s">
        <v>216</v>
      </c>
      <c r="F883" s="272" t="s">
        <v>583</v>
      </c>
      <c r="G883" s="272"/>
    </row>
    <row r="884" spans="1:7" ht="15" customHeight="1">
      <c r="A884" s="243">
        <v>45046</v>
      </c>
      <c r="B884" s="253" t="s">
        <v>174</v>
      </c>
      <c r="C884" s="299"/>
      <c r="D884" s="299">
        <f>C883</f>
        <v>433537905</v>
      </c>
      <c r="E884" s="244" t="s">
        <v>235</v>
      </c>
      <c r="F884" s="244" t="str">
        <f>F883</f>
        <v>감가상각비(23년 04월)</v>
      </c>
      <c r="G884" s="244"/>
    </row>
    <row r="885" spans="1:7" ht="15" customHeight="1">
      <c r="A885" s="186">
        <v>45046</v>
      </c>
      <c r="B885" s="149" t="s">
        <v>96</v>
      </c>
      <c r="C885" s="302">
        <v>17414630</v>
      </c>
      <c r="D885" s="302"/>
      <c r="E885" s="148" t="s">
        <v>216</v>
      </c>
      <c r="F885" s="148" t="s">
        <v>584</v>
      </c>
      <c r="G885" s="148"/>
    </row>
    <row r="886" spans="1:7" ht="15" customHeight="1">
      <c r="A886" s="185">
        <v>45046</v>
      </c>
      <c r="B886" s="151" t="s">
        <v>180</v>
      </c>
      <c r="C886" s="296"/>
      <c r="D886" s="296">
        <f>C885</f>
        <v>17414630</v>
      </c>
      <c r="E886" s="150" t="s">
        <v>235</v>
      </c>
      <c r="F886" s="150" t="str">
        <f>F885</f>
        <v>세금과공과 교통유발부담금(23년 04월)</v>
      </c>
      <c r="G886" s="150"/>
    </row>
    <row r="887" spans="1:7" ht="15" customHeight="1">
      <c r="A887" s="186">
        <v>45046</v>
      </c>
      <c r="B887" s="149" t="s">
        <v>96</v>
      </c>
      <c r="C887" s="302">
        <v>30958530</v>
      </c>
      <c r="D887" s="302"/>
      <c r="E887" s="148" t="s">
        <v>216</v>
      </c>
      <c r="F887" s="148" t="s">
        <v>585</v>
      </c>
      <c r="G887" s="148"/>
    </row>
    <row r="888" spans="1:7" ht="15" customHeight="1">
      <c r="A888" s="185">
        <v>45046</v>
      </c>
      <c r="B888" s="151" t="s">
        <v>180</v>
      </c>
      <c r="C888" s="296"/>
      <c r="D888" s="296">
        <f>C887</f>
        <v>30958530</v>
      </c>
      <c r="E888" s="150" t="s">
        <v>235</v>
      </c>
      <c r="F888" s="150" t="str">
        <f>F887</f>
        <v>세금과공과 재산세/건물분(23년 04월)</v>
      </c>
      <c r="G888" s="150"/>
    </row>
    <row r="889" spans="1:7" ht="15" customHeight="1">
      <c r="A889" s="261">
        <v>45046</v>
      </c>
      <c r="B889" s="271" t="s">
        <v>96</v>
      </c>
      <c r="C889" s="301">
        <v>15275380</v>
      </c>
      <c r="D889" s="301"/>
      <c r="E889" s="272" t="s">
        <v>216</v>
      </c>
      <c r="F889" s="272" t="s">
        <v>586</v>
      </c>
      <c r="G889" s="272"/>
    </row>
    <row r="890" spans="1:7" ht="15" customHeight="1">
      <c r="A890" s="243">
        <v>45046</v>
      </c>
      <c r="B890" s="253" t="s">
        <v>180</v>
      </c>
      <c r="C890" s="299"/>
      <c r="D890" s="299">
        <f>C889</f>
        <v>15275380</v>
      </c>
      <c r="E890" s="244" t="s">
        <v>235</v>
      </c>
      <c r="F890" s="244" t="str">
        <f>F889</f>
        <v>세금과공과 재산세/토지분(23년 04월)</v>
      </c>
      <c r="G890" s="244"/>
    </row>
    <row r="891" spans="1:7" ht="15" customHeight="1">
      <c r="A891" s="186">
        <v>45046</v>
      </c>
      <c r="B891" s="149" t="s">
        <v>96</v>
      </c>
      <c r="C891" s="302">
        <v>953230</v>
      </c>
      <c r="D891" s="302"/>
      <c r="E891" s="148" t="s">
        <v>216</v>
      </c>
      <c r="F891" s="148" t="s">
        <v>587</v>
      </c>
      <c r="G891" s="148"/>
    </row>
    <row r="892" spans="1:7" ht="15" customHeight="1">
      <c r="A892" s="185">
        <v>45046</v>
      </c>
      <c r="B892" s="151" t="s">
        <v>180</v>
      </c>
      <c r="C892" s="296"/>
      <c r="D892" s="296">
        <f>C891</f>
        <v>953230</v>
      </c>
      <c r="E892" s="150" t="s">
        <v>235</v>
      </c>
      <c r="F892" s="150" t="str">
        <f>F891</f>
        <v>세금과공과 종합부동산세(23년 04월)</v>
      </c>
      <c r="G892" s="150"/>
    </row>
    <row r="893" spans="1:7" ht="15" customHeight="1">
      <c r="A893" s="261">
        <v>45046</v>
      </c>
      <c r="B893" s="284" t="s">
        <v>95</v>
      </c>
      <c r="C893" s="303">
        <v>14639365</v>
      </c>
      <c r="D893" s="303"/>
      <c r="E893" s="279" t="s">
        <v>235</v>
      </c>
      <c r="F893" s="279" t="s">
        <v>268</v>
      </c>
      <c r="G893" s="315"/>
    </row>
    <row r="894" spans="1:7" ht="15" customHeight="1">
      <c r="A894" s="243">
        <v>45046</v>
      </c>
      <c r="B894" s="253" t="s">
        <v>64</v>
      </c>
      <c r="C894" s="299"/>
      <c r="D894" s="299">
        <f>C893</f>
        <v>14639365</v>
      </c>
      <c r="E894" s="244" t="s">
        <v>235</v>
      </c>
      <c r="F894" s="244" t="str">
        <f>F893</f>
        <v>임대대행수수료 비용으로 계상</v>
      </c>
      <c r="G894" s="262"/>
    </row>
    <row r="895" spans="1:7" ht="15" customHeight="1">
      <c r="A895" s="261">
        <v>45046</v>
      </c>
      <c r="B895" s="271" t="s">
        <v>64</v>
      </c>
      <c r="C895" s="298">
        <v>10662298</v>
      </c>
      <c r="D895" s="298"/>
      <c r="E895" s="272" t="s">
        <v>235</v>
      </c>
      <c r="F895" s="272" t="s">
        <v>269</v>
      </c>
      <c r="G895" s="272"/>
    </row>
    <row r="896" spans="1:7" ht="15" customHeight="1">
      <c r="A896" s="243">
        <v>45046</v>
      </c>
      <c r="B896" s="253" t="s">
        <v>265</v>
      </c>
      <c r="C896" s="299"/>
      <c r="D896" s="299">
        <f>C895</f>
        <v>10662298</v>
      </c>
      <c r="E896" s="244" t="s">
        <v>235</v>
      </c>
      <c r="F896" s="244" t="s">
        <v>275</v>
      </c>
      <c r="G896" s="244"/>
    </row>
    <row r="897" spans="1:8" ht="15" customHeight="1">
      <c r="A897" s="242">
        <v>45046</v>
      </c>
      <c r="B897" s="279" t="s">
        <v>206</v>
      </c>
      <c r="C897" s="303">
        <f>657162+762977+1868286</f>
        <v>3288425</v>
      </c>
      <c r="D897" s="303"/>
      <c r="E897" s="279" t="s">
        <v>235</v>
      </c>
      <c r="F897" s="279" t="s">
        <v>590</v>
      </c>
      <c r="G897" s="273"/>
    </row>
    <row r="898" spans="1:8" ht="15" customHeight="1">
      <c r="A898" s="243">
        <v>45046</v>
      </c>
      <c r="B898" s="244" t="s">
        <v>2</v>
      </c>
      <c r="C898" s="299"/>
      <c r="D898" s="299">
        <f>C897</f>
        <v>3288425</v>
      </c>
      <c r="E898" s="244" t="s">
        <v>235</v>
      </c>
      <c r="F898" s="244" t="s">
        <v>589</v>
      </c>
      <c r="G898" s="274"/>
    </row>
    <row r="899" spans="1:8" ht="15" customHeight="1">
      <c r="A899" s="242">
        <v>45046</v>
      </c>
      <c r="B899" s="284" t="s">
        <v>151</v>
      </c>
      <c r="C899" s="303"/>
      <c r="D899" s="303">
        <v>500000</v>
      </c>
      <c r="E899" s="279" t="s">
        <v>464</v>
      </c>
      <c r="F899" s="279" t="s">
        <v>592</v>
      </c>
      <c r="G899" s="273"/>
    </row>
    <row r="900" spans="1:8" ht="15" customHeight="1">
      <c r="A900" s="242">
        <v>45046</v>
      </c>
      <c r="B900" s="284" t="s">
        <v>182</v>
      </c>
      <c r="C900" s="303"/>
      <c r="D900" s="303">
        <v>300000</v>
      </c>
      <c r="E900" s="279" t="s">
        <v>466</v>
      </c>
      <c r="F900" s="279" t="s">
        <v>591</v>
      </c>
      <c r="G900" s="273"/>
    </row>
    <row r="901" spans="1:8" ht="15" customHeight="1">
      <c r="A901" s="242">
        <v>45046</v>
      </c>
      <c r="B901" s="284" t="s">
        <v>182</v>
      </c>
      <c r="C901" s="303"/>
      <c r="D901" s="303">
        <v>300000</v>
      </c>
      <c r="E901" s="279" t="s">
        <v>468</v>
      </c>
      <c r="F901" s="279" t="s">
        <v>591</v>
      </c>
      <c r="G901" s="273"/>
    </row>
    <row r="902" spans="1:8" ht="15" customHeight="1">
      <c r="A902" s="242">
        <v>45046</v>
      </c>
      <c r="B902" s="284" t="s">
        <v>182</v>
      </c>
      <c r="C902" s="303"/>
      <c r="D902" s="303">
        <v>300000</v>
      </c>
      <c r="E902" s="279" t="s">
        <v>470</v>
      </c>
      <c r="F902" s="279" t="s">
        <v>591</v>
      </c>
      <c r="G902" s="273"/>
    </row>
    <row r="903" spans="1:8" ht="15" customHeight="1">
      <c r="A903" s="243">
        <v>45046</v>
      </c>
      <c r="B903" s="253" t="s">
        <v>44</v>
      </c>
      <c r="C903" s="299">
        <f>SUM(D899:D902)</f>
        <v>1400000</v>
      </c>
      <c r="D903" s="299"/>
      <c r="E903" s="244"/>
      <c r="F903" s="244" t="s">
        <v>591</v>
      </c>
      <c r="G903" s="274"/>
    </row>
    <row r="904" spans="1:8" ht="15" customHeight="1">
      <c r="A904" s="264">
        <v>45069</v>
      </c>
      <c r="B904" s="265" t="s">
        <v>85</v>
      </c>
      <c r="C904" s="308">
        <v>28160820</v>
      </c>
      <c r="D904" s="287"/>
      <c r="E904" s="266" t="s">
        <v>413</v>
      </c>
      <c r="F904" s="266" t="s">
        <v>601</v>
      </c>
      <c r="G904" s="266" t="s">
        <v>85</v>
      </c>
      <c r="H904" s="142" t="s">
        <v>599</v>
      </c>
    </row>
    <row r="905" spans="1:8" ht="15" customHeight="1">
      <c r="A905" s="264">
        <v>45069</v>
      </c>
      <c r="B905" s="267" t="s">
        <v>86</v>
      </c>
      <c r="C905" s="222">
        <f>99590000+1000000</f>
        <v>100590000</v>
      </c>
      <c r="D905" s="288"/>
      <c r="E905" s="138" t="s">
        <v>454</v>
      </c>
      <c r="F905" s="266" t="s">
        <v>600</v>
      </c>
      <c r="G905" s="138" t="s">
        <v>35</v>
      </c>
    </row>
    <row r="906" spans="1:8" ht="15" customHeight="1">
      <c r="A906" s="264">
        <v>45069</v>
      </c>
      <c r="B906" s="267" t="s">
        <v>473</v>
      </c>
      <c r="C906" s="294">
        <v>7363676</v>
      </c>
      <c r="D906" s="288"/>
      <c r="E906" s="138" t="s">
        <v>454</v>
      </c>
      <c r="F906" s="266" t="s">
        <v>600</v>
      </c>
      <c r="G906" s="138" t="s">
        <v>516</v>
      </c>
    </row>
    <row r="907" spans="1:8" ht="15" customHeight="1">
      <c r="A907" s="317">
        <v>45069</v>
      </c>
      <c r="B907" s="318" t="s">
        <v>522</v>
      </c>
      <c r="C907" s="294">
        <f>29372980-C906</f>
        <v>22009304</v>
      </c>
      <c r="D907" s="319"/>
      <c r="E907" s="142"/>
      <c r="F907" s="320" t="s">
        <v>600</v>
      </c>
      <c r="G907" s="142"/>
    </row>
    <row r="908" spans="1:8" ht="15" customHeight="1">
      <c r="A908" s="317">
        <v>45069</v>
      </c>
      <c r="B908" s="321" t="s">
        <v>150</v>
      </c>
      <c r="C908" s="322">
        <v>15812378</v>
      </c>
      <c r="D908" s="323"/>
      <c r="E908" s="320" t="s">
        <v>454</v>
      </c>
      <c r="F908" s="320" t="s">
        <v>600</v>
      </c>
      <c r="G908" s="320"/>
    </row>
    <row r="909" spans="1:8" ht="15" customHeight="1">
      <c r="A909" s="183">
        <v>45069</v>
      </c>
      <c r="B909" s="268" t="s">
        <v>151</v>
      </c>
      <c r="C909" s="220"/>
      <c r="D909" s="289">
        <f>SUM(C904:C908)</f>
        <v>173936178</v>
      </c>
      <c r="E909" s="133" t="s">
        <v>413</v>
      </c>
      <c r="F909" s="133" t="s">
        <v>600</v>
      </c>
      <c r="G909" s="133"/>
    </row>
    <row r="910" spans="1:8" ht="15" customHeight="1">
      <c r="A910" s="234">
        <v>45072</v>
      </c>
      <c r="B910" s="257" t="s">
        <v>494</v>
      </c>
      <c r="C910" s="294">
        <v>16666667</v>
      </c>
      <c r="D910" s="294"/>
      <c r="E910" s="142" t="s">
        <v>514</v>
      </c>
      <c r="F910" s="138" t="s">
        <v>27</v>
      </c>
      <c r="G910" s="258"/>
    </row>
    <row r="911" spans="1:8" ht="15" customHeight="1">
      <c r="A911" s="234">
        <v>45072</v>
      </c>
      <c r="B911" s="257" t="s">
        <v>150</v>
      </c>
      <c r="C911" s="294">
        <v>1666666</v>
      </c>
      <c r="D911" s="294"/>
      <c r="E911" s="142" t="s">
        <v>513</v>
      </c>
      <c r="F911" s="138" t="s">
        <v>92</v>
      </c>
      <c r="G911" s="258"/>
    </row>
    <row r="912" spans="1:8" ht="15" customHeight="1">
      <c r="A912" s="223">
        <v>45072</v>
      </c>
      <c r="B912" s="259" t="s">
        <v>368</v>
      </c>
      <c r="C912" s="295"/>
      <c r="D912" s="295">
        <f>SUM(C910:C911)</f>
        <v>18333333</v>
      </c>
      <c r="E912" s="224" t="s">
        <v>513</v>
      </c>
      <c r="F912" s="133" t="s">
        <v>92</v>
      </c>
      <c r="G912" s="260"/>
    </row>
    <row r="913" spans="1:8" ht="15" customHeight="1">
      <c r="A913" s="234">
        <v>45071</v>
      </c>
      <c r="B913" s="257" t="s">
        <v>209</v>
      </c>
      <c r="C913" s="294">
        <v>12500000</v>
      </c>
      <c r="D913" s="294"/>
      <c r="E913" s="142" t="s">
        <v>168</v>
      </c>
      <c r="F913" s="138" t="s">
        <v>41</v>
      </c>
      <c r="G913" s="258"/>
    </row>
    <row r="914" spans="1:8" ht="15" customHeight="1">
      <c r="A914" s="234">
        <v>45071</v>
      </c>
      <c r="B914" s="257" t="s">
        <v>150</v>
      </c>
      <c r="C914" s="294">
        <v>1250000</v>
      </c>
      <c r="D914" s="294"/>
      <c r="E914" s="142" t="s">
        <v>166</v>
      </c>
      <c r="F914" s="138" t="s">
        <v>93</v>
      </c>
      <c r="G914" s="258"/>
    </row>
    <row r="915" spans="1:8" ht="15" customHeight="1">
      <c r="A915" s="223">
        <v>45071</v>
      </c>
      <c r="B915" s="259" t="s">
        <v>368</v>
      </c>
      <c r="C915" s="295"/>
      <c r="D915" s="295">
        <f>SUM(C913:C914)</f>
        <v>13750000</v>
      </c>
      <c r="E915" s="224" t="s">
        <v>166</v>
      </c>
      <c r="F915" s="133" t="s">
        <v>93</v>
      </c>
      <c r="G915" s="260"/>
    </row>
    <row r="916" spans="1:8" ht="15" customHeight="1">
      <c r="A916" s="225">
        <v>45077</v>
      </c>
      <c r="B916" s="226" t="s">
        <v>219</v>
      </c>
      <c r="C916" s="309">
        <v>380966335</v>
      </c>
      <c r="D916" s="290"/>
      <c r="E916" s="227" t="s">
        <v>306</v>
      </c>
      <c r="F916" s="227" t="s">
        <v>637</v>
      </c>
      <c r="G916" s="227"/>
    </row>
    <row r="917" spans="1:8" ht="15" customHeight="1">
      <c r="A917" s="228">
        <v>45077</v>
      </c>
      <c r="B917" s="229" t="s">
        <v>150</v>
      </c>
      <c r="C917" s="310">
        <v>38096391</v>
      </c>
      <c r="D917" s="291"/>
      <c r="E917" s="230" t="s">
        <v>305</v>
      </c>
      <c r="F917" s="230" t="s">
        <v>637</v>
      </c>
      <c r="G917" s="230"/>
    </row>
    <row r="918" spans="1:8" ht="15" customHeight="1">
      <c r="A918" s="228">
        <v>45077</v>
      </c>
      <c r="B918" s="229" t="s">
        <v>219</v>
      </c>
      <c r="C918" s="310">
        <v>14135180</v>
      </c>
      <c r="D918" s="291"/>
      <c r="E918" s="230" t="s">
        <v>305</v>
      </c>
      <c r="F918" s="230" t="s">
        <v>638</v>
      </c>
      <c r="G918" s="230"/>
    </row>
    <row r="919" spans="1:8" ht="15" customHeight="1">
      <c r="A919" s="228">
        <v>45077</v>
      </c>
      <c r="B919" s="229" t="s">
        <v>87</v>
      </c>
      <c r="C919" s="310">
        <v>13944640</v>
      </c>
      <c r="D919" s="291"/>
      <c r="E919" s="230" t="s">
        <v>305</v>
      </c>
      <c r="F919" s="230" t="s">
        <v>639</v>
      </c>
      <c r="G919" s="230"/>
    </row>
    <row r="920" spans="1:8" ht="15" customHeight="1">
      <c r="A920" s="237">
        <v>45077</v>
      </c>
      <c r="B920" s="238" t="s">
        <v>30</v>
      </c>
      <c r="C920" s="292"/>
      <c r="D920" s="292">
        <v>2266</v>
      </c>
      <c r="E920" s="240" t="s">
        <v>305</v>
      </c>
      <c r="F920" s="240" t="s">
        <v>640</v>
      </c>
      <c r="G920" s="240"/>
    </row>
    <row r="921" spans="1:8" ht="15" customHeight="1">
      <c r="A921" s="231">
        <v>45077</v>
      </c>
      <c r="B921" s="232" t="s">
        <v>151</v>
      </c>
      <c r="C921" s="311"/>
      <c r="D921" s="293">
        <f>SUM(C916:C919)-D920</f>
        <v>447140280</v>
      </c>
      <c r="E921" s="233" t="s">
        <v>305</v>
      </c>
      <c r="F921" s="233" t="s">
        <v>637</v>
      </c>
      <c r="G921" s="233"/>
    </row>
    <row r="922" spans="1:8" ht="15" customHeight="1">
      <c r="A922" s="180">
        <v>45047</v>
      </c>
      <c r="B922" s="1" t="s">
        <v>83</v>
      </c>
      <c r="C922" s="144"/>
      <c r="D922" s="144">
        <v>2879071</v>
      </c>
      <c r="E922" s="1" t="s">
        <v>115</v>
      </c>
      <c r="G922" s="1" t="s">
        <v>382</v>
      </c>
      <c r="H922" s="155" t="s">
        <v>610</v>
      </c>
    </row>
    <row r="923" spans="1:8" ht="15" customHeight="1">
      <c r="A923" s="180">
        <v>45047</v>
      </c>
      <c r="B923" s="1" t="s">
        <v>2</v>
      </c>
      <c r="C923" s="144"/>
      <c r="D923" s="144">
        <v>287907</v>
      </c>
      <c r="E923" s="1" t="s">
        <v>115</v>
      </c>
      <c r="G923" s="1" t="s">
        <v>382</v>
      </c>
    </row>
    <row r="924" spans="1:8" ht="15" customHeight="1">
      <c r="A924" s="180">
        <v>45047</v>
      </c>
      <c r="B924" s="1" t="s">
        <v>153</v>
      </c>
      <c r="C924" s="144"/>
      <c r="D924" s="144">
        <v>1748400</v>
      </c>
      <c r="E924" s="1" t="s">
        <v>115</v>
      </c>
      <c r="G924" s="1" t="s">
        <v>382</v>
      </c>
    </row>
    <row r="925" spans="1:8" ht="15" customHeight="1">
      <c r="A925" s="180">
        <v>45047</v>
      </c>
      <c r="B925" s="1" t="s">
        <v>2</v>
      </c>
      <c r="C925" s="144"/>
      <c r="D925" s="144">
        <v>174840</v>
      </c>
      <c r="E925" s="1" t="s">
        <v>115</v>
      </c>
      <c r="G925" s="1" t="s">
        <v>382</v>
      </c>
    </row>
    <row r="926" spans="1:8" ht="15" customHeight="1">
      <c r="A926" s="180">
        <v>45047</v>
      </c>
      <c r="B926" s="1" t="s">
        <v>153</v>
      </c>
      <c r="C926" s="144"/>
      <c r="D926" s="144">
        <v>77000</v>
      </c>
      <c r="E926" s="1" t="s">
        <v>115</v>
      </c>
      <c r="G926" s="1" t="s">
        <v>382</v>
      </c>
    </row>
    <row r="927" spans="1:8" ht="15" customHeight="1">
      <c r="A927" s="180">
        <v>45047</v>
      </c>
      <c r="B927" s="1" t="s">
        <v>2</v>
      </c>
      <c r="C927" s="144"/>
      <c r="D927" s="144">
        <v>7700</v>
      </c>
      <c r="E927" s="1" t="s">
        <v>115</v>
      </c>
      <c r="G927" s="1" t="s">
        <v>382</v>
      </c>
    </row>
    <row r="928" spans="1:8" ht="15" customHeight="1">
      <c r="A928" s="180">
        <v>45047</v>
      </c>
      <c r="B928" s="1" t="s">
        <v>83</v>
      </c>
      <c r="C928" s="144"/>
      <c r="D928" s="144">
        <v>7094200</v>
      </c>
      <c r="E928" s="1" t="s">
        <v>116</v>
      </c>
      <c r="G928" s="1" t="s">
        <v>382</v>
      </c>
    </row>
    <row r="929" spans="1:7" ht="15" customHeight="1">
      <c r="A929" s="180">
        <v>45047</v>
      </c>
      <c r="B929" s="1" t="s">
        <v>2</v>
      </c>
      <c r="C929" s="144"/>
      <c r="D929" s="144">
        <v>709420</v>
      </c>
      <c r="E929" s="1" t="s">
        <v>116</v>
      </c>
      <c r="G929" s="1" t="s">
        <v>382</v>
      </c>
    </row>
    <row r="930" spans="1:7" ht="15" customHeight="1">
      <c r="A930" s="180">
        <v>45047</v>
      </c>
      <c r="B930" s="1" t="s">
        <v>153</v>
      </c>
      <c r="C930" s="144"/>
      <c r="D930" s="144">
        <v>4298100</v>
      </c>
      <c r="E930" s="1" t="s">
        <v>116</v>
      </c>
      <c r="G930" s="1" t="s">
        <v>382</v>
      </c>
    </row>
    <row r="931" spans="1:7" ht="15" customHeight="1">
      <c r="A931" s="180">
        <v>45047</v>
      </c>
      <c r="B931" s="1" t="s">
        <v>2</v>
      </c>
      <c r="C931" s="144"/>
      <c r="D931" s="144">
        <v>429810</v>
      </c>
      <c r="E931" s="1" t="s">
        <v>116</v>
      </c>
      <c r="G931" s="1" t="s">
        <v>382</v>
      </c>
    </row>
    <row r="932" spans="1:7" ht="15" customHeight="1">
      <c r="A932" s="180">
        <v>45047</v>
      </c>
      <c r="B932" s="1" t="s">
        <v>83</v>
      </c>
      <c r="C932" s="144"/>
      <c r="D932" s="144">
        <v>39075400</v>
      </c>
      <c r="E932" s="1" t="s">
        <v>296</v>
      </c>
      <c r="G932" s="1" t="s">
        <v>382</v>
      </c>
    </row>
    <row r="933" spans="1:7" ht="15" customHeight="1">
      <c r="A933" s="180">
        <v>45047</v>
      </c>
      <c r="B933" s="1" t="s">
        <v>2</v>
      </c>
      <c r="C933" s="144"/>
      <c r="D933" s="144">
        <v>3907540</v>
      </c>
      <c r="E933" s="1" t="s">
        <v>296</v>
      </c>
      <c r="G933" s="1" t="s">
        <v>382</v>
      </c>
    </row>
    <row r="934" spans="1:7" ht="15" customHeight="1">
      <c r="A934" s="180">
        <v>45047</v>
      </c>
      <c r="B934" s="1" t="s">
        <v>153</v>
      </c>
      <c r="C934" s="144"/>
      <c r="D934" s="144">
        <v>23657000</v>
      </c>
      <c r="E934" s="1" t="s">
        <v>296</v>
      </c>
      <c r="G934" s="1" t="s">
        <v>382</v>
      </c>
    </row>
    <row r="935" spans="1:7" ht="15" customHeight="1">
      <c r="A935" s="180">
        <v>45047</v>
      </c>
      <c r="B935" s="1" t="s">
        <v>2</v>
      </c>
      <c r="C935" s="144"/>
      <c r="D935" s="144">
        <v>2365700</v>
      </c>
      <c r="E935" s="1" t="s">
        <v>296</v>
      </c>
      <c r="G935" s="1" t="s">
        <v>382</v>
      </c>
    </row>
    <row r="936" spans="1:7" ht="15" customHeight="1">
      <c r="A936" s="180">
        <v>45047</v>
      </c>
      <c r="B936" s="1" t="s">
        <v>153</v>
      </c>
      <c r="C936" s="144"/>
      <c r="D936" s="144">
        <v>10716300</v>
      </c>
      <c r="E936" s="1" t="s">
        <v>474</v>
      </c>
      <c r="G936" s="1" t="s">
        <v>382</v>
      </c>
    </row>
    <row r="937" spans="1:7" ht="15" customHeight="1">
      <c r="A937" s="180">
        <v>45047</v>
      </c>
      <c r="B937" s="1" t="s">
        <v>2</v>
      </c>
      <c r="C937" s="144"/>
      <c r="D937" s="144">
        <v>1071630</v>
      </c>
      <c r="E937" s="1" t="s">
        <v>474</v>
      </c>
      <c r="G937" s="1" t="s">
        <v>382</v>
      </c>
    </row>
    <row r="938" spans="1:7" ht="15" customHeight="1">
      <c r="A938" s="180">
        <v>45047</v>
      </c>
      <c r="B938" s="1" t="s">
        <v>153</v>
      </c>
      <c r="C938" s="144"/>
      <c r="D938" s="144">
        <v>9966580</v>
      </c>
      <c r="E938" s="1" t="s">
        <v>474</v>
      </c>
      <c r="G938" s="1" t="s">
        <v>382</v>
      </c>
    </row>
    <row r="939" spans="1:7" ht="15" customHeight="1">
      <c r="A939" s="180">
        <v>45047</v>
      </c>
      <c r="B939" s="1" t="s">
        <v>2</v>
      </c>
      <c r="C939" s="144"/>
      <c r="D939" s="144">
        <v>996658</v>
      </c>
      <c r="E939" s="1" t="s">
        <v>474</v>
      </c>
      <c r="G939" s="1" t="s">
        <v>382</v>
      </c>
    </row>
    <row r="940" spans="1:7" ht="15" customHeight="1">
      <c r="A940" s="180">
        <v>45047</v>
      </c>
      <c r="B940" s="1" t="s">
        <v>83</v>
      </c>
      <c r="C940" s="144"/>
      <c r="D940" s="144">
        <v>44937400</v>
      </c>
      <c r="E940" s="1" t="s">
        <v>452</v>
      </c>
      <c r="G940" s="1" t="s">
        <v>382</v>
      </c>
    </row>
    <row r="941" spans="1:7" ht="15" customHeight="1">
      <c r="A941" s="180">
        <v>45047</v>
      </c>
      <c r="B941" s="1" t="s">
        <v>2</v>
      </c>
      <c r="C941" s="144"/>
      <c r="D941" s="144">
        <v>4493740</v>
      </c>
      <c r="E941" s="1" t="s">
        <v>452</v>
      </c>
      <c r="G941" s="1" t="s">
        <v>382</v>
      </c>
    </row>
    <row r="942" spans="1:7" ht="15" customHeight="1">
      <c r="A942" s="180">
        <v>45047</v>
      </c>
      <c r="B942" s="1" t="s">
        <v>153</v>
      </c>
      <c r="C942" s="144"/>
      <c r="D942" s="144">
        <v>28191200</v>
      </c>
      <c r="E942" s="1" t="s">
        <v>452</v>
      </c>
      <c r="G942" s="1" t="s">
        <v>382</v>
      </c>
    </row>
    <row r="943" spans="1:7" ht="15" customHeight="1">
      <c r="A943" s="180">
        <v>45047</v>
      </c>
      <c r="B943" s="1" t="s">
        <v>2</v>
      </c>
      <c r="C943" s="144"/>
      <c r="D943" s="144">
        <v>2819120</v>
      </c>
      <c r="E943" s="1" t="s">
        <v>452</v>
      </c>
      <c r="G943" s="1" t="s">
        <v>382</v>
      </c>
    </row>
    <row r="944" spans="1:7" ht="15" customHeight="1">
      <c r="A944" s="180">
        <v>45047</v>
      </c>
      <c r="B944" s="1" t="s">
        <v>83</v>
      </c>
      <c r="C944" s="144"/>
      <c r="D944" s="144">
        <v>36881700</v>
      </c>
      <c r="E944" s="1" t="s">
        <v>342</v>
      </c>
      <c r="G944" s="1" t="s">
        <v>382</v>
      </c>
    </row>
    <row r="945" spans="1:7" ht="15" customHeight="1">
      <c r="A945" s="180">
        <v>45047</v>
      </c>
      <c r="B945" s="1" t="s">
        <v>2</v>
      </c>
      <c r="C945" s="144"/>
      <c r="D945" s="144">
        <v>3688170</v>
      </c>
      <c r="E945" s="1" t="s">
        <v>342</v>
      </c>
      <c r="G945" s="1" t="s">
        <v>382</v>
      </c>
    </row>
    <row r="946" spans="1:7" ht="15" customHeight="1">
      <c r="A946" s="180">
        <v>45047</v>
      </c>
      <c r="B946" s="1" t="s">
        <v>153</v>
      </c>
      <c r="C946" s="144"/>
      <c r="D946" s="144">
        <v>20117300</v>
      </c>
      <c r="E946" s="1" t="s">
        <v>342</v>
      </c>
      <c r="G946" s="1" t="s">
        <v>382</v>
      </c>
    </row>
    <row r="947" spans="1:7" ht="15" customHeight="1">
      <c r="A947" s="180">
        <v>45047</v>
      </c>
      <c r="B947" s="1" t="s">
        <v>2</v>
      </c>
      <c r="C947" s="144"/>
      <c r="D947" s="144">
        <v>2011730</v>
      </c>
      <c r="E947" s="1" t="s">
        <v>342</v>
      </c>
      <c r="G947" s="1" t="s">
        <v>382</v>
      </c>
    </row>
    <row r="948" spans="1:7" ht="15" customHeight="1">
      <c r="A948" s="180">
        <v>45047</v>
      </c>
      <c r="B948" s="1" t="s">
        <v>83</v>
      </c>
      <c r="C948" s="144"/>
      <c r="D948" s="144">
        <v>4877000</v>
      </c>
      <c r="E948" s="1" t="s">
        <v>313</v>
      </c>
      <c r="G948" s="1" t="s">
        <v>382</v>
      </c>
    </row>
    <row r="949" spans="1:7" ht="15" customHeight="1">
      <c r="A949" s="180">
        <v>45047</v>
      </c>
      <c r="B949" s="1" t="s">
        <v>2</v>
      </c>
      <c r="C949" s="144"/>
      <c r="D949" s="144">
        <v>487700</v>
      </c>
      <c r="E949" s="1" t="s">
        <v>313</v>
      </c>
      <c r="G949" s="1" t="s">
        <v>382</v>
      </c>
    </row>
    <row r="950" spans="1:7" ht="15" customHeight="1">
      <c r="A950" s="180">
        <v>45047</v>
      </c>
      <c r="B950" s="1" t="s">
        <v>153</v>
      </c>
      <c r="C950" s="144"/>
      <c r="D950" s="144">
        <v>3104000</v>
      </c>
      <c r="E950" s="1" t="s">
        <v>313</v>
      </c>
      <c r="G950" s="1" t="s">
        <v>382</v>
      </c>
    </row>
    <row r="951" spans="1:7" ht="15" customHeight="1">
      <c r="A951" s="180">
        <v>45047</v>
      </c>
      <c r="B951" s="1" t="s">
        <v>2</v>
      </c>
      <c r="C951" s="144"/>
      <c r="D951" s="144">
        <v>310400</v>
      </c>
      <c r="E951" s="1" t="s">
        <v>313</v>
      </c>
      <c r="G951" s="1" t="s">
        <v>382</v>
      </c>
    </row>
    <row r="952" spans="1:7" ht="15" customHeight="1">
      <c r="A952" s="180">
        <v>45047</v>
      </c>
      <c r="B952" s="1" t="s">
        <v>83</v>
      </c>
      <c r="C952" s="144"/>
      <c r="D952" s="144">
        <v>20446000</v>
      </c>
      <c r="E952" s="1" t="s">
        <v>452</v>
      </c>
      <c r="G952" s="1" t="s">
        <v>382</v>
      </c>
    </row>
    <row r="953" spans="1:7" ht="15" customHeight="1">
      <c r="A953" s="180">
        <v>45047</v>
      </c>
      <c r="B953" s="1" t="s">
        <v>2</v>
      </c>
      <c r="C953" s="144"/>
      <c r="D953" s="144">
        <v>2044600</v>
      </c>
      <c r="E953" s="1" t="s">
        <v>452</v>
      </c>
      <c r="G953" s="1" t="s">
        <v>382</v>
      </c>
    </row>
    <row r="954" spans="1:7" ht="15" customHeight="1">
      <c r="A954" s="180">
        <v>45047</v>
      </c>
      <c r="B954" s="1" t="s">
        <v>153</v>
      </c>
      <c r="C954" s="144"/>
      <c r="D954" s="144">
        <v>12398000</v>
      </c>
      <c r="E954" s="1" t="s">
        <v>452</v>
      </c>
      <c r="G954" s="1" t="s">
        <v>382</v>
      </c>
    </row>
    <row r="955" spans="1:7" ht="15" customHeight="1">
      <c r="A955" s="180">
        <v>45047</v>
      </c>
      <c r="B955" s="1" t="s">
        <v>2</v>
      </c>
      <c r="C955" s="144"/>
      <c r="D955" s="144">
        <v>1239800</v>
      </c>
      <c r="E955" s="1" t="s">
        <v>452</v>
      </c>
      <c r="G955" s="1" t="s">
        <v>382</v>
      </c>
    </row>
    <row r="956" spans="1:7" ht="15" customHeight="1">
      <c r="A956" s="180">
        <v>45047</v>
      </c>
      <c r="B956" s="1" t="s">
        <v>83</v>
      </c>
      <c r="C956" s="144"/>
      <c r="D956" s="144">
        <v>11273900</v>
      </c>
      <c r="E956" s="1" t="s">
        <v>240</v>
      </c>
      <c r="G956" s="1" t="s">
        <v>382</v>
      </c>
    </row>
    <row r="957" spans="1:7" ht="15" customHeight="1">
      <c r="A957" s="180">
        <v>45047</v>
      </c>
      <c r="B957" s="1" t="s">
        <v>2</v>
      </c>
      <c r="C957" s="144"/>
      <c r="D957" s="144">
        <v>1127390</v>
      </c>
      <c r="E957" s="1" t="s">
        <v>240</v>
      </c>
      <c r="G957" s="1" t="s">
        <v>382</v>
      </c>
    </row>
    <row r="958" spans="1:7" ht="15" customHeight="1">
      <c r="A958" s="180">
        <v>45047</v>
      </c>
      <c r="B958" s="1" t="s">
        <v>153</v>
      </c>
      <c r="C958" s="144"/>
      <c r="D958" s="144">
        <v>6395600</v>
      </c>
      <c r="E958" s="1" t="s">
        <v>240</v>
      </c>
      <c r="G958" s="1" t="s">
        <v>382</v>
      </c>
    </row>
    <row r="959" spans="1:7" ht="15" customHeight="1">
      <c r="A959" s="180">
        <v>45047</v>
      </c>
      <c r="B959" s="1" t="s">
        <v>2</v>
      </c>
      <c r="C959" s="144"/>
      <c r="D959" s="144">
        <v>639560</v>
      </c>
      <c r="E959" s="1" t="s">
        <v>240</v>
      </c>
      <c r="G959" s="1" t="s">
        <v>382</v>
      </c>
    </row>
    <row r="960" spans="1:7" ht="15" customHeight="1">
      <c r="A960" s="180">
        <v>45047</v>
      </c>
      <c r="B960" s="1" t="s">
        <v>83</v>
      </c>
      <c r="C960" s="144"/>
      <c r="D960" s="144">
        <v>5047000</v>
      </c>
      <c r="E960" s="1" t="s">
        <v>249</v>
      </c>
      <c r="G960" s="1" t="s">
        <v>382</v>
      </c>
    </row>
    <row r="961" spans="1:7" ht="15" customHeight="1">
      <c r="A961" s="180">
        <v>45047</v>
      </c>
      <c r="B961" s="1" t="s">
        <v>2</v>
      </c>
      <c r="C961" s="144"/>
      <c r="D961" s="144">
        <v>504700</v>
      </c>
      <c r="E961" s="1" t="s">
        <v>249</v>
      </c>
      <c r="G961" s="1" t="s">
        <v>382</v>
      </c>
    </row>
    <row r="962" spans="1:7" ht="15" customHeight="1">
      <c r="A962" s="180">
        <v>45047</v>
      </c>
      <c r="B962" s="1" t="s">
        <v>153</v>
      </c>
      <c r="C962" s="144"/>
      <c r="D962" s="144">
        <v>2793900</v>
      </c>
      <c r="E962" s="1" t="s">
        <v>249</v>
      </c>
      <c r="G962" s="1" t="s">
        <v>382</v>
      </c>
    </row>
    <row r="963" spans="1:7" ht="15" customHeight="1">
      <c r="A963" s="180">
        <v>45047</v>
      </c>
      <c r="B963" s="1" t="s">
        <v>2</v>
      </c>
      <c r="C963" s="144"/>
      <c r="D963" s="144">
        <v>279390</v>
      </c>
      <c r="E963" s="1" t="s">
        <v>249</v>
      </c>
      <c r="G963" s="1" t="s">
        <v>382</v>
      </c>
    </row>
    <row r="964" spans="1:7" ht="15" customHeight="1">
      <c r="A964" s="180">
        <v>45047</v>
      </c>
      <c r="B964" s="1" t="s">
        <v>83</v>
      </c>
      <c r="C964" s="144"/>
      <c r="D964" s="144">
        <v>3099200</v>
      </c>
      <c r="E964" s="1" t="s">
        <v>475</v>
      </c>
      <c r="G964" s="1" t="s">
        <v>382</v>
      </c>
    </row>
    <row r="965" spans="1:7" ht="15" customHeight="1">
      <c r="A965" s="180">
        <v>45047</v>
      </c>
      <c r="B965" s="1" t="s">
        <v>2</v>
      </c>
      <c r="C965" s="144"/>
      <c r="D965" s="144">
        <v>309920</v>
      </c>
      <c r="E965" s="1" t="s">
        <v>475</v>
      </c>
      <c r="G965" s="1" t="s">
        <v>382</v>
      </c>
    </row>
    <row r="966" spans="1:7" ht="15" customHeight="1">
      <c r="A966" s="180">
        <v>45047</v>
      </c>
      <c r="B966" s="1" t="s">
        <v>153</v>
      </c>
      <c r="C966" s="144"/>
      <c r="D966" s="144">
        <v>1766700</v>
      </c>
      <c r="E966" s="1" t="s">
        <v>475</v>
      </c>
      <c r="G966" s="1" t="s">
        <v>382</v>
      </c>
    </row>
    <row r="967" spans="1:7" ht="15" customHeight="1">
      <c r="A967" s="180">
        <v>45047</v>
      </c>
      <c r="B967" s="1" t="s">
        <v>2</v>
      </c>
      <c r="C967" s="144"/>
      <c r="D967" s="144">
        <v>176670</v>
      </c>
      <c r="E967" s="1" t="s">
        <v>475</v>
      </c>
      <c r="G967" s="1" t="s">
        <v>382</v>
      </c>
    </row>
    <row r="968" spans="1:7" ht="15" customHeight="1">
      <c r="A968" s="180">
        <v>45047</v>
      </c>
      <c r="B968" s="1" t="s">
        <v>83</v>
      </c>
      <c r="C968" s="144"/>
      <c r="D968" s="144">
        <v>3412890</v>
      </c>
      <c r="E968" s="1" t="s">
        <v>378</v>
      </c>
      <c r="G968" s="1" t="s">
        <v>382</v>
      </c>
    </row>
    <row r="969" spans="1:7" ht="15" customHeight="1">
      <c r="A969" s="180">
        <v>45047</v>
      </c>
      <c r="B969" s="1" t="s">
        <v>2</v>
      </c>
      <c r="C969" s="144"/>
      <c r="D969" s="144">
        <v>341289</v>
      </c>
      <c r="E969" s="1" t="s">
        <v>378</v>
      </c>
      <c r="G969" s="1" t="s">
        <v>382</v>
      </c>
    </row>
    <row r="970" spans="1:7" ht="15" customHeight="1">
      <c r="A970" s="180">
        <v>45047</v>
      </c>
      <c r="B970" s="1" t="s">
        <v>153</v>
      </c>
      <c r="C970" s="144"/>
      <c r="D970" s="144">
        <v>1861470</v>
      </c>
      <c r="E970" s="1" t="s">
        <v>378</v>
      </c>
      <c r="G970" s="1" t="s">
        <v>382</v>
      </c>
    </row>
    <row r="971" spans="1:7" ht="15" customHeight="1">
      <c r="A971" s="180">
        <v>45047</v>
      </c>
      <c r="B971" s="1" t="s">
        <v>2</v>
      </c>
      <c r="C971" s="144"/>
      <c r="D971" s="144">
        <v>186147</v>
      </c>
      <c r="E971" s="1" t="s">
        <v>378</v>
      </c>
      <c r="G971" s="1" t="s">
        <v>382</v>
      </c>
    </row>
    <row r="972" spans="1:7" ht="15" customHeight="1">
      <c r="A972" s="180">
        <v>45047</v>
      </c>
      <c r="B972" s="1" t="s">
        <v>83</v>
      </c>
      <c r="C972" s="144"/>
      <c r="D972" s="144">
        <v>4010800</v>
      </c>
      <c r="E972" s="1" t="s">
        <v>124</v>
      </c>
      <c r="G972" s="1" t="s">
        <v>382</v>
      </c>
    </row>
    <row r="973" spans="1:7" ht="15" customHeight="1">
      <c r="A973" s="180">
        <v>45047</v>
      </c>
      <c r="B973" s="1" t="s">
        <v>2</v>
      </c>
      <c r="C973" s="144"/>
      <c r="D973" s="144">
        <v>401080</v>
      </c>
      <c r="E973" s="1" t="s">
        <v>124</v>
      </c>
      <c r="G973" s="1" t="s">
        <v>382</v>
      </c>
    </row>
    <row r="974" spans="1:7" ht="15" customHeight="1">
      <c r="A974" s="180">
        <v>45047</v>
      </c>
      <c r="B974" s="1" t="s">
        <v>153</v>
      </c>
      <c r="C974" s="144"/>
      <c r="D974" s="144">
        <v>2215400</v>
      </c>
      <c r="E974" s="1" t="s">
        <v>124</v>
      </c>
      <c r="G974" s="1" t="s">
        <v>382</v>
      </c>
    </row>
    <row r="975" spans="1:7" ht="15" customHeight="1">
      <c r="A975" s="180">
        <v>45047</v>
      </c>
      <c r="B975" s="1" t="s">
        <v>2</v>
      </c>
      <c r="C975" s="144"/>
      <c r="D975" s="144">
        <v>221540</v>
      </c>
      <c r="E975" s="1" t="s">
        <v>124</v>
      </c>
      <c r="G975" s="1" t="s">
        <v>382</v>
      </c>
    </row>
    <row r="976" spans="1:7" ht="15" customHeight="1">
      <c r="A976" s="180">
        <v>45047</v>
      </c>
      <c r="B976" s="1" t="s">
        <v>83</v>
      </c>
      <c r="C976" s="144"/>
      <c r="D976" s="144">
        <v>1311800</v>
      </c>
      <c r="E976" s="1" t="s">
        <v>331</v>
      </c>
      <c r="G976" s="1" t="s">
        <v>382</v>
      </c>
    </row>
    <row r="977" spans="1:7" ht="15" customHeight="1">
      <c r="A977" s="180">
        <v>45047</v>
      </c>
      <c r="B977" s="1" t="s">
        <v>2</v>
      </c>
      <c r="C977" s="144"/>
      <c r="D977" s="144">
        <v>131180</v>
      </c>
      <c r="E977" s="1" t="s">
        <v>331</v>
      </c>
      <c r="G977" s="1" t="s">
        <v>382</v>
      </c>
    </row>
    <row r="978" spans="1:7" ht="15" customHeight="1">
      <c r="A978" s="180">
        <v>45047</v>
      </c>
      <c r="B978" s="1" t="s">
        <v>153</v>
      </c>
      <c r="C978" s="144"/>
      <c r="D978" s="144">
        <v>715500</v>
      </c>
      <c r="E978" s="1" t="s">
        <v>331</v>
      </c>
      <c r="G978" s="1" t="s">
        <v>382</v>
      </c>
    </row>
    <row r="979" spans="1:7" ht="15" customHeight="1">
      <c r="A979" s="180">
        <v>45047</v>
      </c>
      <c r="B979" s="1" t="s">
        <v>2</v>
      </c>
      <c r="C979" s="144"/>
      <c r="D979" s="144">
        <v>71550</v>
      </c>
      <c r="E979" s="1" t="s">
        <v>331</v>
      </c>
      <c r="G979" s="1" t="s">
        <v>382</v>
      </c>
    </row>
    <row r="980" spans="1:7" ht="15" customHeight="1">
      <c r="A980" s="180">
        <v>45047</v>
      </c>
      <c r="B980" s="1" t="s">
        <v>83</v>
      </c>
      <c r="C980" s="144"/>
      <c r="D980" s="144">
        <v>16137935</v>
      </c>
      <c r="E980" s="1" t="s">
        <v>137</v>
      </c>
      <c r="G980" s="1" t="s">
        <v>382</v>
      </c>
    </row>
    <row r="981" spans="1:7" ht="15" customHeight="1">
      <c r="A981" s="180">
        <v>45047</v>
      </c>
      <c r="B981" s="1" t="s">
        <v>2</v>
      </c>
      <c r="C981" s="144"/>
      <c r="D981" s="144">
        <v>1613794</v>
      </c>
      <c r="E981" s="1" t="s">
        <v>137</v>
      </c>
      <c r="G981" s="1" t="s">
        <v>382</v>
      </c>
    </row>
    <row r="982" spans="1:7" ht="15" customHeight="1">
      <c r="A982" s="180">
        <v>45047</v>
      </c>
      <c r="B982" s="1" t="s">
        <v>153</v>
      </c>
      <c r="C982" s="144"/>
      <c r="D982" s="144">
        <v>8250900</v>
      </c>
      <c r="E982" s="1" t="s">
        <v>137</v>
      </c>
      <c r="G982" s="1" t="s">
        <v>382</v>
      </c>
    </row>
    <row r="983" spans="1:7" ht="15" customHeight="1">
      <c r="A983" s="180">
        <v>45047</v>
      </c>
      <c r="B983" s="1" t="s">
        <v>2</v>
      </c>
      <c r="C983" s="144"/>
      <c r="D983" s="144">
        <v>825090</v>
      </c>
      <c r="E983" s="1" t="s">
        <v>137</v>
      </c>
      <c r="G983" s="1" t="s">
        <v>382</v>
      </c>
    </row>
    <row r="984" spans="1:7" ht="15" customHeight="1">
      <c r="A984" s="180">
        <v>45047</v>
      </c>
      <c r="B984" s="1" t="s">
        <v>83</v>
      </c>
      <c r="C984" s="144"/>
      <c r="D984" s="144">
        <v>11359000</v>
      </c>
      <c r="E984" s="1" t="s">
        <v>117</v>
      </c>
      <c r="G984" s="1" t="s">
        <v>382</v>
      </c>
    </row>
    <row r="985" spans="1:7" ht="15" customHeight="1">
      <c r="A985" s="180">
        <v>45047</v>
      </c>
      <c r="B985" s="1" t="s">
        <v>2</v>
      </c>
      <c r="C985" s="144"/>
      <c r="D985" s="144">
        <v>1135900</v>
      </c>
      <c r="E985" s="1" t="s">
        <v>117</v>
      </c>
      <c r="G985" s="1" t="s">
        <v>382</v>
      </c>
    </row>
    <row r="986" spans="1:7" ht="15" customHeight="1">
      <c r="A986" s="180">
        <v>45047</v>
      </c>
      <c r="B986" s="1" t="s">
        <v>153</v>
      </c>
      <c r="C986" s="144"/>
      <c r="D986" s="144">
        <v>9778067</v>
      </c>
      <c r="E986" s="1" t="s">
        <v>117</v>
      </c>
      <c r="G986" s="1" t="s">
        <v>382</v>
      </c>
    </row>
    <row r="987" spans="1:7" ht="15" customHeight="1">
      <c r="A987" s="180">
        <v>45047</v>
      </c>
      <c r="B987" s="1" t="s">
        <v>2</v>
      </c>
      <c r="C987" s="144"/>
      <c r="D987" s="144">
        <v>977807</v>
      </c>
      <c r="E987" s="1" t="s">
        <v>117</v>
      </c>
      <c r="G987" s="1" t="s">
        <v>382</v>
      </c>
    </row>
    <row r="988" spans="1:7" ht="15" customHeight="1">
      <c r="A988" s="180">
        <v>45047</v>
      </c>
      <c r="B988" s="1" t="s">
        <v>83</v>
      </c>
      <c r="C988" s="144"/>
      <c r="D988" s="144">
        <v>5379000</v>
      </c>
      <c r="E988" s="1" t="s">
        <v>125</v>
      </c>
      <c r="G988" s="1" t="s">
        <v>382</v>
      </c>
    </row>
    <row r="989" spans="1:7" ht="15" customHeight="1">
      <c r="A989" s="180">
        <v>45047</v>
      </c>
      <c r="B989" s="1" t="s">
        <v>2</v>
      </c>
      <c r="C989" s="144"/>
      <c r="D989" s="144">
        <v>537900</v>
      </c>
      <c r="E989" s="1" t="s">
        <v>125</v>
      </c>
      <c r="G989" s="1" t="s">
        <v>382</v>
      </c>
    </row>
    <row r="990" spans="1:7" ht="15" customHeight="1">
      <c r="A990" s="180">
        <v>45047</v>
      </c>
      <c r="B990" s="1" t="s">
        <v>153</v>
      </c>
      <c r="C990" s="144"/>
      <c r="D990" s="144">
        <v>2715000</v>
      </c>
      <c r="E990" s="1" t="s">
        <v>125</v>
      </c>
      <c r="G990" s="1" t="s">
        <v>382</v>
      </c>
    </row>
    <row r="991" spans="1:7" ht="15" customHeight="1">
      <c r="A991" s="180">
        <v>45047</v>
      </c>
      <c r="B991" s="1" t="s">
        <v>2</v>
      </c>
      <c r="C991" s="144"/>
      <c r="D991" s="144">
        <v>271500</v>
      </c>
      <c r="E991" s="1" t="s">
        <v>125</v>
      </c>
      <c r="G991" s="1" t="s">
        <v>382</v>
      </c>
    </row>
    <row r="992" spans="1:7" ht="15" customHeight="1">
      <c r="A992" s="180">
        <v>45047</v>
      </c>
      <c r="B992" s="1" t="s">
        <v>153</v>
      </c>
      <c r="C992" s="144"/>
      <c r="D992" s="144">
        <v>7150200</v>
      </c>
      <c r="E992" s="1" t="s">
        <v>126</v>
      </c>
      <c r="G992" s="1" t="s">
        <v>382</v>
      </c>
    </row>
    <row r="993" spans="1:7" ht="15" customHeight="1">
      <c r="A993" s="180">
        <v>45047</v>
      </c>
      <c r="B993" s="1" t="s">
        <v>2</v>
      </c>
      <c r="C993" s="144"/>
      <c r="D993" s="144">
        <v>715020</v>
      </c>
      <c r="E993" s="1" t="s">
        <v>126</v>
      </c>
      <c r="G993" s="1" t="s">
        <v>382</v>
      </c>
    </row>
    <row r="994" spans="1:7" ht="15" customHeight="1">
      <c r="A994" s="180">
        <v>45047</v>
      </c>
      <c r="B994" s="1" t="s">
        <v>83</v>
      </c>
      <c r="C994" s="144"/>
      <c r="D994" s="144">
        <v>7471900</v>
      </c>
      <c r="E994" s="1" t="s">
        <v>128</v>
      </c>
      <c r="G994" s="1" t="s">
        <v>382</v>
      </c>
    </row>
    <row r="995" spans="1:7" ht="15" customHeight="1">
      <c r="A995" s="180">
        <v>45047</v>
      </c>
      <c r="B995" s="1" t="s">
        <v>2</v>
      </c>
      <c r="C995" s="144"/>
      <c r="D995" s="144">
        <v>747190</v>
      </c>
      <c r="E995" s="1" t="s">
        <v>128</v>
      </c>
      <c r="G995" s="1" t="s">
        <v>382</v>
      </c>
    </row>
    <row r="996" spans="1:7" ht="15" customHeight="1">
      <c r="A996" s="180">
        <v>45047</v>
      </c>
      <c r="B996" s="1" t="s">
        <v>153</v>
      </c>
      <c r="C996" s="144"/>
      <c r="D996" s="144">
        <v>3750000</v>
      </c>
      <c r="E996" s="1" t="s">
        <v>128</v>
      </c>
      <c r="G996" s="1" t="s">
        <v>382</v>
      </c>
    </row>
    <row r="997" spans="1:7" ht="15" customHeight="1">
      <c r="A997" s="180">
        <v>45047</v>
      </c>
      <c r="B997" s="1" t="s">
        <v>2</v>
      </c>
      <c r="C997" s="144"/>
      <c r="D997" s="144">
        <v>375000</v>
      </c>
      <c r="E997" s="1" t="s">
        <v>128</v>
      </c>
      <c r="G997" s="1" t="s">
        <v>382</v>
      </c>
    </row>
    <row r="998" spans="1:7" ht="15" customHeight="1">
      <c r="A998" s="180">
        <v>45047</v>
      </c>
      <c r="B998" s="1" t="s">
        <v>83</v>
      </c>
      <c r="C998" s="144"/>
      <c r="D998" s="144">
        <v>5238000</v>
      </c>
      <c r="E998" s="1" t="s">
        <v>374</v>
      </c>
      <c r="G998" s="1" t="s">
        <v>382</v>
      </c>
    </row>
    <row r="999" spans="1:7" ht="15" customHeight="1">
      <c r="A999" s="180">
        <v>45047</v>
      </c>
      <c r="B999" s="1" t="s">
        <v>2</v>
      </c>
      <c r="C999" s="144"/>
      <c r="D999" s="144">
        <v>523800</v>
      </c>
      <c r="E999" s="1" t="s">
        <v>374</v>
      </c>
      <c r="G999" s="1" t="s">
        <v>382</v>
      </c>
    </row>
    <row r="1000" spans="1:7" ht="15" customHeight="1">
      <c r="A1000" s="180">
        <v>45047</v>
      </c>
      <c r="B1000" s="1" t="s">
        <v>153</v>
      </c>
      <c r="C1000" s="144"/>
      <c r="D1000" s="144">
        <v>1625700</v>
      </c>
      <c r="E1000" s="1" t="s">
        <v>374</v>
      </c>
      <c r="G1000" s="1" t="s">
        <v>382</v>
      </c>
    </row>
    <row r="1001" spans="1:7" ht="15" customHeight="1">
      <c r="A1001" s="180">
        <v>45047</v>
      </c>
      <c r="B1001" s="1" t="s">
        <v>2</v>
      </c>
      <c r="C1001" s="144"/>
      <c r="D1001" s="144">
        <v>162570</v>
      </c>
      <c r="E1001" s="1" t="s">
        <v>374</v>
      </c>
      <c r="G1001" s="1" t="s">
        <v>382</v>
      </c>
    </row>
    <row r="1002" spans="1:7" ht="15" customHeight="1">
      <c r="A1002" s="180">
        <v>45047</v>
      </c>
      <c r="B1002" s="1" t="s">
        <v>83</v>
      </c>
      <c r="C1002" s="144"/>
      <c r="D1002" s="144">
        <v>7482100</v>
      </c>
      <c r="E1002" s="1" t="s">
        <v>528</v>
      </c>
      <c r="G1002" s="1" t="s">
        <v>382</v>
      </c>
    </row>
    <row r="1003" spans="1:7" ht="15" customHeight="1">
      <c r="A1003" s="180">
        <v>45047</v>
      </c>
      <c r="B1003" s="1" t="s">
        <v>2</v>
      </c>
      <c r="C1003" s="144"/>
      <c r="D1003" s="144">
        <v>748210</v>
      </c>
      <c r="E1003" s="1" t="s">
        <v>528</v>
      </c>
      <c r="G1003" s="1" t="s">
        <v>382</v>
      </c>
    </row>
    <row r="1004" spans="1:7" ht="15" customHeight="1">
      <c r="A1004" s="180">
        <v>45047</v>
      </c>
      <c r="B1004" s="1" t="s">
        <v>153</v>
      </c>
      <c r="C1004" s="144"/>
      <c r="D1004" s="144">
        <v>2902300</v>
      </c>
      <c r="E1004" s="1" t="s">
        <v>528</v>
      </c>
      <c r="G1004" s="1" t="s">
        <v>382</v>
      </c>
    </row>
    <row r="1005" spans="1:7" ht="15" customHeight="1">
      <c r="A1005" s="180">
        <v>45047</v>
      </c>
      <c r="B1005" s="1" t="s">
        <v>2</v>
      </c>
      <c r="C1005" s="144"/>
      <c r="D1005" s="144">
        <v>290230</v>
      </c>
      <c r="E1005" s="1" t="s">
        <v>528</v>
      </c>
      <c r="G1005" s="1" t="s">
        <v>382</v>
      </c>
    </row>
    <row r="1006" spans="1:7" ht="15" customHeight="1">
      <c r="A1006" s="180">
        <v>45047</v>
      </c>
      <c r="B1006" s="1" t="s">
        <v>83</v>
      </c>
      <c r="C1006" s="144"/>
      <c r="D1006" s="144">
        <v>8549000</v>
      </c>
      <c r="E1006" s="1" t="s">
        <v>491</v>
      </c>
      <c r="G1006" s="1" t="s">
        <v>382</v>
      </c>
    </row>
    <row r="1007" spans="1:7" ht="15" customHeight="1">
      <c r="A1007" s="180">
        <v>45047</v>
      </c>
      <c r="B1007" s="1" t="s">
        <v>2</v>
      </c>
      <c r="C1007" s="144"/>
      <c r="D1007" s="144">
        <v>854900</v>
      </c>
      <c r="E1007" s="1" t="s">
        <v>491</v>
      </c>
      <c r="G1007" s="1" t="s">
        <v>382</v>
      </c>
    </row>
    <row r="1008" spans="1:7" ht="15" customHeight="1">
      <c r="A1008" s="180">
        <v>45047</v>
      </c>
      <c r="B1008" s="1" t="s">
        <v>153</v>
      </c>
      <c r="C1008" s="144"/>
      <c r="D1008" s="144">
        <v>4649400</v>
      </c>
      <c r="E1008" s="1" t="s">
        <v>491</v>
      </c>
      <c r="G1008" s="1" t="s">
        <v>382</v>
      </c>
    </row>
    <row r="1009" spans="1:7" ht="15" customHeight="1">
      <c r="A1009" s="180">
        <v>45047</v>
      </c>
      <c r="B1009" s="1" t="s">
        <v>2</v>
      </c>
      <c r="C1009" s="144"/>
      <c r="D1009" s="144">
        <v>464940</v>
      </c>
      <c r="E1009" s="1" t="s">
        <v>491</v>
      </c>
      <c r="G1009" s="1" t="s">
        <v>382</v>
      </c>
    </row>
    <row r="1010" spans="1:7" ht="15" customHeight="1">
      <c r="A1010" s="180">
        <v>45047</v>
      </c>
      <c r="B1010" s="1" t="s">
        <v>83</v>
      </c>
      <c r="C1010" s="144"/>
      <c r="D1010" s="144">
        <v>27224290</v>
      </c>
      <c r="E1010" s="1" t="s">
        <v>481</v>
      </c>
      <c r="G1010" s="1" t="s">
        <v>382</v>
      </c>
    </row>
    <row r="1011" spans="1:7" ht="15" customHeight="1">
      <c r="A1011" s="180">
        <v>45047</v>
      </c>
      <c r="B1011" s="1" t="s">
        <v>2</v>
      </c>
      <c r="C1011" s="144"/>
      <c r="D1011" s="144">
        <v>2722429</v>
      </c>
      <c r="E1011" s="1" t="s">
        <v>481</v>
      </c>
      <c r="G1011" s="1" t="s">
        <v>382</v>
      </c>
    </row>
    <row r="1012" spans="1:7" ht="15" customHeight="1">
      <c r="A1012" s="180">
        <v>45047</v>
      </c>
      <c r="B1012" s="1" t="s">
        <v>153</v>
      </c>
      <c r="C1012" s="144"/>
      <c r="D1012" s="144">
        <v>14849610</v>
      </c>
      <c r="E1012" s="1" t="s">
        <v>481</v>
      </c>
      <c r="G1012" s="1" t="s">
        <v>382</v>
      </c>
    </row>
    <row r="1013" spans="1:7" ht="15" customHeight="1">
      <c r="A1013" s="180">
        <v>45047</v>
      </c>
      <c r="B1013" s="1" t="s">
        <v>2</v>
      </c>
      <c r="C1013" s="144"/>
      <c r="D1013" s="144">
        <v>1484961</v>
      </c>
      <c r="E1013" s="1" t="s">
        <v>481</v>
      </c>
      <c r="G1013" s="1" t="s">
        <v>382</v>
      </c>
    </row>
    <row r="1014" spans="1:7" ht="15" customHeight="1">
      <c r="A1014" s="180">
        <v>45047</v>
      </c>
      <c r="B1014" s="1" t="s">
        <v>83</v>
      </c>
      <c r="C1014" s="144"/>
      <c r="D1014" s="144">
        <v>33878600</v>
      </c>
      <c r="E1014" s="1" t="s">
        <v>120</v>
      </c>
      <c r="G1014" s="1" t="s">
        <v>382</v>
      </c>
    </row>
    <row r="1015" spans="1:7" ht="15" customHeight="1">
      <c r="A1015" s="180">
        <v>45047</v>
      </c>
      <c r="B1015" s="1" t="s">
        <v>2</v>
      </c>
      <c r="C1015" s="144"/>
      <c r="D1015" s="144">
        <v>3387860</v>
      </c>
      <c r="E1015" s="1" t="s">
        <v>120</v>
      </c>
      <c r="G1015" s="1" t="s">
        <v>382</v>
      </c>
    </row>
    <row r="1016" spans="1:7" ht="15" customHeight="1">
      <c r="A1016" s="180">
        <v>45047</v>
      </c>
      <c r="B1016" s="1" t="s">
        <v>153</v>
      </c>
      <c r="C1016" s="144"/>
      <c r="D1016" s="144">
        <v>19918600</v>
      </c>
      <c r="E1016" s="1" t="s">
        <v>120</v>
      </c>
      <c r="G1016" s="1" t="s">
        <v>382</v>
      </c>
    </row>
    <row r="1017" spans="1:7" ht="15" customHeight="1">
      <c r="A1017" s="180">
        <v>45047</v>
      </c>
      <c r="B1017" s="1" t="s">
        <v>2</v>
      </c>
      <c r="C1017" s="144"/>
      <c r="D1017" s="144">
        <v>1991860</v>
      </c>
      <c r="E1017" s="1" t="s">
        <v>120</v>
      </c>
      <c r="G1017" s="1" t="s">
        <v>382</v>
      </c>
    </row>
    <row r="1018" spans="1:7" ht="15" customHeight="1">
      <c r="A1018" s="180">
        <v>45047</v>
      </c>
      <c r="B1018" s="1" t="s">
        <v>83</v>
      </c>
      <c r="C1018" s="144"/>
      <c r="D1018" s="144">
        <v>36942800</v>
      </c>
      <c r="E1018" s="1" t="s">
        <v>120</v>
      </c>
      <c r="G1018" s="1" t="s">
        <v>382</v>
      </c>
    </row>
    <row r="1019" spans="1:7" ht="15" customHeight="1">
      <c r="A1019" s="180">
        <v>45047</v>
      </c>
      <c r="B1019" s="1" t="s">
        <v>2</v>
      </c>
      <c r="C1019" s="144"/>
      <c r="D1019" s="144">
        <v>3694280</v>
      </c>
      <c r="E1019" s="1" t="s">
        <v>120</v>
      </c>
      <c r="G1019" s="1" t="s">
        <v>382</v>
      </c>
    </row>
    <row r="1020" spans="1:7" ht="15" customHeight="1">
      <c r="A1020" s="180">
        <v>45047</v>
      </c>
      <c r="B1020" s="1" t="s">
        <v>153</v>
      </c>
      <c r="C1020" s="144"/>
      <c r="D1020" s="144">
        <v>21722500</v>
      </c>
      <c r="E1020" s="1" t="s">
        <v>120</v>
      </c>
      <c r="G1020" s="1" t="s">
        <v>382</v>
      </c>
    </row>
    <row r="1021" spans="1:7" ht="15" customHeight="1">
      <c r="A1021" s="180">
        <v>45047</v>
      </c>
      <c r="B1021" s="1" t="s">
        <v>2</v>
      </c>
      <c r="C1021" s="144"/>
      <c r="D1021" s="144">
        <v>2172250</v>
      </c>
      <c r="E1021" s="1" t="s">
        <v>120</v>
      </c>
      <c r="G1021" s="1" t="s">
        <v>382</v>
      </c>
    </row>
    <row r="1022" spans="1:7" ht="15" customHeight="1">
      <c r="A1022" s="180">
        <v>45047</v>
      </c>
      <c r="B1022" s="1" t="s">
        <v>83</v>
      </c>
      <c r="C1022" s="144"/>
      <c r="D1022" s="144">
        <v>2362800</v>
      </c>
      <c r="E1022" s="1" t="s">
        <v>120</v>
      </c>
      <c r="G1022" s="1" t="s">
        <v>382</v>
      </c>
    </row>
    <row r="1023" spans="1:7" ht="15" customHeight="1">
      <c r="A1023" s="180">
        <v>45047</v>
      </c>
      <c r="B1023" s="1" t="s">
        <v>2</v>
      </c>
      <c r="C1023" s="144"/>
      <c r="D1023" s="144">
        <v>236280</v>
      </c>
      <c r="E1023" s="1" t="s">
        <v>120</v>
      </c>
      <c r="G1023" s="1" t="s">
        <v>382</v>
      </c>
    </row>
    <row r="1024" spans="1:7" ht="15" customHeight="1">
      <c r="A1024" s="180">
        <v>45047</v>
      </c>
      <c r="B1024" s="1" t="s">
        <v>153</v>
      </c>
      <c r="C1024" s="144"/>
      <c r="D1024" s="144">
        <v>1387100</v>
      </c>
      <c r="E1024" s="1" t="s">
        <v>120</v>
      </c>
      <c r="G1024" s="1" t="s">
        <v>382</v>
      </c>
    </row>
    <row r="1025" spans="1:7" ht="15" customHeight="1">
      <c r="A1025" s="180">
        <v>45047</v>
      </c>
      <c r="B1025" s="1" t="s">
        <v>2</v>
      </c>
      <c r="C1025" s="144"/>
      <c r="D1025" s="144">
        <v>138710</v>
      </c>
      <c r="E1025" s="1" t="s">
        <v>120</v>
      </c>
      <c r="G1025" s="1" t="s">
        <v>382</v>
      </c>
    </row>
    <row r="1026" spans="1:7" ht="15" customHeight="1">
      <c r="A1026" s="180">
        <v>45047</v>
      </c>
      <c r="B1026" s="1" t="s">
        <v>153</v>
      </c>
      <c r="C1026" s="144"/>
      <c r="D1026" s="144">
        <v>114807000</v>
      </c>
      <c r="E1026" s="1" t="s">
        <v>453</v>
      </c>
      <c r="G1026" s="1" t="s">
        <v>382</v>
      </c>
    </row>
    <row r="1027" spans="1:7" ht="15" customHeight="1">
      <c r="A1027" s="180">
        <v>45047</v>
      </c>
      <c r="B1027" s="1" t="s">
        <v>2</v>
      </c>
      <c r="C1027" s="144"/>
      <c r="D1027" s="144">
        <v>11480700</v>
      </c>
      <c r="E1027" s="1" t="s">
        <v>453</v>
      </c>
      <c r="G1027" s="1" t="s">
        <v>382</v>
      </c>
    </row>
    <row r="1028" spans="1:7" ht="15" customHeight="1">
      <c r="A1028" s="180">
        <v>45047</v>
      </c>
      <c r="B1028" s="1" t="s">
        <v>83</v>
      </c>
      <c r="C1028" s="144"/>
      <c r="D1028" s="144">
        <v>51941800</v>
      </c>
      <c r="E1028" s="1" t="s">
        <v>476</v>
      </c>
      <c r="G1028" s="1" t="s">
        <v>382</v>
      </c>
    </row>
    <row r="1029" spans="1:7" ht="15" customHeight="1">
      <c r="A1029" s="180">
        <v>45047</v>
      </c>
      <c r="B1029" s="1" t="s">
        <v>2</v>
      </c>
      <c r="C1029" s="144"/>
      <c r="D1029" s="144">
        <v>5194180</v>
      </c>
      <c r="E1029" s="1" t="s">
        <v>476</v>
      </c>
      <c r="G1029" s="1" t="s">
        <v>382</v>
      </c>
    </row>
    <row r="1030" spans="1:7" ht="15" customHeight="1">
      <c r="A1030" s="180">
        <v>45047</v>
      </c>
      <c r="B1030" s="1" t="s">
        <v>153</v>
      </c>
      <c r="C1030" s="144"/>
      <c r="D1030" s="144">
        <v>25182000</v>
      </c>
      <c r="E1030" s="1" t="s">
        <v>476</v>
      </c>
      <c r="G1030" s="1" t="s">
        <v>382</v>
      </c>
    </row>
    <row r="1031" spans="1:7" ht="15" customHeight="1">
      <c r="A1031" s="180">
        <v>45047</v>
      </c>
      <c r="B1031" s="1" t="s">
        <v>2</v>
      </c>
      <c r="C1031" s="144"/>
      <c r="D1031" s="144">
        <v>2518200</v>
      </c>
      <c r="E1031" s="1" t="s">
        <v>476</v>
      </c>
      <c r="G1031" s="1" t="s">
        <v>382</v>
      </c>
    </row>
    <row r="1032" spans="1:7" ht="15" customHeight="1">
      <c r="A1032" s="180">
        <v>45047</v>
      </c>
      <c r="B1032" s="1" t="s">
        <v>83</v>
      </c>
      <c r="C1032" s="144"/>
      <c r="D1032" s="144">
        <v>14867600</v>
      </c>
      <c r="E1032" s="1" t="s">
        <v>476</v>
      </c>
      <c r="G1032" s="1" t="s">
        <v>382</v>
      </c>
    </row>
    <row r="1033" spans="1:7" ht="15" customHeight="1">
      <c r="A1033" s="180">
        <v>45047</v>
      </c>
      <c r="B1033" s="1" t="s">
        <v>2</v>
      </c>
      <c r="C1033" s="144"/>
      <c r="D1033" s="144">
        <v>1486760</v>
      </c>
      <c r="E1033" s="1" t="s">
        <v>476</v>
      </c>
      <c r="G1033" s="1" t="s">
        <v>382</v>
      </c>
    </row>
    <row r="1034" spans="1:7" ht="15" customHeight="1">
      <c r="A1034" s="180">
        <v>45047</v>
      </c>
      <c r="B1034" s="1" t="s">
        <v>153</v>
      </c>
      <c r="C1034" s="144"/>
      <c r="D1034" s="144">
        <v>7915800</v>
      </c>
      <c r="E1034" s="1" t="s">
        <v>476</v>
      </c>
      <c r="G1034" s="1" t="s">
        <v>382</v>
      </c>
    </row>
    <row r="1035" spans="1:7" ht="15" customHeight="1">
      <c r="A1035" s="180">
        <v>45047</v>
      </c>
      <c r="B1035" s="1" t="s">
        <v>2</v>
      </c>
      <c r="C1035" s="144"/>
      <c r="D1035" s="144">
        <v>791580</v>
      </c>
      <c r="E1035" s="1" t="s">
        <v>476</v>
      </c>
      <c r="G1035" s="1" t="s">
        <v>382</v>
      </c>
    </row>
    <row r="1036" spans="1:7" ht="15" customHeight="1">
      <c r="A1036" s="180">
        <v>45047</v>
      </c>
      <c r="B1036" s="1" t="s">
        <v>153</v>
      </c>
      <c r="C1036" s="144"/>
      <c r="D1036" s="144">
        <v>8477400</v>
      </c>
      <c r="E1036" s="1" t="s">
        <v>339</v>
      </c>
      <c r="G1036" s="1" t="s">
        <v>382</v>
      </c>
    </row>
    <row r="1037" spans="1:7" ht="15" customHeight="1">
      <c r="A1037" s="180">
        <v>45047</v>
      </c>
      <c r="B1037" s="1" t="s">
        <v>2</v>
      </c>
      <c r="C1037" s="144"/>
      <c r="D1037" s="144">
        <v>847740</v>
      </c>
      <c r="E1037" s="1" t="s">
        <v>339</v>
      </c>
      <c r="G1037" s="1" t="s">
        <v>382</v>
      </c>
    </row>
    <row r="1038" spans="1:7" ht="15" customHeight="1">
      <c r="A1038" s="180">
        <v>45047</v>
      </c>
      <c r="B1038" s="1" t="s">
        <v>83</v>
      </c>
      <c r="C1038" s="144"/>
      <c r="D1038" s="144">
        <v>41762000</v>
      </c>
      <c r="E1038" s="1" t="s">
        <v>117</v>
      </c>
      <c r="G1038" s="1" t="s">
        <v>382</v>
      </c>
    </row>
    <row r="1039" spans="1:7" ht="15" customHeight="1">
      <c r="A1039" s="180">
        <v>45047</v>
      </c>
      <c r="B1039" s="1" t="s">
        <v>2</v>
      </c>
      <c r="C1039" s="144"/>
      <c r="D1039" s="144">
        <v>4176200</v>
      </c>
      <c r="E1039" s="1" t="s">
        <v>117</v>
      </c>
      <c r="G1039" s="1" t="s">
        <v>382</v>
      </c>
    </row>
    <row r="1040" spans="1:7" ht="15" customHeight="1">
      <c r="A1040" s="180">
        <v>45047</v>
      </c>
      <c r="B1040" s="1" t="s">
        <v>153</v>
      </c>
      <c r="C1040" s="144"/>
      <c r="D1040" s="144">
        <v>25741300</v>
      </c>
      <c r="E1040" s="1" t="s">
        <v>117</v>
      </c>
      <c r="G1040" s="1" t="s">
        <v>382</v>
      </c>
    </row>
    <row r="1041" spans="1:7" ht="15" customHeight="1">
      <c r="A1041" s="180">
        <v>45047</v>
      </c>
      <c r="B1041" s="1" t="s">
        <v>2</v>
      </c>
      <c r="C1041" s="144"/>
      <c r="D1041" s="144">
        <v>2574130</v>
      </c>
      <c r="E1041" s="1" t="s">
        <v>117</v>
      </c>
      <c r="G1041" s="1" t="s">
        <v>382</v>
      </c>
    </row>
    <row r="1042" spans="1:7" ht="15" customHeight="1">
      <c r="A1042" s="180">
        <v>45047</v>
      </c>
      <c r="B1042" s="1" t="s">
        <v>153</v>
      </c>
      <c r="C1042" s="144"/>
      <c r="D1042" s="144">
        <v>26497620</v>
      </c>
      <c r="E1042" s="1" t="s">
        <v>474</v>
      </c>
      <c r="G1042" s="1" t="s">
        <v>382</v>
      </c>
    </row>
    <row r="1043" spans="1:7" ht="15" customHeight="1">
      <c r="A1043" s="180">
        <v>45047</v>
      </c>
      <c r="B1043" s="1" t="s">
        <v>2</v>
      </c>
      <c r="C1043" s="144"/>
      <c r="D1043" s="144">
        <v>2649762</v>
      </c>
      <c r="E1043" s="1" t="s">
        <v>474</v>
      </c>
      <c r="G1043" s="1" t="s">
        <v>382</v>
      </c>
    </row>
    <row r="1044" spans="1:7" ht="15" customHeight="1">
      <c r="A1044" s="180">
        <v>45047</v>
      </c>
      <c r="B1044" s="1" t="s">
        <v>83</v>
      </c>
      <c r="C1044" s="144"/>
      <c r="D1044" s="144">
        <v>3090800</v>
      </c>
      <c r="E1044" s="1" t="s">
        <v>132</v>
      </c>
      <c r="G1044" s="1" t="s">
        <v>382</v>
      </c>
    </row>
    <row r="1045" spans="1:7" ht="15" customHeight="1">
      <c r="A1045" s="180">
        <v>45047</v>
      </c>
      <c r="B1045" s="1" t="s">
        <v>2</v>
      </c>
      <c r="C1045" s="144"/>
      <c r="D1045" s="144">
        <v>309080</v>
      </c>
      <c r="E1045" s="1" t="s">
        <v>132</v>
      </c>
      <c r="G1045" s="1" t="s">
        <v>382</v>
      </c>
    </row>
    <row r="1046" spans="1:7" ht="15" customHeight="1">
      <c r="A1046" s="180">
        <v>45047</v>
      </c>
      <c r="B1046" s="1" t="s">
        <v>153</v>
      </c>
      <c r="C1046" s="144"/>
      <c r="D1046" s="144">
        <v>1836700</v>
      </c>
      <c r="E1046" s="1" t="s">
        <v>132</v>
      </c>
      <c r="G1046" s="1" t="s">
        <v>382</v>
      </c>
    </row>
    <row r="1047" spans="1:7" ht="15" customHeight="1">
      <c r="A1047" s="180">
        <v>45047</v>
      </c>
      <c r="B1047" s="1" t="s">
        <v>2</v>
      </c>
      <c r="C1047" s="144"/>
      <c r="D1047" s="144">
        <v>183670</v>
      </c>
      <c r="E1047" s="1" t="s">
        <v>132</v>
      </c>
      <c r="G1047" s="1" t="s">
        <v>382</v>
      </c>
    </row>
    <row r="1048" spans="1:7" ht="15" customHeight="1">
      <c r="A1048" s="180">
        <v>45047</v>
      </c>
      <c r="B1048" s="1" t="s">
        <v>153</v>
      </c>
      <c r="C1048" s="144"/>
      <c r="D1048" s="144">
        <v>32455200</v>
      </c>
      <c r="E1048" s="1" t="s">
        <v>378</v>
      </c>
      <c r="G1048" s="1" t="s">
        <v>382</v>
      </c>
    </row>
    <row r="1049" spans="1:7" ht="15" customHeight="1">
      <c r="A1049" s="180">
        <v>45047</v>
      </c>
      <c r="B1049" s="1" t="s">
        <v>2</v>
      </c>
      <c r="C1049" s="144"/>
      <c r="D1049" s="144">
        <v>3245520</v>
      </c>
      <c r="E1049" s="1" t="s">
        <v>378</v>
      </c>
      <c r="G1049" s="1" t="s">
        <v>382</v>
      </c>
    </row>
    <row r="1050" spans="1:7" ht="15" customHeight="1">
      <c r="A1050" s="180">
        <v>45047</v>
      </c>
      <c r="B1050" s="1" t="s">
        <v>153</v>
      </c>
      <c r="C1050" s="144"/>
      <c r="D1050" s="144">
        <v>4955200</v>
      </c>
      <c r="E1050" s="1" t="s">
        <v>313</v>
      </c>
      <c r="G1050" s="1" t="s">
        <v>382</v>
      </c>
    </row>
    <row r="1051" spans="1:7" ht="15" customHeight="1">
      <c r="A1051" s="180">
        <v>45047</v>
      </c>
      <c r="B1051" s="1" t="s">
        <v>2</v>
      </c>
      <c r="C1051" s="144"/>
      <c r="D1051" s="144">
        <v>495520</v>
      </c>
      <c r="E1051" s="1" t="s">
        <v>313</v>
      </c>
      <c r="G1051" s="1" t="s">
        <v>382</v>
      </c>
    </row>
    <row r="1052" spans="1:7" ht="15" customHeight="1">
      <c r="A1052" s="180">
        <v>45047</v>
      </c>
      <c r="B1052" s="1" t="s">
        <v>153</v>
      </c>
      <c r="C1052" s="144"/>
      <c r="D1052" s="144">
        <v>4222500</v>
      </c>
      <c r="E1052" s="1" t="s">
        <v>313</v>
      </c>
      <c r="G1052" s="1" t="s">
        <v>382</v>
      </c>
    </row>
    <row r="1053" spans="1:7" ht="15" customHeight="1">
      <c r="A1053" s="180">
        <v>45047</v>
      </c>
      <c r="B1053" s="1" t="s">
        <v>2</v>
      </c>
      <c r="C1053" s="144"/>
      <c r="D1053" s="144">
        <v>422250</v>
      </c>
      <c r="E1053" s="1" t="s">
        <v>313</v>
      </c>
      <c r="G1053" s="1" t="s">
        <v>382</v>
      </c>
    </row>
    <row r="1054" spans="1:7" ht="15" customHeight="1">
      <c r="A1054" s="180">
        <v>45047</v>
      </c>
      <c r="B1054" s="1" t="s">
        <v>83</v>
      </c>
      <c r="C1054" s="144"/>
      <c r="D1054" s="144">
        <v>8279200</v>
      </c>
      <c r="E1054" s="1" t="s">
        <v>313</v>
      </c>
      <c r="G1054" s="1" t="s">
        <v>382</v>
      </c>
    </row>
    <row r="1055" spans="1:7" ht="15" customHeight="1">
      <c r="A1055" s="180">
        <v>45047</v>
      </c>
      <c r="B1055" s="1" t="s">
        <v>2</v>
      </c>
      <c r="C1055" s="144"/>
      <c r="D1055" s="144">
        <v>827920</v>
      </c>
      <c r="E1055" s="1" t="s">
        <v>313</v>
      </c>
      <c r="G1055" s="1" t="s">
        <v>382</v>
      </c>
    </row>
    <row r="1056" spans="1:7" ht="15" customHeight="1">
      <c r="A1056" s="180">
        <v>45047</v>
      </c>
      <c r="B1056" s="1" t="s">
        <v>153</v>
      </c>
      <c r="C1056" s="144"/>
      <c r="D1056" s="144">
        <v>4788800</v>
      </c>
      <c r="E1056" s="1" t="s">
        <v>313</v>
      </c>
      <c r="G1056" s="1" t="s">
        <v>382</v>
      </c>
    </row>
    <row r="1057" spans="1:7" ht="15" customHeight="1">
      <c r="A1057" s="180">
        <v>45047</v>
      </c>
      <c r="B1057" s="1" t="s">
        <v>2</v>
      </c>
      <c r="C1057" s="144"/>
      <c r="D1057" s="144">
        <v>478880</v>
      </c>
      <c r="E1057" s="1" t="s">
        <v>313</v>
      </c>
      <c r="G1057" s="1" t="s">
        <v>382</v>
      </c>
    </row>
    <row r="1058" spans="1:7" ht="15" customHeight="1">
      <c r="A1058" s="180">
        <v>45047</v>
      </c>
      <c r="B1058" s="1" t="s">
        <v>153</v>
      </c>
      <c r="C1058" s="144"/>
      <c r="D1058" s="144">
        <v>5103000</v>
      </c>
      <c r="E1058" s="1" t="s">
        <v>123</v>
      </c>
      <c r="G1058" s="1" t="s">
        <v>382</v>
      </c>
    </row>
    <row r="1059" spans="1:7" ht="15" customHeight="1">
      <c r="A1059" s="180">
        <v>45047</v>
      </c>
      <c r="B1059" s="1" t="s">
        <v>2</v>
      </c>
      <c r="C1059" s="144"/>
      <c r="D1059" s="144">
        <v>510300</v>
      </c>
      <c r="E1059" s="1" t="s">
        <v>123</v>
      </c>
      <c r="G1059" s="1" t="s">
        <v>382</v>
      </c>
    </row>
    <row r="1060" spans="1:7" ht="15" customHeight="1">
      <c r="A1060" s="180">
        <v>45047</v>
      </c>
      <c r="B1060" s="1" t="s">
        <v>153</v>
      </c>
      <c r="C1060" s="144"/>
      <c r="D1060" s="144">
        <v>32992000</v>
      </c>
      <c r="E1060" s="1" t="s">
        <v>396</v>
      </c>
      <c r="G1060" s="1" t="s">
        <v>382</v>
      </c>
    </row>
    <row r="1061" spans="1:7" ht="15" customHeight="1">
      <c r="A1061" s="180">
        <v>45047</v>
      </c>
      <c r="B1061" s="1" t="s">
        <v>2</v>
      </c>
      <c r="C1061" s="144"/>
      <c r="D1061" s="144">
        <v>3299200</v>
      </c>
      <c r="E1061" s="1" t="s">
        <v>396</v>
      </c>
      <c r="G1061" s="1" t="s">
        <v>382</v>
      </c>
    </row>
    <row r="1062" spans="1:7" ht="15" customHeight="1">
      <c r="A1062" s="180">
        <v>45047</v>
      </c>
      <c r="B1062" s="1" t="s">
        <v>153</v>
      </c>
      <c r="C1062" s="144"/>
      <c r="D1062" s="144">
        <v>32700600</v>
      </c>
      <c r="E1062" s="1" t="s">
        <v>310</v>
      </c>
      <c r="G1062" s="1" t="s">
        <v>382</v>
      </c>
    </row>
    <row r="1063" spans="1:7" ht="15" customHeight="1">
      <c r="A1063" s="180">
        <v>45047</v>
      </c>
      <c r="B1063" s="1" t="s">
        <v>2</v>
      </c>
      <c r="C1063" s="144"/>
      <c r="D1063" s="144">
        <v>3270060</v>
      </c>
      <c r="E1063" s="1" t="s">
        <v>310</v>
      </c>
      <c r="G1063" s="1" t="s">
        <v>382</v>
      </c>
    </row>
    <row r="1064" spans="1:7" ht="15" customHeight="1">
      <c r="A1064" s="180">
        <v>45047</v>
      </c>
      <c r="B1064" s="1" t="s">
        <v>83</v>
      </c>
      <c r="C1064" s="144"/>
      <c r="D1064" s="144">
        <v>2144000</v>
      </c>
      <c r="E1064" s="1" t="s">
        <v>310</v>
      </c>
      <c r="G1064" s="1" t="s">
        <v>382</v>
      </c>
    </row>
    <row r="1065" spans="1:7" ht="15" customHeight="1">
      <c r="A1065" s="180">
        <v>45047</v>
      </c>
      <c r="B1065" s="1" t="s">
        <v>2</v>
      </c>
      <c r="C1065" s="144"/>
      <c r="D1065" s="144">
        <v>214400</v>
      </c>
      <c r="E1065" s="1" t="s">
        <v>310</v>
      </c>
      <c r="G1065" s="1" t="s">
        <v>382</v>
      </c>
    </row>
    <row r="1066" spans="1:7" ht="15" customHeight="1">
      <c r="A1066" s="180">
        <v>45047</v>
      </c>
      <c r="B1066" s="1" t="s">
        <v>153</v>
      </c>
      <c r="C1066" s="144"/>
      <c r="D1066" s="144">
        <v>1187000</v>
      </c>
      <c r="E1066" s="1" t="s">
        <v>310</v>
      </c>
      <c r="G1066" s="1" t="s">
        <v>382</v>
      </c>
    </row>
    <row r="1067" spans="1:7" ht="15" customHeight="1">
      <c r="A1067" s="180">
        <v>45047</v>
      </c>
      <c r="B1067" s="1" t="s">
        <v>2</v>
      </c>
      <c r="C1067" s="144"/>
      <c r="D1067" s="144">
        <v>118700</v>
      </c>
      <c r="E1067" s="1" t="s">
        <v>310</v>
      </c>
      <c r="G1067" s="1" t="s">
        <v>382</v>
      </c>
    </row>
    <row r="1068" spans="1:7" ht="15" customHeight="1">
      <c r="A1068" s="180">
        <v>45047</v>
      </c>
      <c r="B1068" s="1" t="s">
        <v>153</v>
      </c>
      <c r="C1068" s="144"/>
      <c r="D1068" s="144">
        <v>5361300</v>
      </c>
      <c r="E1068" s="1" t="s">
        <v>313</v>
      </c>
      <c r="G1068" s="1" t="s">
        <v>382</v>
      </c>
    </row>
    <row r="1069" spans="1:7" ht="15" customHeight="1">
      <c r="A1069" s="180">
        <v>45047</v>
      </c>
      <c r="B1069" s="1" t="s">
        <v>2</v>
      </c>
      <c r="C1069" s="144"/>
      <c r="D1069" s="144">
        <v>536130</v>
      </c>
      <c r="E1069" s="1" t="s">
        <v>313</v>
      </c>
      <c r="G1069" s="1" t="s">
        <v>382</v>
      </c>
    </row>
    <row r="1070" spans="1:7" ht="15" customHeight="1">
      <c r="A1070" s="180">
        <v>45047</v>
      </c>
      <c r="B1070" s="1" t="s">
        <v>153</v>
      </c>
      <c r="C1070" s="144"/>
      <c r="D1070" s="144">
        <v>9137100</v>
      </c>
      <c r="E1070" s="1" t="s">
        <v>129</v>
      </c>
      <c r="G1070" s="1" t="s">
        <v>382</v>
      </c>
    </row>
    <row r="1071" spans="1:7" ht="15" customHeight="1">
      <c r="A1071" s="180">
        <v>45047</v>
      </c>
      <c r="B1071" s="1" t="s">
        <v>2</v>
      </c>
      <c r="C1071" s="144"/>
      <c r="D1071" s="144">
        <v>913710</v>
      </c>
      <c r="E1071" s="1" t="s">
        <v>129</v>
      </c>
      <c r="G1071" s="1" t="s">
        <v>382</v>
      </c>
    </row>
    <row r="1072" spans="1:7" ht="15" customHeight="1">
      <c r="A1072" s="180">
        <v>45047</v>
      </c>
      <c r="B1072" s="1" t="s">
        <v>83</v>
      </c>
      <c r="C1072" s="144"/>
      <c r="D1072" s="144">
        <v>43209200</v>
      </c>
      <c r="E1072" s="1" t="s">
        <v>342</v>
      </c>
      <c r="G1072" s="1" t="s">
        <v>382</v>
      </c>
    </row>
    <row r="1073" spans="1:7" ht="15" customHeight="1">
      <c r="A1073" s="180">
        <v>45047</v>
      </c>
      <c r="B1073" s="1" t="s">
        <v>2</v>
      </c>
      <c r="C1073" s="144"/>
      <c r="D1073" s="144">
        <v>4320920</v>
      </c>
      <c r="E1073" s="1" t="s">
        <v>342</v>
      </c>
      <c r="G1073" s="1" t="s">
        <v>382</v>
      </c>
    </row>
    <row r="1074" spans="1:7" ht="15" customHeight="1">
      <c r="A1074" s="180">
        <v>45047</v>
      </c>
      <c r="B1074" s="1" t="s">
        <v>153</v>
      </c>
      <c r="C1074" s="144"/>
      <c r="D1074" s="144">
        <v>23568700</v>
      </c>
      <c r="E1074" s="1" t="s">
        <v>342</v>
      </c>
      <c r="G1074" s="1" t="s">
        <v>382</v>
      </c>
    </row>
    <row r="1075" spans="1:7" ht="15" customHeight="1">
      <c r="A1075" s="180">
        <v>45047</v>
      </c>
      <c r="B1075" s="1" t="s">
        <v>2</v>
      </c>
      <c r="C1075" s="144"/>
      <c r="D1075" s="144">
        <v>2356870</v>
      </c>
      <c r="E1075" s="1" t="s">
        <v>342</v>
      </c>
      <c r="G1075" s="1" t="s">
        <v>382</v>
      </c>
    </row>
    <row r="1076" spans="1:7" ht="15" customHeight="1">
      <c r="A1076" s="180">
        <v>45047</v>
      </c>
      <c r="B1076" s="1" t="s">
        <v>83</v>
      </c>
      <c r="C1076" s="144"/>
      <c r="D1076" s="144">
        <v>7055580</v>
      </c>
      <c r="E1076" s="1" t="s">
        <v>375</v>
      </c>
      <c r="G1076" s="1" t="s">
        <v>382</v>
      </c>
    </row>
    <row r="1077" spans="1:7" ht="15" customHeight="1">
      <c r="A1077" s="180">
        <v>45047</v>
      </c>
      <c r="B1077" s="1" t="s">
        <v>2</v>
      </c>
      <c r="C1077" s="144"/>
      <c r="D1077" s="144">
        <v>705558</v>
      </c>
      <c r="E1077" s="1" t="s">
        <v>375</v>
      </c>
      <c r="G1077" s="1" t="s">
        <v>382</v>
      </c>
    </row>
    <row r="1078" spans="1:7" ht="15" customHeight="1">
      <c r="A1078" s="180">
        <v>45047</v>
      </c>
      <c r="B1078" s="1" t="s">
        <v>153</v>
      </c>
      <c r="C1078" s="144"/>
      <c r="D1078" s="144">
        <v>6124070</v>
      </c>
      <c r="E1078" s="1" t="s">
        <v>375</v>
      </c>
      <c r="G1078" s="1" t="s">
        <v>382</v>
      </c>
    </row>
    <row r="1079" spans="1:7" ht="15" customHeight="1">
      <c r="A1079" s="180">
        <v>45047</v>
      </c>
      <c r="B1079" s="1" t="s">
        <v>2</v>
      </c>
      <c r="C1079" s="144"/>
      <c r="D1079" s="144">
        <v>612407</v>
      </c>
      <c r="E1079" s="1" t="s">
        <v>375</v>
      </c>
      <c r="G1079" s="1" t="s">
        <v>382</v>
      </c>
    </row>
    <row r="1080" spans="1:7" ht="15" customHeight="1">
      <c r="A1080" s="180">
        <v>45047</v>
      </c>
      <c r="B1080" s="1" t="s">
        <v>153</v>
      </c>
      <c r="C1080" s="144"/>
      <c r="D1080" s="144">
        <v>3100400</v>
      </c>
      <c r="E1080" s="1" t="s">
        <v>403</v>
      </c>
      <c r="G1080" s="1" t="s">
        <v>382</v>
      </c>
    </row>
    <row r="1081" spans="1:7" ht="15" customHeight="1">
      <c r="A1081" s="180">
        <v>45047</v>
      </c>
      <c r="B1081" s="1" t="s">
        <v>2</v>
      </c>
      <c r="C1081" s="144"/>
      <c r="D1081" s="144">
        <v>310040</v>
      </c>
      <c r="E1081" s="1" t="s">
        <v>403</v>
      </c>
      <c r="G1081" s="1" t="s">
        <v>382</v>
      </c>
    </row>
    <row r="1082" spans="1:7" ht="15" customHeight="1">
      <c r="A1082" s="180">
        <v>45047</v>
      </c>
      <c r="B1082" s="1" t="s">
        <v>83</v>
      </c>
      <c r="C1082" s="144"/>
      <c r="D1082" s="144">
        <v>89025700</v>
      </c>
      <c r="E1082" s="1" t="s">
        <v>135</v>
      </c>
      <c r="G1082" s="1" t="s">
        <v>382</v>
      </c>
    </row>
    <row r="1083" spans="1:7" ht="15" customHeight="1">
      <c r="A1083" s="180">
        <v>45047</v>
      </c>
      <c r="B1083" s="1" t="s">
        <v>2</v>
      </c>
      <c r="C1083" s="144"/>
      <c r="D1083" s="144">
        <v>8902570</v>
      </c>
      <c r="E1083" s="1" t="s">
        <v>135</v>
      </c>
      <c r="G1083" s="1" t="s">
        <v>382</v>
      </c>
    </row>
    <row r="1084" spans="1:7" ht="15" customHeight="1">
      <c r="A1084" s="180">
        <v>45047</v>
      </c>
      <c r="B1084" s="1" t="s">
        <v>153</v>
      </c>
      <c r="C1084" s="144"/>
      <c r="D1084" s="144">
        <v>62898700</v>
      </c>
      <c r="E1084" s="1" t="s">
        <v>135</v>
      </c>
      <c r="G1084" s="1" t="s">
        <v>382</v>
      </c>
    </row>
    <row r="1085" spans="1:7" ht="15" customHeight="1">
      <c r="A1085" s="180">
        <v>45047</v>
      </c>
      <c r="B1085" s="1" t="s">
        <v>2</v>
      </c>
      <c r="C1085" s="144"/>
      <c r="D1085" s="144">
        <v>6289870</v>
      </c>
      <c r="E1085" s="1" t="s">
        <v>135</v>
      </c>
      <c r="G1085" s="1" t="s">
        <v>382</v>
      </c>
    </row>
    <row r="1086" spans="1:7" ht="15" customHeight="1">
      <c r="A1086" s="180">
        <v>45047</v>
      </c>
      <c r="B1086" s="1" t="s">
        <v>153</v>
      </c>
      <c r="C1086" s="144"/>
      <c r="D1086" s="144">
        <v>2515600</v>
      </c>
      <c r="E1086" s="1" t="s">
        <v>378</v>
      </c>
      <c r="G1086" s="1" t="s">
        <v>382</v>
      </c>
    </row>
    <row r="1087" spans="1:7" ht="15" customHeight="1">
      <c r="A1087" s="180">
        <v>45047</v>
      </c>
      <c r="B1087" s="1" t="s">
        <v>2</v>
      </c>
      <c r="C1087" s="144"/>
      <c r="D1087" s="144">
        <v>251560</v>
      </c>
      <c r="E1087" s="1" t="s">
        <v>378</v>
      </c>
      <c r="G1087" s="1" t="s">
        <v>382</v>
      </c>
    </row>
    <row r="1088" spans="1:7" ht="15" customHeight="1">
      <c r="A1088" s="180">
        <v>45047</v>
      </c>
      <c r="B1088" s="1" t="s">
        <v>153</v>
      </c>
      <c r="C1088" s="144"/>
      <c r="D1088" s="144">
        <v>6716000</v>
      </c>
      <c r="E1088" s="1" t="s">
        <v>453</v>
      </c>
      <c r="G1088" s="1" t="s">
        <v>382</v>
      </c>
    </row>
    <row r="1089" spans="1:7" ht="15" customHeight="1">
      <c r="A1089" s="180">
        <v>45047</v>
      </c>
      <c r="B1089" s="1" t="s">
        <v>2</v>
      </c>
      <c r="C1089" s="144"/>
      <c r="D1089" s="144">
        <v>671600</v>
      </c>
      <c r="E1089" s="1" t="s">
        <v>453</v>
      </c>
      <c r="G1089" s="1" t="s">
        <v>382</v>
      </c>
    </row>
    <row r="1090" spans="1:7" ht="15" customHeight="1">
      <c r="A1090" s="180">
        <v>45047</v>
      </c>
      <c r="B1090" s="1" t="s">
        <v>83</v>
      </c>
      <c r="C1090" s="144"/>
      <c r="D1090" s="144">
        <v>14982300</v>
      </c>
      <c r="E1090" s="1" t="s">
        <v>246</v>
      </c>
      <c r="G1090" s="1" t="s">
        <v>382</v>
      </c>
    </row>
    <row r="1091" spans="1:7" ht="15" customHeight="1">
      <c r="A1091" s="180">
        <v>45047</v>
      </c>
      <c r="B1091" s="1" t="s">
        <v>2</v>
      </c>
      <c r="C1091" s="144"/>
      <c r="D1091" s="144">
        <v>1498230</v>
      </c>
      <c r="E1091" s="1" t="s">
        <v>246</v>
      </c>
      <c r="G1091" s="1" t="s">
        <v>382</v>
      </c>
    </row>
    <row r="1092" spans="1:7" ht="15" customHeight="1">
      <c r="A1092" s="180">
        <v>45047</v>
      </c>
      <c r="B1092" s="1" t="s">
        <v>153</v>
      </c>
      <c r="C1092" s="144"/>
      <c r="D1092" s="144">
        <v>8814700</v>
      </c>
      <c r="E1092" s="1" t="s">
        <v>246</v>
      </c>
      <c r="G1092" s="1" t="s">
        <v>382</v>
      </c>
    </row>
    <row r="1093" spans="1:7" ht="15" customHeight="1">
      <c r="A1093" s="180">
        <v>45047</v>
      </c>
      <c r="B1093" s="1" t="s">
        <v>2</v>
      </c>
      <c r="C1093" s="144"/>
      <c r="D1093" s="144">
        <v>881470</v>
      </c>
      <c r="E1093" s="1" t="s">
        <v>246</v>
      </c>
      <c r="G1093" s="1" t="s">
        <v>382</v>
      </c>
    </row>
    <row r="1094" spans="1:7" ht="15" customHeight="1">
      <c r="A1094" s="180">
        <v>45047</v>
      </c>
      <c r="B1094" s="1" t="s">
        <v>83</v>
      </c>
      <c r="C1094" s="144"/>
      <c r="D1094" s="144">
        <v>5542000</v>
      </c>
      <c r="E1094" s="1" t="s">
        <v>246</v>
      </c>
      <c r="G1094" s="1" t="s">
        <v>382</v>
      </c>
    </row>
    <row r="1095" spans="1:7" ht="15" customHeight="1">
      <c r="A1095" s="180">
        <v>45047</v>
      </c>
      <c r="B1095" s="1" t="s">
        <v>2</v>
      </c>
      <c r="C1095" s="144"/>
      <c r="D1095" s="144">
        <v>554200</v>
      </c>
      <c r="E1095" s="1" t="s">
        <v>246</v>
      </c>
      <c r="G1095" s="1" t="s">
        <v>382</v>
      </c>
    </row>
    <row r="1096" spans="1:7" ht="15" customHeight="1">
      <c r="A1096" s="180">
        <v>45047</v>
      </c>
      <c r="B1096" s="1" t="s">
        <v>153</v>
      </c>
      <c r="C1096" s="144"/>
      <c r="D1096" s="144">
        <v>3113400</v>
      </c>
      <c r="E1096" s="1" t="s">
        <v>246</v>
      </c>
      <c r="G1096" s="1" t="s">
        <v>382</v>
      </c>
    </row>
    <row r="1097" spans="1:7" ht="15" customHeight="1">
      <c r="A1097" s="180">
        <v>45047</v>
      </c>
      <c r="B1097" s="1" t="s">
        <v>2</v>
      </c>
      <c r="C1097" s="144"/>
      <c r="D1097" s="144">
        <v>311340</v>
      </c>
      <c r="E1097" s="1" t="s">
        <v>246</v>
      </c>
      <c r="G1097" s="1" t="s">
        <v>382</v>
      </c>
    </row>
    <row r="1098" spans="1:7" ht="15" customHeight="1">
      <c r="A1098" s="180">
        <v>45047</v>
      </c>
      <c r="B1098" s="1" t="s">
        <v>83</v>
      </c>
      <c r="C1098" s="144"/>
      <c r="D1098" s="144">
        <v>12503000</v>
      </c>
      <c r="E1098" s="1" t="s">
        <v>507</v>
      </c>
      <c r="G1098" s="1" t="s">
        <v>382</v>
      </c>
    </row>
    <row r="1099" spans="1:7" ht="15" customHeight="1">
      <c r="A1099" s="180">
        <v>45047</v>
      </c>
      <c r="B1099" s="1" t="s">
        <v>2</v>
      </c>
      <c r="C1099" s="144"/>
      <c r="D1099" s="144">
        <v>1250300</v>
      </c>
      <c r="E1099" s="1" t="s">
        <v>507</v>
      </c>
      <c r="G1099" s="1" t="s">
        <v>382</v>
      </c>
    </row>
    <row r="1100" spans="1:7" ht="15" customHeight="1">
      <c r="A1100" s="180">
        <v>45047</v>
      </c>
      <c r="B1100" s="1" t="s">
        <v>153</v>
      </c>
      <c r="C1100" s="144"/>
      <c r="D1100" s="144">
        <v>7073700</v>
      </c>
      <c r="E1100" s="1" t="s">
        <v>507</v>
      </c>
      <c r="G1100" s="1" t="s">
        <v>382</v>
      </c>
    </row>
    <row r="1101" spans="1:7" ht="15" customHeight="1">
      <c r="A1101" s="180">
        <v>45047</v>
      </c>
      <c r="B1101" s="1" t="s">
        <v>2</v>
      </c>
      <c r="C1101" s="144"/>
      <c r="D1101" s="144">
        <v>707370</v>
      </c>
      <c r="E1101" s="1" t="s">
        <v>507</v>
      </c>
      <c r="G1101" s="1" t="s">
        <v>382</v>
      </c>
    </row>
    <row r="1102" spans="1:7" ht="15" customHeight="1">
      <c r="A1102" s="180">
        <v>45047</v>
      </c>
      <c r="B1102" s="1" t="s">
        <v>83</v>
      </c>
      <c r="C1102" s="144"/>
      <c r="D1102" s="144">
        <v>6286200</v>
      </c>
      <c r="E1102" s="1" t="s">
        <v>120</v>
      </c>
      <c r="G1102" s="1" t="s">
        <v>382</v>
      </c>
    </row>
    <row r="1103" spans="1:7" ht="15" customHeight="1">
      <c r="A1103" s="180">
        <v>45047</v>
      </c>
      <c r="B1103" s="1" t="s">
        <v>2</v>
      </c>
      <c r="C1103" s="144"/>
      <c r="D1103" s="144">
        <v>628620</v>
      </c>
      <c r="E1103" s="1" t="s">
        <v>120</v>
      </c>
      <c r="G1103" s="1" t="s">
        <v>382</v>
      </c>
    </row>
    <row r="1104" spans="1:7" ht="15" customHeight="1">
      <c r="A1104" s="180">
        <v>45047</v>
      </c>
      <c r="B1104" s="1" t="s">
        <v>153</v>
      </c>
      <c r="C1104" s="144"/>
      <c r="D1104" s="144">
        <v>3693800</v>
      </c>
      <c r="E1104" s="1" t="s">
        <v>120</v>
      </c>
      <c r="G1104" s="1" t="s">
        <v>382</v>
      </c>
    </row>
    <row r="1105" spans="1:8" ht="15" customHeight="1">
      <c r="A1105" s="180">
        <v>45047</v>
      </c>
      <c r="B1105" s="1" t="s">
        <v>2</v>
      </c>
      <c r="C1105" s="144"/>
      <c r="D1105" s="144">
        <v>369380</v>
      </c>
      <c r="E1105" s="1" t="s">
        <v>120</v>
      </c>
      <c r="G1105" s="1" t="s">
        <v>382</v>
      </c>
    </row>
    <row r="1106" spans="1:8" ht="15" customHeight="1">
      <c r="A1106" s="180">
        <v>45047</v>
      </c>
      <c r="B1106" s="1" t="s">
        <v>83</v>
      </c>
      <c r="C1106" s="144"/>
      <c r="D1106" s="144">
        <v>4583100</v>
      </c>
      <c r="E1106" s="1" t="s">
        <v>407</v>
      </c>
      <c r="G1106" s="1" t="s">
        <v>382</v>
      </c>
    </row>
    <row r="1107" spans="1:8" ht="15" customHeight="1">
      <c r="A1107" s="180">
        <v>45047</v>
      </c>
      <c r="B1107" s="1" t="s">
        <v>2</v>
      </c>
      <c r="C1107" s="144"/>
      <c r="D1107" s="144">
        <v>458310</v>
      </c>
      <c r="E1107" s="1" t="s">
        <v>407</v>
      </c>
      <c r="G1107" s="1" t="s">
        <v>382</v>
      </c>
    </row>
    <row r="1108" spans="1:8" ht="15" customHeight="1">
      <c r="A1108" s="180">
        <v>45047</v>
      </c>
      <c r="B1108" s="1" t="s">
        <v>153</v>
      </c>
      <c r="C1108" s="144"/>
      <c r="D1108" s="144">
        <v>2499900</v>
      </c>
      <c r="E1108" s="1" t="s">
        <v>407</v>
      </c>
      <c r="G1108" s="1" t="s">
        <v>382</v>
      </c>
    </row>
    <row r="1109" spans="1:8" ht="15" customHeight="1">
      <c r="A1109" s="180">
        <v>45047</v>
      </c>
      <c r="B1109" s="1" t="s">
        <v>2</v>
      </c>
      <c r="C1109" s="144"/>
      <c r="D1109" s="144">
        <v>249990</v>
      </c>
      <c r="E1109" s="1" t="s">
        <v>407</v>
      </c>
      <c r="G1109" s="1" t="s">
        <v>382</v>
      </c>
    </row>
    <row r="1110" spans="1:8" ht="15" customHeight="1">
      <c r="A1110" s="180">
        <v>45047</v>
      </c>
      <c r="B1110" s="1" t="s">
        <v>83</v>
      </c>
      <c r="C1110" s="144"/>
      <c r="D1110" s="144">
        <v>104179900</v>
      </c>
      <c r="E1110" s="1" t="s">
        <v>120</v>
      </c>
      <c r="G1110" s="1" t="s">
        <v>382</v>
      </c>
    </row>
    <row r="1111" spans="1:8" ht="15" customHeight="1">
      <c r="A1111" s="180">
        <v>45047</v>
      </c>
      <c r="B1111" s="1" t="s">
        <v>2</v>
      </c>
      <c r="C1111" s="144"/>
      <c r="D1111" s="144">
        <v>10417990</v>
      </c>
      <c r="E1111" s="1" t="s">
        <v>120</v>
      </c>
      <c r="G1111" s="1" t="s">
        <v>382</v>
      </c>
    </row>
    <row r="1112" spans="1:8" ht="15" customHeight="1">
      <c r="A1112" s="180">
        <v>45047</v>
      </c>
      <c r="B1112" s="1" t="s">
        <v>153</v>
      </c>
      <c r="C1112" s="144"/>
      <c r="D1112" s="144">
        <v>61265500</v>
      </c>
      <c r="E1112" s="1" t="s">
        <v>120</v>
      </c>
      <c r="G1112" s="1" t="s">
        <v>382</v>
      </c>
    </row>
    <row r="1113" spans="1:8" ht="15" customHeight="1">
      <c r="A1113" s="180">
        <v>45047</v>
      </c>
      <c r="B1113" s="1" t="s">
        <v>2</v>
      </c>
      <c r="C1113" s="144"/>
      <c r="D1113" s="144">
        <v>6126550</v>
      </c>
      <c r="E1113" s="1" t="s">
        <v>120</v>
      </c>
      <c r="G1113" s="1" t="s">
        <v>382</v>
      </c>
    </row>
    <row r="1114" spans="1:8" ht="15" customHeight="1">
      <c r="A1114" s="180">
        <v>45047</v>
      </c>
      <c r="B1114" s="1" t="s">
        <v>83</v>
      </c>
      <c r="C1114" s="144"/>
      <c r="D1114" s="144">
        <v>227325400</v>
      </c>
      <c r="E1114" s="1" t="s">
        <v>138</v>
      </c>
      <c r="G1114" s="1" t="s">
        <v>382</v>
      </c>
    </row>
    <row r="1115" spans="1:8" ht="15" customHeight="1">
      <c r="A1115" s="180">
        <v>45047</v>
      </c>
      <c r="B1115" s="1" t="s">
        <v>2</v>
      </c>
      <c r="C1115" s="144"/>
      <c r="D1115" s="144">
        <v>22732540</v>
      </c>
      <c r="E1115" s="1" t="s">
        <v>138</v>
      </c>
      <c r="G1115" s="1" t="s">
        <v>382</v>
      </c>
    </row>
    <row r="1116" spans="1:8" ht="15" customHeight="1">
      <c r="A1116" s="180">
        <v>45047</v>
      </c>
      <c r="B1116" s="1" t="s">
        <v>153</v>
      </c>
      <c r="C1116" s="144"/>
      <c r="D1116" s="144">
        <v>133559500</v>
      </c>
      <c r="E1116" s="1" t="s">
        <v>138</v>
      </c>
      <c r="G1116" s="1" t="s">
        <v>382</v>
      </c>
    </row>
    <row r="1117" spans="1:8" ht="15" customHeight="1">
      <c r="A1117" s="180">
        <v>45047</v>
      </c>
      <c r="B1117" s="1" t="s">
        <v>2</v>
      </c>
      <c r="C1117" s="144"/>
      <c r="D1117" s="144">
        <v>13355950</v>
      </c>
      <c r="E1117" s="1" t="s">
        <v>138</v>
      </c>
      <c r="G1117" s="1" t="s">
        <v>382</v>
      </c>
    </row>
    <row r="1118" spans="1:8" ht="15" customHeight="1">
      <c r="A1118" s="184">
        <v>45047</v>
      </c>
      <c r="B1118" s="26" t="s">
        <v>609</v>
      </c>
      <c r="C1118" s="270">
        <f>SUM(D922:D1117)</f>
        <v>2068193472</v>
      </c>
      <c r="D1118" s="270"/>
      <c r="E1118" s="26"/>
      <c r="F1118" s="26"/>
      <c r="G1118" s="26"/>
    </row>
    <row r="1119" spans="1:8" ht="15" customHeight="1">
      <c r="A1119" s="180">
        <v>45068</v>
      </c>
      <c r="B1119" s="1" t="s">
        <v>161</v>
      </c>
      <c r="C1119" s="144"/>
      <c r="D1119" s="144">
        <v>94450</v>
      </c>
      <c r="E1119" s="1" t="s">
        <v>116</v>
      </c>
      <c r="F1119" s="1" t="s">
        <v>143</v>
      </c>
      <c r="G1119" s="1" t="s">
        <v>383</v>
      </c>
      <c r="H1119" s="155" t="s">
        <v>611</v>
      </c>
    </row>
    <row r="1120" spans="1:8" ht="15" customHeight="1">
      <c r="A1120" s="180">
        <v>45068</v>
      </c>
      <c r="B1120" s="1" t="s">
        <v>276</v>
      </c>
      <c r="C1120" s="144"/>
      <c r="D1120" s="144">
        <v>9445</v>
      </c>
      <c r="E1120" s="1" t="s">
        <v>116</v>
      </c>
      <c r="F1120" s="1" t="s">
        <v>143</v>
      </c>
      <c r="G1120" s="1" t="s">
        <v>383</v>
      </c>
    </row>
    <row r="1121" spans="1:7" ht="15" customHeight="1">
      <c r="A1121" s="180">
        <v>45068</v>
      </c>
      <c r="B1121" s="1" t="s">
        <v>248</v>
      </c>
      <c r="C1121" s="144">
        <v>103895</v>
      </c>
      <c r="D1121" s="144"/>
      <c r="E1121" s="1" t="s">
        <v>116</v>
      </c>
      <c r="F1121" s="1" t="s">
        <v>143</v>
      </c>
      <c r="G1121" s="1" t="s">
        <v>383</v>
      </c>
    </row>
    <row r="1122" spans="1:7" ht="15" customHeight="1">
      <c r="A1122" s="180">
        <v>45068</v>
      </c>
      <c r="B1122" s="1" t="s">
        <v>161</v>
      </c>
      <c r="C1122" s="144"/>
      <c r="D1122" s="144">
        <v>4280</v>
      </c>
      <c r="E1122" s="1" t="s">
        <v>116</v>
      </c>
      <c r="F1122" s="1" t="s">
        <v>144</v>
      </c>
      <c r="G1122" s="1" t="s">
        <v>383</v>
      </c>
    </row>
    <row r="1123" spans="1:7" ht="15" customHeight="1">
      <c r="A1123" s="180">
        <v>45068</v>
      </c>
      <c r="B1123" s="1" t="s">
        <v>248</v>
      </c>
      <c r="C1123" s="144">
        <v>4280</v>
      </c>
      <c r="D1123" s="144"/>
      <c r="E1123" s="1" t="s">
        <v>116</v>
      </c>
      <c r="F1123" s="1" t="s">
        <v>144</v>
      </c>
      <c r="G1123" s="1" t="s">
        <v>383</v>
      </c>
    </row>
    <row r="1124" spans="1:7" ht="15" customHeight="1">
      <c r="A1124" s="180">
        <v>45068</v>
      </c>
      <c r="B1124" s="1" t="s">
        <v>161</v>
      </c>
      <c r="C1124" s="144"/>
      <c r="D1124" s="144">
        <v>310420</v>
      </c>
      <c r="E1124" s="1" t="s">
        <v>452</v>
      </c>
      <c r="F1124" s="1" t="s">
        <v>143</v>
      </c>
      <c r="G1124" s="1" t="s">
        <v>383</v>
      </c>
    </row>
    <row r="1125" spans="1:7" ht="15" customHeight="1">
      <c r="A1125" s="180">
        <v>45068</v>
      </c>
      <c r="B1125" s="1" t="s">
        <v>276</v>
      </c>
      <c r="C1125" s="144"/>
      <c r="D1125" s="144">
        <v>31042</v>
      </c>
      <c r="E1125" s="1" t="s">
        <v>452</v>
      </c>
      <c r="F1125" s="1" t="s">
        <v>143</v>
      </c>
      <c r="G1125" s="1" t="s">
        <v>383</v>
      </c>
    </row>
    <row r="1126" spans="1:7" ht="15" customHeight="1">
      <c r="A1126" s="180">
        <v>45068</v>
      </c>
      <c r="B1126" s="1" t="s">
        <v>248</v>
      </c>
      <c r="C1126" s="144">
        <v>341462</v>
      </c>
      <c r="D1126" s="144"/>
      <c r="E1126" s="1" t="s">
        <v>452</v>
      </c>
      <c r="F1126" s="1" t="s">
        <v>143</v>
      </c>
      <c r="G1126" s="1" t="s">
        <v>383</v>
      </c>
    </row>
    <row r="1127" spans="1:7" ht="15" customHeight="1">
      <c r="A1127" s="180">
        <v>45068</v>
      </c>
      <c r="B1127" s="1" t="s">
        <v>161</v>
      </c>
      <c r="C1127" s="144"/>
      <c r="D1127" s="144">
        <v>14060</v>
      </c>
      <c r="E1127" s="1" t="s">
        <v>452</v>
      </c>
      <c r="F1127" s="1" t="s">
        <v>144</v>
      </c>
      <c r="G1127" s="1" t="s">
        <v>498</v>
      </c>
    </row>
    <row r="1128" spans="1:7" ht="15" customHeight="1">
      <c r="A1128" s="180">
        <v>45068</v>
      </c>
      <c r="B1128" s="1" t="s">
        <v>248</v>
      </c>
      <c r="C1128" s="144">
        <v>14060</v>
      </c>
      <c r="D1128" s="144"/>
      <c r="E1128" s="1" t="s">
        <v>452</v>
      </c>
      <c r="F1128" s="1" t="s">
        <v>144</v>
      </c>
      <c r="G1128" s="1" t="s">
        <v>498</v>
      </c>
    </row>
    <row r="1129" spans="1:7" ht="15" customHeight="1">
      <c r="A1129" s="180">
        <v>45068</v>
      </c>
      <c r="B1129" s="1" t="s">
        <v>161</v>
      </c>
      <c r="C1129" s="144"/>
      <c r="D1129" s="144">
        <v>125410</v>
      </c>
      <c r="E1129" s="1" t="s">
        <v>139</v>
      </c>
      <c r="F1129" s="1" t="s">
        <v>143</v>
      </c>
      <c r="G1129" s="1" t="s">
        <v>498</v>
      </c>
    </row>
    <row r="1130" spans="1:7" ht="15" customHeight="1">
      <c r="A1130" s="180">
        <v>45068</v>
      </c>
      <c r="B1130" s="1" t="s">
        <v>276</v>
      </c>
      <c r="C1130" s="144"/>
      <c r="D1130" s="144">
        <v>12541</v>
      </c>
      <c r="E1130" s="1" t="s">
        <v>139</v>
      </c>
      <c r="F1130" s="1" t="s">
        <v>143</v>
      </c>
      <c r="G1130" s="1" t="s">
        <v>498</v>
      </c>
    </row>
    <row r="1131" spans="1:7" ht="15" customHeight="1">
      <c r="A1131" s="180">
        <v>45068</v>
      </c>
      <c r="B1131" s="1" t="s">
        <v>248</v>
      </c>
      <c r="C1131" s="144">
        <v>137951</v>
      </c>
      <c r="D1131" s="144"/>
      <c r="E1131" s="1" t="s">
        <v>139</v>
      </c>
      <c r="F1131" s="1" t="s">
        <v>143</v>
      </c>
      <c r="G1131" s="1" t="s">
        <v>498</v>
      </c>
    </row>
    <row r="1132" spans="1:7" ht="15" customHeight="1">
      <c r="A1132" s="180">
        <v>45068</v>
      </c>
      <c r="B1132" s="1" t="s">
        <v>161</v>
      </c>
      <c r="C1132" s="144"/>
      <c r="D1132" s="144">
        <v>5680</v>
      </c>
      <c r="E1132" s="1" t="s">
        <v>139</v>
      </c>
      <c r="F1132" s="1" t="s">
        <v>144</v>
      </c>
      <c r="G1132" s="1" t="s">
        <v>498</v>
      </c>
    </row>
    <row r="1133" spans="1:7" ht="15" customHeight="1">
      <c r="A1133" s="180">
        <v>45068</v>
      </c>
      <c r="B1133" s="1" t="s">
        <v>248</v>
      </c>
      <c r="C1133" s="144">
        <v>5680</v>
      </c>
      <c r="D1133" s="144"/>
      <c r="E1133" s="1" t="s">
        <v>139</v>
      </c>
      <c r="F1133" s="1" t="s">
        <v>144</v>
      </c>
      <c r="G1133" s="1" t="s">
        <v>498</v>
      </c>
    </row>
    <row r="1134" spans="1:7" ht="15" customHeight="1">
      <c r="A1134" s="180">
        <v>45068</v>
      </c>
      <c r="B1134" s="1" t="s">
        <v>161</v>
      </c>
      <c r="C1134" s="144"/>
      <c r="D1134" s="144">
        <v>170040</v>
      </c>
      <c r="E1134" s="1" t="s">
        <v>139</v>
      </c>
      <c r="F1134" s="1" t="s">
        <v>227</v>
      </c>
      <c r="G1134" s="1" t="s">
        <v>498</v>
      </c>
    </row>
    <row r="1135" spans="1:7" ht="15" customHeight="1">
      <c r="A1135" s="180">
        <v>45068</v>
      </c>
      <c r="B1135" s="1" t="s">
        <v>276</v>
      </c>
      <c r="C1135" s="144"/>
      <c r="D1135" s="144">
        <v>17004</v>
      </c>
      <c r="E1135" s="1" t="s">
        <v>139</v>
      </c>
      <c r="F1135" s="1" t="s">
        <v>227</v>
      </c>
      <c r="G1135" s="1" t="s">
        <v>498</v>
      </c>
    </row>
    <row r="1136" spans="1:7" ht="15" customHeight="1">
      <c r="A1136" s="180">
        <v>45068</v>
      </c>
      <c r="B1136" s="1" t="s">
        <v>248</v>
      </c>
      <c r="C1136" s="144">
        <v>187044</v>
      </c>
      <c r="D1136" s="144"/>
      <c r="E1136" s="1" t="s">
        <v>139</v>
      </c>
      <c r="F1136" s="1" t="s">
        <v>227</v>
      </c>
      <c r="G1136" s="1" t="s">
        <v>498</v>
      </c>
    </row>
    <row r="1137" spans="1:7" ht="15" customHeight="1">
      <c r="A1137" s="180">
        <v>45068</v>
      </c>
      <c r="B1137" s="1" t="s">
        <v>161</v>
      </c>
      <c r="C1137" s="144"/>
      <c r="D1137" s="144">
        <v>7700</v>
      </c>
      <c r="E1137" s="1" t="s">
        <v>139</v>
      </c>
      <c r="F1137" s="1" t="s">
        <v>228</v>
      </c>
      <c r="G1137" s="1" t="s">
        <v>383</v>
      </c>
    </row>
    <row r="1138" spans="1:7" ht="15" customHeight="1">
      <c r="A1138" s="180">
        <v>45068</v>
      </c>
      <c r="B1138" s="1" t="s">
        <v>248</v>
      </c>
      <c r="C1138" s="144">
        <v>7700</v>
      </c>
      <c r="D1138" s="144"/>
      <c r="E1138" s="1" t="s">
        <v>139</v>
      </c>
      <c r="F1138" s="1" t="s">
        <v>228</v>
      </c>
      <c r="G1138" s="1" t="s">
        <v>383</v>
      </c>
    </row>
    <row r="1139" spans="1:7" ht="15" customHeight="1">
      <c r="A1139" s="180">
        <v>45068</v>
      </c>
      <c r="B1139" s="1" t="s">
        <v>161</v>
      </c>
      <c r="C1139" s="144"/>
      <c r="D1139" s="144">
        <v>98690</v>
      </c>
      <c r="E1139" s="1" t="s">
        <v>455</v>
      </c>
      <c r="F1139" s="1" t="s">
        <v>143</v>
      </c>
      <c r="G1139" s="1" t="s">
        <v>383</v>
      </c>
    </row>
    <row r="1140" spans="1:7" ht="15" customHeight="1">
      <c r="A1140" s="180">
        <v>45068</v>
      </c>
      <c r="B1140" s="1" t="s">
        <v>276</v>
      </c>
      <c r="C1140" s="144"/>
      <c r="D1140" s="144">
        <v>9869</v>
      </c>
      <c r="E1140" s="1" t="s">
        <v>455</v>
      </c>
      <c r="F1140" s="1" t="s">
        <v>143</v>
      </c>
      <c r="G1140" s="1" t="s">
        <v>383</v>
      </c>
    </row>
    <row r="1141" spans="1:7" ht="15" customHeight="1">
      <c r="A1141" s="180">
        <v>45068</v>
      </c>
      <c r="B1141" s="1" t="s">
        <v>248</v>
      </c>
      <c r="C1141" s="144">
        <v>108559</v>
      </c>
      <c r="D1141" s="144"/>
      <c r="E1141" s="1" t="s">
        <v>455</v>
      </c>
      <c r="F1141" s="1" t="s">
        <v>143</v>
      </c>
      <c r="G1141" s="1" t="s">
        <v>383</v>
      </c>
    </row>
    <row r="1142" spans="1:7" ht="15" customHeight="1">
      <c r="A1142" s="180">
        <v>45068</v>
      </c>
      <c r="B1142" s="1" t="s">
        <v>161</v>
      </c>
      <c r="C1142" s="144"/>
      <c r="D1142" s="144">
        <v>4470</v>
      </c>
      <c r="E1142" s="1" t="s">
        <v>455</v>
      </c>
      <c r="F1142" s="1" t="s">
        <v>144</v>
      </c>
      <c r="G1142" s="1" t="s">
        <v>383</v>
      </c>
    </row>
    <row r="1143" spans="1:7" ht="15" customHeight="1">
      <c r="A1143" s="180">
        <v>45068</v>
      </c>
      <c r="B1143" s="1" t="s">
        <v>248</v>
      </c>
      <c r="C1143" s="144">
        <v>4470</v>
      </c>
      <c r="D1143" s="144"/>
      <c r="E1143" s="1" t="s">
        <v>455</v>
      </c>
      <c r="F1143" s="1" t="s">
        <v>144</v>
      </c>
      <c r="G1143" s="1" t="s">
        <v>383</v>
      </c>
    </row>
    <row r="1144" spans="1:7" ht="15" customHeight="1">
      <c r="A1144" s="180">
        <v>45068</v>
      </c>
      <c r="B1144" s="1" t="s">
        <v>161</v>
      </c>
      <c r="C1144" s="144"/>
      <c r="D1144" s="144">
        <v>66720</v>
      </c>
      <c r="E1144" s="1" t="s">
        <v>342</v>
      </c>
      <c r="F1144" s="1" t="s">
        <v>143</v>
      </c>
      <c r="G1144" s="1" t="s">
        <v>383</v>
      </c>
    </row>
    <row r="1145" spans="1:7" ht="15" customHeight="1">
      <c r="A1145" s="180">
        <v>45068</v>
      </c>
      <c r="B1145" s="1" t="s">
        <v>276</v>
      </c>
      <c r="C1145" s="144"/>
      <c r="D1145" s="144">
        <v>6672</v>
      </c>
      <c r="E1145" s="1" t="s">
        <v>342</v>
      </c>
      <c r="F1145" s="1" t="s">
        <v>143</v>
      </c>
      <c r="G1145" s="1" t="s">
        <v>383</v>
      </c>
    </row>
    <row r="1146" spans="1:7" ht="15" customHeight="1">
      <c r="A1146" s="180">
        <v>45068</v>
      </c>
      <c r="B1146" s="1" t="s">
        <v>248</v>
      </c>
      <c r="C1146" s="144">
        <v>73392</v>
      </c>
      <c r="D1146" s="144"/>
      <c r="E1146" s="1" t="s">
        <v>342</v>
      </c>
      <c r="F1146" s="1" t="s">
        <v>143</v>
      </c>
      <c r="G1146" s="1" t="s">
        <v>383</v>
      </c>
    </row>
    <row r="1147" spans="1:7" ht="15" customHeight="1">
      <c r="A1147" s="180">
        <v>45068</v>
      </c>
      <c r="B1147" s="1" t="s">
        <v>161</v>
      </c>
      <c r="C1147" s="144"/>
      <c r="D1147" s="144">
        <v>3020</v>
      </c>
      <c r="E1147" s="1" t="s">
        <v>342</v>
      </c>
      <c r="F1147" s="1" t="s">
        <v>144</v>
      </c>
      <c r="G1147" s="1" t="s">
        <v>498</v>
      </c>
    </row>
    <row r="1148" spans="1:7" ht="15" customHeight="1">
      <c r="A1148" s="180">
        <v>45068</v>
      </c>
      <c r="B1148" s="1" t="s">
        <v>248</v>
      </c>
      <c r="C1148" s="144">
        <v>3020</v>
      </c>
      <c r="D1148" s="144"/>
      <c r="E1148" s="1" t="s">
        <v>342</v>
      </c>
      <c r="F1148" s="1" t="s">
        <v>144</v>
      </c>
      <c r="G1148" s="1" t="s">
        <v>498</v>
      </c>
    </row>
    <row r="1149" spans="1:7" ht="15" customHeight="1">
      <c r="A1149" s="180">
        <v>45068</v>
      </c>
      <c r="B1149" s="1" t="s">
        <v>161</v>
      </c>
      <c r="C1149" s="144"/>
      <c r="D1149" s="144">
        <v>762980</v>
      </c>
      <c r="E1149" s="1" t="s">
        <v>342</v>
      </c>
      <c r="F1149" s="1" t="s">
        <v>227</v>
      </c>
      <c r="G1149" s="1" t="s">
        <v>498</v>
      </c>
    </row>
    <row r="1150" spans="1:7" ht="15" customHeight="1">
      <c r="A1150" s="180">
        <v>45068</v>
      </c>
      <c r="B1150" s="1" t="s">
        <v>276</v>
      </c>
      <c r="C1150" s="144"/>
      <c r="D1150" s="144">
        <v>76298</v>
      </c>
      <c r="E1150" s="1" t="s">
        <v>342</v>
      </c>
      <c r="F1150" s="1" t="s">
        <v>227</v>
      </c>
      <c r="G1150" s="1" t="s">
        <v>498</v>
      </c>
    </row>
    <row r="1151" spans="1:7" ht="15" customHeight="1">
      <c r="A1151" s="180">
        <v>45068</v>
      </c>
      <c r="B1151" s="1" t="s">
        <v>248</v>
      </c>
      <c r="C1151" s="144">
        <v>839278</v>
      </c>
      <c r="D1151" s="144"/>
      <c r="E1151" s="1" t="s">
        <v>342</v>
      </c>
      <c r="F1151" s="1" t="s">
        <v>227</v>
      </c>
      <c r="G1151" s="1" t="s">
        <v>498</v>
      </c>
    </row>
    <row r="1152" spans="1:7" ht="15" customHeight="1">
      <c r="A1152" s="180">
        <v>45068</v>
      </c>
      <c r="B1152" s="1" t="s">
        <v>161</v>
      </c>
      <c r="C1152" s="144"/>
      <c r="D1152" s="144">
        <v>34580</v>
      </c>
      <c r="E1152" s="1" t="s">
        <v>342</v>
      </c>
      <c r="F1152" s="1" t="s">
        <v>228</v>
      </c>
      <c r="G1152" s="1" t="s">
        <v>498</v>
      </c>
    </row>
    <row r="1153" spans="1:7" ht="15" customHeight="1">
      <c r="A1153" s="180">
        <v>45068</v>
      </c>
      <c r="B1153" s="1" t="s">
        <v>248</v>
      </c>
      <c r="C1153" s="144">
        <v>34580</v>
      </c>
      <c r="D1153" s="144"/>
      <c r="E1153" s="1" t="s">
        <v>342</v>
      </c>
      <c r="F1153" s="1" t="s">
        <v>228</v>
      </c>
      <c r="G1153" s="1" t="s">
        <v>498</v>
      </c>
    </row>
    <row r="1154" spans="1:7" ht="15" customHeight="1">
      <c r="A1154" s="180">
        <v>45068</v>
      </c>
      <c r="B1154" s="1" t="s">
        <v>161</v>
      </c>
      <c r="C1154" s="144"/>
      <c r="D1154" s="144">
        <v>36630</v>
      </c>
      <c r="E1154" s="1" t="s">
        <v>313</v>
      </c>
      <c r="F1154" s="1" t="s">
        <v>143</v>
      </c>
      <c r="G1154" s="1" t="s">
        <v>498</v>
      </c>
    </row>
    <row r="1155" spans="1:7" ht="15" customHeight="1">
      <c r="A1155" s="180">
        <v>45068</v>
      </c>
      <c r="B1155" s="1" t="s">
        <v>276</v>
      </c>
      <c r="C1155" s="144"/>
      <c r="D1155" s="144">
        <v>3663</v>
      </c>
      <c r="E1155" s="1" t="s">
        <v>313</v>
      </c>
      <c r="F1155" s="1" t="s">
        <v>143</v>
      </c>
      <c r="G1155" s="1" t="s">
        <v>498</v>
      </c>
    </row>
    <row r="1156" spans="1:7" ht="15" customHeight="1">
      <c r="A1156" s="180">
        <v>45068</v>
      </c>
      <c r="B1156" s="1" t="s">
        <v>248</v>
      </c>
      <c r="C1156" s="144">
        <v>40293</v>
      </c>
      <c r="D1156" s="144"/>
      <c r="E1156" s="1" t="s">
        <v>313</v>
      </c>
      <c r="F1156" s="1" t="s">
        <v>143</v>
      </c>
      <c r="G1156" s="1" t="s">
        <v>498</v>
      </c>
    </row>
    <row r="1157" spans="1:7" ht="15" customHeight="1">
      <c r="A1157" s="180">
        <v>45068</v>
      </c>
      <c r="B1157" s="1" t="s">
        <v>161</v>
      </c>
      <c r="C1157" s="144"/>
      <c r="D1157" s="144">
        <v>1660</v>
      </c>
      <c r="E1157" s="1" t="s">
        <v>313</v>
      </c>
      <c r="F1157" s="1" t="s">
        <v>144</v>
      </c>
      <c r="G1157" s="1" t="s">
        <v>498</v>
      </c>
    </row>
    <row r="1158" spans="1:7" ht="15" customHeight="1">
      <c r="A1158" s="180">
        <v>45068</v>
      </c>
      <c r="B1158" s="1" t="s">
        <v>248</v>
      </c>
      <c r="C1158" s="144">
        <v>1660</v>
      </c>
      <c r="D1158" s="144"/>
      <c r="E1158" s="1" t="s">
        <v>313</v>
      </c>
      <c r="F1158" s="1" t="s">
        <v>144</v>
      </c>
      <c r="G1158" s="1" t="s">
        <v>498</v>
      </c>
    </row>
    <row r="1159" spans="1:7" ht="15" customHeight="1">
      <c r="A1159" s="180">
        <v>45068</v>
      </c>
      <c r="B1159" s="1" t="s">
        <v>161</v>
      </c>
      <c r="C1159" s="144"/>
      <c r="D1159" s="144">
        <v>112220</v>
      </c>
      <c r="E1159" s="1" t="s">
        <v>452</v>
      </c>
      <c r="F1159" s="1" t="s">
        <v>143</v>
      </c>
      <c r="G1159" s="1" t="s">
        <v>383</v>
      </c>
    </row>
    <row r="1160" spans="1:7" ht="15" customHeight="1">
      <c r="A1160" s="180">
        <v>45068</v>
      </c>
      <c r="B1160" s="1" t="s">
        <v>276</v>
      </c>
      <c r="C1160" s="144"/>
      <c r="D1160" s="144">
        <v>11222</v>
      </c>
      <c r="E1160" s="1" t="s">
        <v>452</v>
      </c>
      <c r="F1160" s="1" t="s">
        <v>143</v>
      </c>
      <c r="G1160" s="1" t="s">
        <v>383</v>
      </c>
    </row>
    <row r="1161" spans="1:7" ht="15" customHeight="1">
      <c r="A1161" s="180">
        <v>45068</v>
      </c>
      <c r="B1161" s="1" t="s">
        <v>248</v>
      </c>
      <c r="C1161" s="144">
        <v>123442</v>
      </c>
      <c r="D1161" s="144"/>
      <c r="E1161" s="1" t="s">
        <v>452</v>
      </c>
      <c r="F1161" s="1" t="s">
        <v>143</v>
      </c>
      <c r="G1161" s="1" t="s">
        <v>383</v>
      </c>
    </row>
    <row r="1162" spans="1:7" ht="15" customHeight="1">
      <c r="A1162" s="180">
        <v>45068</v>
      </c>
      <c r="B1162" s="1" t="s">
        <v>161</v>
      </c>
      <c r="C1162" s="144"/>
      <c r="D1162" s="144">
        <v>5080</v>
      </c>
      <c r="E1162" s="1" t="s">
        <v>452</v>
      </c>
      <c r="F1162" s="1" t="s">
        <v>144</v>
      </c>
      <c r="G1162" s="1" t="s">
        <v>383</v>
      </c>
    </row>
    <row r="1163" spans="1:7" ht="15" customHeight="1">
      <c r="A1163" s="180">
        <v>45068</v>
      </c>
      <c r="B1163" s="1" t="s">
        <v>248</v>
      </c>
      <c r="C1163" s="144">
        <v>5080</v>
      </c>
      <c r="D1163" s="144"/>
      <c r="E1163" s="1" t="s">
        <v>452</v>
      </c>
      <c r="F1163" s="1" t="s">
        <v>144</v>
      </c>
      <c r="G1163" s="1" t="s">
        <v>383</v>
      </c>
    </row>
    <row r="1164" spans="1:7" ht="15" customHeight="1">
      <c r="A1164" s="180">
        <v>45068</v>
      </c>
      <c r="B1164" s="1" t="s">
        <v>161</v>
      </c>
      <c r="C1164" s="144"/>
      <c r="D1164" s="144">
        <v>172390</v>
      </c>
      <c r="E1164" s="1" t="s">
        <v>245</v>
      </c>
      <c r="F1164" s="1" t="s">
        <v>143</v>
      </c>
      <c r="G1164" s="1" t="s">
        <v>498</v>
      </c>
    </row>
    <row r="1165" spans="1:7" ht="15" customHeight="1">
      <c r="A1165" s="180">
        <v>45068</v>
      </c>
      <c r="B1165" s="1" t="s">
        <v>276</v>
      </c>
      <c r="C1165" s="144"/>
      <c r="D1165" s="144">
        <v>17239</v>
      </c>
      <c r="E1165" s="1" t="s">
        <v>245</v>
      </c>
      <c r="F1165" s="1" t="s">
        <v>143</v>
      </c>
      <c r="G1165" s="1" t="s">
        <v>498</v>
      </c>
    </row>
    <row r="1166" spans="1:7" ht="15" customHeight="1">
      <c r="A1166" s="180">
        <v>45068</v>
      </c>
      <c r="B1166" s="1" t="s">
        <v>248</v>
      </c>
      <c r="C1166" s="144">
        <v>189629</v>
      </c>
      <c r="D1166" s="144"/>
      <c r="E1166" s="1" t="s">
        <v>245</v>
      </c>
      <c r="F1166" s="1" t="s">
        <v>143</v>
      </c>
      <c r="G1166" s="1" t="s">
        <v>498</v>
      </c>
    </row>
    <row r="1167" spans="1:7" ht="15" customHeight="1">
      <c r="A1167" s="180">
        <v>45068</v>
      </c>
      <c r="B1167" s="1" t="s">
        <v>161</v>
      </c>
      <c r="C1167" s="144"/>
      <c r="D1167" s="144">
        <v>7810</v>
      </c>
      <c r="E1167" s="1" t="s">
        <v>245</v>
      </c>
      <c r="F1167" s="1" t="s">
        <v>144</v>
      </c>
      <c r="G1167" s="1" t="s">
        <v>498</v>
      </c>
    </row>
    <row r="1168" spans="1:7" ht="15" customHeight="1">
      <c r="A1168" s="180">
        <v>45068</v>
      </c>
      <c r="B1168" s="1" t="s">
        <v>248</v>
      </c>
      <c r="C1168" s="144">
        <v>7810</v>
      </c>
      <c r="D1168" s="144"/>
      <c r="E1168" s="1" t="s">
        <v>245</v>
      </c>
      <c r="F1168" s="1" t="s">
        <v>144</v>
      </c>
      <c r="G1168" s="1" t="s">
        <v>498</v>
      </c>
    </row>
    <row r="1169" spans="1:7" ht="15" customHeight="1">
      <c r="A1169" s="180">
        <v>45068</v>
      </c>
      <c r="B1169" s="1" t="s">
        <v>161</v>
      </c>
      <c r="C1169" s="144"/>
      <c r="D1169" s="144">
        <v>7040</v>
      </c>
      <c r="E1169" s="1" t="s">
        <v>309</v>
      </c>
      <c r="F1169" s="1" t="s">
        <v>143</v>
      </c>
      <c r="G1169" s="1" t="s">
        <v>383</v>
      </c>
    </row>
    <row r="1170" spans="1:7" ht="15" customHeight="1">
      <c r="A1170" s="180">
        <v>45068</v>
      </c>
      <c r="B1170" s="1" t="s">
        <v>276</v>
      </c>
      <c r="C1170" s="144"/>
      <c r="D1170" s="144">
        <v>704</v>
      </c>
      <c r="E1170" s="1" t="s">
        <v>309</v>
      </c>
      <c r="F1170" s="1" t="s">
        <v>143</v>
      </c>
      <c r="G1170" s="1" t="s">
        <v>383</v>
      </c>
    </row>
    <row r="1171" spans="1:7" ht="15" customHeight="1">
      <c r="A1171" s="180">
        <v>45068</v>
      </c>
      <c r="B1171" s="1" t="s">
        <v>248</v>
      </c>
      <c r="C1171" s="144">
        <v>7744</v>
      </c>
      <c r="D1171" s="144"/>
      <c r="E1171" s="1" t="s">
        <v>309</v>
      </c>
      <c r="F1171" s="1" t="s">
        <v>143</v>
      </c>
      <c r="G1171" s="1" t="s">
        <v>383</v>
      </c>
    </row>
    <row r="1172" spans="1:7" ht="15" customHeight="1">
      <c r="A1172" s="180">
        <v>45068</v>
      </c>
      <c r="B1172" s="1" t="s">
        <v>161</v>
      </c>
      <c r="C1172" s="144"/>
      <c r="D1172" s="144">
        <v>310</v>
      </c>
      <c r="E1172" s="1" t="s">
        <v>309</v>
      </c>
      <c r="F1172" s="1" t="s">
        <v>144</v>
      </c>
      <c r="G1172" s="1" t="s">
        <v>498</v>
      </c>
    </row>
    <row r="1173" spans="1:7" ht="15" customHeight="1">
      <c r="A1173" s="180">
        <v>45068</v>
      </c>
      <c r="B1173" s="1" t="s">
        <v>248</v>
      </c>
      <c r="C1173" s="144">
        <v>310</v>
      </c>
      <c r="D1173" s="144"/>
      <c r="E1173" s="1" t="s">
        <v>309</v>
      </c>
      <c r="F1173" s="1" t="s">
        <v>144</v>
      </c>
      <c r="G1173" s="1" t="s">
        <v>498</v>
      </c>
    </row>
    <row r="1174" spans="1:7" ht="15" customHeight="1">
      <c r="A1174" s="180">
        <v>45068</v>
      </c>
      <c r="B1174" s="1" t="s">
        <v>161</v>
      </c>
      <c r="C1174" s="144"/>
      <c r="D1174" s="144">
        <v>8720</v>
      </c>
      <c r="E1174" s="1" t="s">
        <v>124</v>
      </c>
      <c r="F1174" s="1" t="s">
        <v>143</v>
      </c>
      <c r="G1174" s="1" t="s">
        <v>498</v>
      </c>
    </row>
    <row r="1175" spans="1:7" ht="15" customHeight="1">
      <c r="A1175" s="180">
        <v>45068</v>
      </c>
      <c r="B1175" s="1" t="s">
        <v>276</v>
      </c>
      <c r="C1175" s="144"/>
      <c r="D1175" s="144">
        <v>872</v>
      </c>
      <c r="E1175" s="1" t="s">
        <v>124</v>
      </c>
      <c r="F1175" s="1" t="s">
        <v>143</v>
      </c>
      <c r="G1175" s="1" t="s">
        <v>498</v>
      </c>
    </row>
    <row r="1176" spans="1:7" ht="15" customHeight="1">
      <c r="A1176" s="180">
        <v>45068</v>
      </c>
      <c r="B1176" s="1" t="s">
        <v>248</v>
      </c>
      <c r="C1176" s="144">
        <v>9592</v>
      </c>
      <c r="D1176" s="144"/>
      <c r="E1176" s="1" t="s">
        <v>124</v>
      </c>
      <c r="F1176" s="1" t="s">
        <v>143</v>
      </c>
      <c r="G1176" s="1" t="s">
        <v>498</v>
      </c>
    </row>
    <row r="1177" spans="1:7" ht="15" customHeight="1">
      <c r="A1177" s="180">
        <v>45068</v>
      </c>
      <c r="B1177" s="1" t="s">
        <v>161</v>
      </c>
      <c r="C1177" s="144"/>
      <c r="D1177" s="144">
        <v>390</v>
      </c>
      <c r="E1177" s="1" t="s">
        <v>124</v>
      </c>
      <c r="F1177" s="1" t="s">
        <v>144</v>
      </c>
      <c r="G1177" s="1" t="s">
        <v>383</v>
      </c>
    </row>
    <row r="1178" spans="1:7" ht="15" customHeight="1">
      <c r="A1178" s="180">
        <v>45068</v>
      </c>
      <c r="B1178" s="1" t="s">
        <v>248</v>
      </c>
      <c r="C1178" s="144">
        <v>390</v>
      </c>
      <c r="D1178" s="144"/>
      <c r="E1178" s="1" t="s">
        <v>124</v>
      </c>
      <c r="F1178" s="1" t="s">
        <v>144</v>
      </c>
      <c r="G1178" s="1" t="s">
        <v>383</v>
      </c>
    </row>
    <row r="1179" spans="1:7" ht="15" customHeight="1">
      <c r="A1179" s="180">
        <v>45068</v>
      </c>
      <c r="B1179" s="1" t="s">
        <v>161</v>
      </c>
      <c r="C1179" s="144"/>
      <c r="D1179" s="144">
        <v>7910</v>
      </c>
      <c r="E1179" s="1" t="s">
        <v>384</v>
      </c>
      <c r="F1179" s="1" t="s">
        <v>143</v>
      </c>
      <c r="G1179" s="1" t="s">
        <v>383</v>
      </c>
    </row>
    <row r="1180" spans="1:7" ht="15" customHeight="1">
      <c r="A1180" s="180">
        <v>45068</v>
      </c>
      <c r="B1180" s="1" t="s">
        <v>276</v>
      </c>
      <c r="C1180" s="144"/>
      <c r="D1180" s="144">
        <v>791</v>
      </c>
      <c r="E1180" s="1" t="s">
        <v>384</v>
      </c>
      <c r="F1180" s="1" t="s">
        <v>143</v>
      </c>
      <c r="G1180" s="1" t="s">
        <v>383</v>
      </c>
    </row>
    <row r="1181" spans="1:7" ht="15" customHeight="1">
      <c r="A1181" s="180">
        <v>45068</v>
      </c>
      <c r="B1181" s="1" t="s">
        <v>248</v>
      </c>
      <c r="C1181" s="144">
        <v>8701</v>
      </c>
      <c r="D1181" s="144"/>
      <c r="E1181" s="1" t="s">
        <v>384</v>
      </c>
      <c r="F1181" s="1" t="s">
        <v>143</v>
      </c>
      <c r="G1181" s="1" t="s">
        <v>383</v>
      </c>
    </row>
    <row r="1182" spans="1:7" ht="15" customHeight="1">
      <c r="A1182" s="180">
        <v>45068</v>
      </c>
      <c r="B1182" s="1" t="s">
        <v>161</v>
      </c>
      <c r="C1182" s="144"/>
      <c r="D1182" s="144">
        <v>350</v>
      </c>
      <c r="E1182" s="1" t="s">
        <v>384</v>
      </c>
      <c r="F1182" s="1" t="s">
        <v>144</v>
      </c>
      <c r="G1182" s="1" t="s">
        <v>498</v>
      </c>
    </row>
    <row r="1183" spans="1:7" ht="15" customHeight="1">
      <c r="A1183" s="180">
        <v>45068</v>
      </c>
      <c r="B1183" s="1" t="s">
        <v>248</v>
      </c>
      <c r="C1183" s="144">
        <v>350</v>
      </c>
      <c r="D1183" s="144"/>
      <c r="E1183" s="1" t="s">
        <v>384</v>
      </c>
      <c r="F1183" s="1" t="s">
        <v>144</v>
      </c>
      <c r="G1183" s="1" t="s">
        <v>498</v>
      </c>
    </row>
    <row r="1184" spans="1:7" ht="15" customHeight="1">
      <c r="A1184" s="180">
        <v>45068</v>
      </c>
      <c r="B1184" s="1" t="s">
        <v>161</v>
      </c>
      <c r="C1184" s="144"/>
      <c r="D1184" s="144">
        <v>2950</v>
      </c>
      <c r="E1184" s="1" t="s">
        <v>331</v>
      </c>
      <c r="F1184" s="1" t="s">
        <v>143</v>
      </c>
      <c r="G1184" s="1" t="s">
        <v>383</v>
      </c>
    </row>
    <row r="1185" spans="1:7" ht="15" customHeight="1">
      <c r="A1185" s="180">
        <v>45068</v>
      </c>
      <c r="B1185" s="1" t="s">
        <v>276</v>
      </c>
      <c r="C1185" s="144"/>
      <c r="D1185" s="144">
        <v>295</v>
      </c>
      <c r="E1185" s="1" t="s">
        <v>331</v>
      </c>
      <c r="F1185" s="1" t="s">
        <v>143</v>
      </c>
      <c r="G1185" s="1" t="s">
        <v>383</v>
      </c>
    </row>
    <row r="1186" spans="1:7" ht="15" customHeight="1">
      <c r="A1186" s="180">
        <v>45068</v>
      </c>
      <c r="B1186" s="1" t="s">
        <v>248</v>
      </c>
      <c r="C1186" s="144">
        <v>3245</v>
      </c>
      <c r="D1186" s="144"/>
      <c r="E1186" s="1" t="s">
        <v>331</v>
      </c>
      <c r="F1186" s="1" t="s">
        <v>143</v>
      </c>
      <c r="G1186" s="1" t="s">
        <v>383</v>
      </c>
    </row>
    <row r="1187" spans="1:7" ht="15" customHeight="1">
      <c r="A1187" s="180">
        <v>45068</v>
      </c>
      <c r="B1187" s="1" t="s">
        <v>161</v>
      </c>
      <c r="C1187" s="144"/>
      <c r="D1187" s="144">
        <v>130</v>
      </c>
      <c r="E1187" s="1" t="s">
        <v>331</v>
      </c>
      <c r="F1187" s="1" t="s">
        <v>144</v>
      </c>
      <c r="G1187" s="1" t="s">
        <v>383</v>
      </c>
    </row>
    <row r="1188" spans="1:7" ht="15" customHeight="1">
      <c r="A1188" s="180">
        <v>45068</v>
      </c>
      <c r="B1188" s="1" t="s">
        <v>248</v>
      </c>
      <c r="C1188" s="144">
        <v>130</v>
      </c>
      <c r="D1188" s="144"/>
      <c r="E1188" s="1" t="s">
        <v>331</v>
      </c>
      <c r="F1188" s="1" t="s">
        <v>144</v>
      </c>
      <c r="G1188" s="1" t="s">
        <v>383</v>
      </c>
    </row>
    <row r="1189" spans="1:7" ht="15" customHeight="1">
      <c r="A1189" s="180">
        <v>45068</v>
      </c>
      <c r="B1189" s="1" t="s">
        <v>161</v>
      </c>
      <c r="C1189" s="144"/>
      <c r="D1189" s="144">
        <v>26970</v>
      </c>
      <c r="E1189" s="1" t="s">
        <v>117</v>
      </c>
      <c r="F1189" s="1" t="s">
        <v>143</v>
      </c>
      <c r="G1189" s="1" t="s">
        <v>498</v>
      </c>
    </row>
    <row r="1190" spans="1:7" ht="15" customHeight="1">
      <c r="A1190" s="180">
        <v>45068</v>
      </c>
      <c r="B1190" s="1" t="s">
        <v>276</v>
      </c>
      <c r="C1190" s="144"/>
      <c r="D1190" s="144">
        <v>2697</v>
      </c>
      <c r="E1190" s="1" t="s">
        <v>117</v>
      </c>
      <c r="F1190" s="1" t="s">
        <v>143</v>
      </c>
      <c r="G1190" s="1" t="s">
        <v>498</v>
      </c>
    </row>
    <row r="1191" spans="1:7" ht="15" customHeight="1">
      <c r="A1191" s="180">
        <v>45068</v>
      </c>
      <c r="B1191" s="1" t="s">
        <v>248</v>
      </c>
      <c r="C1191" s="144">
        <v>29667</v>
      </c>
      <c r="D1191" s="144"/>
      <c r="E1191" s="1" t="s">
        <v>117</v>
      </c>
      <c r="F1191" s="1" t="s">
        <v>143</v>
      </c>
      <c r="G1191" s="1" t="s">
        <v>498</v>
      </c>
    </row>
    <row r="1192" spans="1:7" ht="15" customHeight="1">
      <c r="A1192" s="180">
        <v>45068</v>
      </c>
      <c r="B1192" s="1" t="s">
        <v>161</v>
      </c>
      <c r="C1192" s="144"/>
      <c r="D1192" s="144">
        <v>1220</v>
      </c>
      <c r="E1192" s="1" t="s">
        <v>117</v>
      </c>
      <c r="F1192" s="1" t="s">
        <v>144</v>
      </c>
      <c r="G1192" s="1" t="s">
        <v>498</v>
      </c>
    </row>
    <row r="1193" spans="1:7" ht="15" customHeight="1">
      <c r="A1193" s="180">
        <v>45068</v>
      </c>
      <c r="B1193" s="1" t="s">
        <v>248</v>
      </c>
      <c r="C1193" s="144">
        <v>1220</v>
      </c>
      <c r="D1193" s="144"/>
      <c r="E1193" s="1" t="s">
        <v>117</v>
      </c>
      <c r="F1193" s="1" t="s">
        <v>144</v>
      </c>
      <c r="G1193" s="1" t="s">
        <v>498</v>
      </c>
    </row>
    <row r="1194" spans="1:7" ht="15" customHeight="1">
      <c r="A1194" s="180">
        <v>45068</v>
      </c>
      <c r="B1194" s="1" t="s">
        <v>161</v>
      </c>
      <c r="C1194" s="144"/>
      <c r="D1194" s="144">
        <v>103600</v>
      </c>
      <c r="E1194" s="1" t="s">
        <v>481</v>
      </c>
      <c r="F1194" s="1" t="s">
        <v>143</v>
      </c>
      <c r="G1194" s="1" t="s">
        <v>498</v>
      </c>
    </row>
    <row r="1195" spans="1:7" ht="15" customHeight="1">
      <c r="A1195" s="180">
        <v>45068</v>
      </c>
      <c r="B1195" s="1" t="s">
        <v>276</v>
      </c>
      <c r="C1195" s="144"/>
      <c r="D1195" s="144">
        <v>10360</v>
      </c>
      <c r="E1195" s="1" t="s">
        <v>481</v>
      </c>
      <c r="F1195" s="1" t="s">
        <v>143</v>
      </c>
      <c r="G1195" s="1" t="s">
        <v>498</v>
      </c>
    </row>
    <row r="1196" spans="1:7" ht="15" customHeight="1">
      <c r="A1196" s="180">
        <v>45068</v>
      </c>
      <c r="B1196" s="1" t="s">
        <v>248</v>
      </c>
      <c r="C1196" s="144">
        <v>113960</v>
      </c>
      <c r="D1196" s="144"/>
      <c r="E1196" s="1" t="s">
        <v>481</v>
      </c>
      <c r="F1196" s="1" t="s">
        <v>143</v>
      </c>
      <c r="G1196" s="1" t="s">
        <v>498</v>
      </c>
    </row>
    <row r="1197" spans="1:7" ht="15" customHeight="1">
      <c r="A1197" s="180">
        <v>45068</v>
      </c>
      <c r="B1197" s="1" t="s">
        <v>161</v>
      </c>
      <c r="C1197" s="144"/>
      <c r="D1197" s="144">
        <v>4690</v>
      </c>
      <c r="E1197" s="1" t="s">
        <v>481</v>
      </c>
      <c r="F1197" s="1" t="s">
        <v>144</v>
      </c>
      <c r="G1197" s="1" t="s">
        <v>498</v>
      </c>
    </row>
    <row r="1198" spans="1:7" ht="15" customHeight="1">
      <c r="A1198" s="180">
        <v>45068</v>
      </c>
      <c r="B1198" s="1" t="s">
        <v>248</v>
      </c>
      <c r="C1198" s="144">
        <v>4690</v>
      </c>
      <c r="D1198" s="144"/>
      <c r="E1198" s="1" t="s">
        <v>481</v>
      </c>
      <c r="F1198" s="1" t="s">
        <v>144</v>
      </c>
      <c r="G1198" s="1" t="s">
        <v>498</v>
      </c>
    </row>
    <row r="1199" spans="1:7" ht="15" customHeight="1">
      <c r="A1199" s="180">
        <v>45068</v>
      </c>
      <c r="B1199" s="1" t="s">
        <v>161</v>
      </c>
      <c r="C1199" s="144"/>
      <c r="D1199" s="144">
        <v>96110</v>
      </c>
      <c r="E1199" s="1" t="s">
        <v>481</v>
      </c>
      <c r="F1199" s="1" t="s">
        <v>227</v>
      </c>
      <c r="G1199" s="1" t="s">
        <v>498</v>
      </c>
    </row>
    <row r="1200" spans="1:7" ht="15" customHeight="1">
      <c r="A1200" s="180">
        <v>45068</v>
      </c>
      <c r="B1200" s="1" t="s">
        <v>276</v>
      </c>
      <c r="C1200" s="144"/>
      <c r="D1200" s="144">
        <v>9611</v>
      </c>
      <c r="E1200" s="1" t="s">
        <v>481</v>
      </c>
      <c r="F1200" s="1" t="s">
        <v>227</v>
      </c>
      <c r="G1200" s="1" t="s">
        <v>498</v>
      </c>
    </row>
    <row r="1201" spans="1:7" ht="15" customHeight="1">
      <c r="A1201" s="180">
        <v>45068</v>
      </c>
      <c r="B1201" s="1" t="s">
        <v>248</v>
      </c>
      <c r="C1201" s="144">
        <v>105721</v>
      </c>
      <c r="D1201" s="144"/>
      <c r="E1201" s="1" t="s">
        <v>481</v>
      </c>
      <c r="F1201" s="1" t="s">
        <v>227</v>
      </c>
      <c r="G1201" s="1" t="s">
        <v>498</v>
      </c>
    </row>
    <row r="1202" spans="1:7" ht="15" customHeight="1">
      <c r="A1202" s="180">
        <v>45068</v>
      </c>
      <c r="B1202" s="1" t="s">
        <v>161</v>
      </c>
      <c r="C1202" s="144"/>
      <c r="D1202" s="144">
        <v>4350</v>
      </c>
      <c r="E1202" s="1" t="s">
        <v>481</v>
      </c>
      <c r="F1202" s="1" t="s">
        <v>228</v>
      </c>
      <c r="G1202" s="1" t="s">
        <v>383</v>
      </c>
    </row>
    <row r="1203" spans="1:7" ht="15" customHeight="1">
      <c r="A1203" s="180">
        <v>45068</v>
      </c>
      <c r="B1203" s="1" t="s">
        <v>248</v>
      </c>
      <c r="C1203" s="144">
        <v>4350</v>
      </c>
      <c r="D1203" s="144"/>
      <c r="E1203" s="1" t="s">
        <v>481</v>
      </c>
      <c r="F1203" s="1" t="s">
        <v>228</v>
      </c>
      <c r="G1203" s="1" t="s">
        <v>383</v>
      </c>
    </row>
    <row r="1204" spans="1:7" ht="15" customHeight="1">
      <c r="A1204" s="180">
        <v>45068</v>
      </c>
      <c r="B1204" s="1" t="s">
        <v>161</v>
      </c>
      <c r="C1204" s="144"/>
      <c r="D1204" s="144">
        <v>31390</v>
      </c>
      <c r="E1204" s="1" t="s">
        <v>497</v>
      </c>
      <c r="F1204" s="1" t="s">
        <v>143</v>
      </c>
      <c r="G1204" s="1" t="s">
        <v>383</v>
      </c>
    </row>
    <row r="1205" spans="1:7" ht="15" customHeight="1">
      <c r="A1205" s="180">
        <v>45068</v>
      </c>
      <c r="B1205" s="1" t="s">
        <v>276</v>
      </c>
      <c r="C1205" s="144"/>
      <c r="D1205" s="144">
        <v>3139</v>
      </c>
      <c r="E1205" s="1" t="s">
        <v>497</v>
      </c>
      <c r="F1205" s="1" t="s">
        <v>143</v>
      </c>
      <c r="G1205" s="1" t="s">
        <v>383</v>
      </c>
    </row>
    <row r="1206" spans="1:7" ht="15" customHeight="1">
      <c r="A1206" s="180">
        <v>45068</v>
      </c>
      <c r="B1206" s="1" t="s">
        <v>248</v>
      </c>
      <c r="C1206" s="144">
        <v>34529</v>
      </c>
      <c r="D1206" s="144"/>
      <c r="E1206" s="1" t="s">
        <v>497</v>
      </c>
      <c r="F1206" s="1" t="s">
        <v>143</v>
      </c>
      <c r="G1206" s="1" t="s">
        <v>383</v>
      </c>
    </row>
    <row r="1207" spans="1:7" ht="15" customHeight="1">
      <c r="A1207" s="180">
        <v>45068</v>
      </c>
      <c r="B1207" s="1" t="s">
        <v>161</v>
      </c>
      <c r="C1207" s="144"/>
      <c r="D1207" s="144">
        <v>1420</v>
      </c>
      <c r="E1207" s="1" t="s">
        <v>497</v>
      </c>
      <c r="F1207" s="1" t="s">
        <v>144</v>
      </c>
      <c r="G1207" s="1" t="s">
        <v>383</v>
      </c>
    </row>
    <row r="1208" spans="1:7" ht="15" customHeight="1">
      <c r="A1208" s="180">
        <v>45068</v>
      </c>
      <c r="B1208" s="1" t="s">
        <v>248</v>
      </c>
      <c r="C1208" s="144">
        <v>1420</v>
      </c>
      <c r="D1208" s="144"/>
      <c r="E1208" s="1" t="s">
        <v>497</v>
      </c>
      <c r="F1208" s="1" t="s">
        <v>144</v>
      </c>
      <c r="G1208" s="1" t="s">
        <v>383</v>
      </c>
    </row>
    <row r="1209" spans="1:7" ht="15" customHeight="1">
      <c r="A1209" s="180">
        <v>45068</v>
      </c>
      <c r="B1209" s="1" t="s">
        <v>161</v>
      </c>
      <c r="C1209" s="144"/>
      <c r="D1209" s="144">
        <v>100950</v>
      </c>
      <c r="E1209" s="1" t="s">
        <v>120</v>
      </c>
      <c r="F1209" s="1" t="s">
        <v>143</v>
      </c>
      <c r="G1209" s="1" t="s">
        <v>498</v>
      </c>
    </row>
    <row r="1210" spans="1:7" ht="15" customHeight="1">
      <c r="A1210" s="180">
        <v>45068</v>
      </c>
      <c r="B1210" s="1" t="s">
        <v>276</v>
      </c>
      <c r="C1210" s="144"/>
      <c r="D1210" s="144">
        <v>10095</v>
      </c>
      <c r="E1210" s="1" t="s">
        <v>120</v>
      </c>
      <c r="F1210" s="1" t="s">
        <v>143</v>
      </c>
      <c r="G1210" s="1" t="s">
        <v>498</v>
      </c>
    </row>
    <row r="1211" spans="1:7" ht="15" customHeight="1">
      <c r="A1211" s="180">
        <v>45068</v>
      </c>
      <c r="B1211" s="1" t="s">
        <v>248</v>
      </c>
      <c r="C1211" s="144">
        <v>111045</v>
      </c>
      <c r="D1211" s="144"/>
      <c r="E1211" s="1" t="s">
        <v>120</v>
      </c>
      <c r="F1211" s="1" t="s">
        <v>143</v>
      </c>
      <c r="G1211" s="1" t="s">
        <v>498</v>
      </c>
    </row>
    <row r="1212" spans="1:7" ht="15" customHeight="1">
      <c r="A1212" s="180">
        <v>45068</v>
      </c>
      <c r="B1212" s="1" t="s">
        <v>161</v>
      </c>
      <c r="C1212" s="144"/>
      <c r="D1212" s="144">
        <v>4570</v>
      </c>
      <c r="E1212" s="1" t="s">
        <v>120</v>
      </c>
      <c r="F1212" s="1" t="s">
        <v>144</v>
      </c>
      <c r="G1212" s="1" t="s">
        <v>498</v>
      </c>
    </row>
    <row r="1213" spans="1:7" ht="15" customHeight="1">
      <c r="A1213" s="180">
        <v>45068</v>
      </c>
      <c r="B1213" s="1" t="s">
        <v>248</v>
      </c>
      <c r="C1213" s="144">
        <v>4570</v>
      </c>
      <c r="D1213" s="144"/>
      <c r="E1213" s="1" t="s">
        <v>120</v>
      </c>
      <c r="F1213" s="1" t="s">
        <v>144</v>
      </c>
      <c r="G1213" s="1" t="s">
        <v>498</v>
      </c>
    </row>
    <row r="1214" spans="1:7" ht="15" customHeight="1">
      <c r="A1214" s="180">
        <v>45068</v>
      </c>
      <c r="B1214" s="1" t="s">
        <v>161</v>
      </c>
      <c r="C1214" s="144"/>
      <c r="D1214" s="144">
        <v>96830</v>
      </c>
      <c r="E1214" s="1" t="s">
        <v>120</v>
      </c>
      <c r="F1214" s="1" t="s">
        <v>143</v>
      </c>
      <c r="G1214" s="1" t="s">
        <v>498</v>
      </c>
    </row>
    <row r="1215" spans="1:7" ht="15" customHeight="1">
      <c r="A1215" s="180">
        <v>45068</v>
      </c>
      <c r="B1215" s="1" t="s">
        <v>276</v>
      </c>
      <c r="C1215" s="144"/>
      <c r="D1215" s="144">
        <v>9683</v>
      </c>
      <c r="E1215" s="1" t="s">
        <v>120</v>
      </c>
      <c r="F1215" s="1" t="s">
        <v>143</v>
      </c>
      <c r="G1215" s="1" t="s">
        <v>498</v>
      </c>
    </row>
    <row r="1216" spans="1:7" ht="15" customHeight="1">
      <c r="A1216" s="180">
        <v>45068</v>
      </c>
      <c r="B1216" s="1" t="s">
        <v>248</v>
      </c>
      <c r="C1216" s="144">
        <v>106513</v>
      </c>
      <c r="D1216" s="144"/>
      <c r="E1216" s="1" t="s">
        <v>120</v>
      </c>
      <c r="F1216" s="1" t="s">
        <v>143</v>
      </c>
      <c r="G1216" s="1" t="s">
        <v>498</v>
      </c>
    </row>
    <row r="1217" spans="1:7" ht="15" customHeight="1">
      <c r="A1217" s="180">
        <v>45068</v>
      </c>
      <c r="B1217" s="1" t="s">
        <v>161</v>
      </c>
      <c r="C1217" s="144"/>
      <c r="D1217" s="144">
        <v>4380</v>
      </c>
      <c r="E1217" s="1" t="s">
        <v>120</v>
      </c>
      <c r="F1217" s="1" t="s">
        <v>144</v>
      </c>
      <c r="G1217" s="1" t="s">
        <v>498</v>
      </c>
    </row>
    <row r="1218" spans="1:7" ht="15" customHeight="1">
      <c r="A1218" s="180">
        <v>45068</v>
      </c>
      <c r="B1218" s="1" t="s">
        <v>248</v>
      </c>
      <c r="C1218" s="144">
        <v>4380</v>
      </c>
      <c r="D1218" s="144"/>
      <c r="E1218" s="1" t="s">
        <v>120</v>
      </c>
      <c r="F1218" s="1" t="s">
        <v>144</v>
      </c>
      <c r="G1218" s="1" t="s">
        <v>498</v>
      </c>
    </row>
    <row r="1219" spans="1:7" ht="15" customHeight="1">
      <c r="A1219" s="180">
        <v>45068</v>
      </c>
      <c r="B1219" s="1" t="s">
        <v>161</v>
      </c>
      <c r="C1219" s="144"/>
      <c r="D1219" s="144">
        <v>620850</v>
      </c>
      <c r="E1219" s="1" t="s">
        <v>120</v>
      </c>
      <c r="F1219" s="1" t="s">
        <v>227</v>
      </c>
      <c r="G1219" s="1" t="s">
        <v>498</v>
      </c>
    </row>
    <row r="1220" spans="1:7" ht="15" customHeight="1">
      <c r="A1220" s="180">
        <v>45068</v>
      </c>
      <c r="B1220" s="1" t="s">
        <v>276</v>
      </c>
      <c r="C1220" s="144"/>
      <c r="D1220" s="144">
        <v>62085</v>
      </c>
      <c r="E1220" s="1" t="s">
        <v>120</v>
      </c>
      <c r="F1220" s="1" t="s">
        <v>227</v>
      </c>
      <c r="G1220" s="1" t="s">
        <v>498</v>
      </c>
    </row>
    <row r="1221" spans="1:7" ht="15" customHeight="1">
      <c r="A1221" s="180">
        <v>45068</v>
      </c>
      <c r="B1221" s="1" t="s">
        <v>248</v>
      </c>
      <c r="C1221" s="144">
        <v>682935</v>
      </c>
      <c r="D1221" s="144"/>
      <c r="E1221" s="1" t="s">
        <v>120</v>
      </c>
      <c r="F1221" s="1" t="s">
        <v>227</v>
      </c>
      <c r="G1221" s="1" t="s">
        <v>498</v>
      </c>
    </row>
    <row r="1222" spans="1:7" ht="15" customHeight="1">
      <c r="A1222" s="180">
        <v>45068</v>
      </c>
      <c r="B1222" s="1" t="s">
        <v>161</v>
      </c>
      <c r="C1222" s="144"/>
      <c r="D1222" s="144">
        <v>28130</v>
      </c>
      <c r="E1222" s="1" t="s">
        <v>120</v>
      </c>
      <c r="F1222" s="1" t="s">
        <v>228</v>
      </c>
      <c r="G1222" s="1" t="s">
        <v>498</v>
      </c>
    </row>
    <row r="1223" spans="1:7" ht="15" customHeight="1">
      <c r="A1223" s="180">
        <v>45068</v>
      </c>
      <c r="B1223" s="1" t="s">
        <v>248</v>
      </c>
      <c r="C1223" s="144">
        <v>28130</v>
      </c>
      <c r="D1223" s="144"/>
      <c r="E1223" s="1" t="s">
        <v>120</v>
      </c>
      <c r="F1223" s="1" t="s">
        <v>228</v>
      </c>
      <c r="G1223" s="1" t="s">
        <v>498</v>
      </c>
    </row>
    <row r="1224" spans="1:7" ht="15" customHeight="1">
      <c r="A1224" s="180">
        <v>45068</v>
      </c>
      <c r="B1224" s="1" t="s">
        <v>161</v>
      </c>
      <c r="C1224" s="144"/>
      <c r="D1224" s="144">
        <v>6100</v>
      </c>
      <c r="E1224" s="1" t="s">
        <v>120</v>
      </c>
      <c r="F1224" s="1" t="s">
        <v>143</v>
      </c>
      <c r="G1224" s="1" t="s">
        <v>383</v>
      </c>
    </row>
    <row r="1225" spans="1:7" ht="15" customHeight="1">
      <c r="A1225" s="180">
        <v>45068</v>
      </c>
      <c r="B1225" s="1" t="s">
        <v>276</v>
      </c>
      <c r="C1225" s="144"/>
      <c r="D1225" s="144">
        <v>610</v>
      </c>
      <c r="E1225" s="1" t="s">
        <v>120</v>
      </c>
      <c r="F1225" s="1" t="s">
        <v>143</v>
      </c>
      <c r="G1225" s="1" t="s">
        <v>383</v>
      </c>
    </row>
    <row r="1226" spans="1:7" ht="15" customHeight="1">
      <c r="A1226" s="180">
        <v>45068</v>
      </c>
      <c r="B1226" s="1" t="s">
        <v>248</v>
      </c>
      <c r="C1226" s="144">
        <v>6710</v>
      </c>
      <c r="D1226" s="144"/>
      <c r="E1226" s="1" t="s">
        <v>120</v>
      </c>
      <c r="F1226" s="1" t="s">
        <v>143</v>
      </c>
      <c r="G1226" s="1" t="s">
        <v>383</v>
      </c>
    </row>
    <row r="1227" spans="1:7" ht="15" customHeight="1">
      <c r="A1227" s="180">
        <v>45068</v>
      </c>
      <c r="B1227" s="1" t="s">
        <v>161</v>
      </c>
      <c r="C1227" s="144"/>
      <c r="D1227" s="144">
        <v>270</v>
      </c>
      <c r="E1227" s="1" t="s">
        <v>120</v>
      </c>
      <c r="F1227" s="1" t="s">
        <v>144</v>
      </c>
      <c r="G1227" s="1" t="s">
        <v>383</v>
      </c>
    </row>
    <row r="1228" spans="1:7" ht="15" customHeight="1">
      <c r="A1228" s="180">
        <v>45068</v>
      </c>
      <c r="B1228" s="1" t="s">
        <v>248</v>
      </c>
      <c r="C1228" s="144">
        <v>270</v>
      </c>
      <c r="D1228" s="144"/>
      <c r="E1228" s="1" t="s">
        <v>120</v>
      </c>
      <c r="F1228" s="1" t="s">
        <v>144</v>
      </c>
      <c r="G1228" s="1" t="s">
        <v>383</v>
      </c>
    </row>
    <row r="1229" spans="1:7" ht="15" customHeight="1">
      <c r="A1229" s="180">
        <v>45068</v>
      </c>
      <c r="B1229" s="1" t="s">
        <v>161</v>
      </c>
      <c r="C1229" s="144"/>
      <c r="D1229" s="144">
        <v>142230</v>
      </c>
      <c r="E1229" s="1" t="s">
        <v>453</v>
      </c>
      <c r="F1229" s="1" t="s">
        <v>143</v>
      </c>
      <c r="G1229" s="1" t="s">
        <v>498</v>
      </c>
    </row>
    <row r="1230" spans="1:7" ht="15" customHeight="1">
      <c r="A1230" s="180">
        <v>45068</v>
      </c>
      <c r="B1230" s="1" t="s">
        <v>276</v>
      </c>
      <c r="C1230" s="144"/>
      <c r="D1230" s="144">
        <v>14223</v>
      </c>
      <c r="E1230" s="1" t="s">
        <v>453</v>
      </c>
      <c r="F1230" s="1" t="s">
        <v>143</v>
      </c>
      <c r="G1230" s="1" t="s">
        <v>498</v>
      </c>
    </row>
    <row r="1231" spans="1:7" ht="15" customHeight="1">
      <c r="A1231" s="180">
        <v>45068</v>
      </c>
      <c r="B1231" s="1" t="s">
        <v>248</v>
      </c>
      <c r="C1231" s="144">
        <v>156453</v>
      </c>
      <c r="D1231" s="144"/>
      <c r="E1231" s="1" t="s">
        <v>453</v>
      </c>
      <c r="F1231" s="1" t="s">
        <v>143</v>
      </c>
      <c r="G1231" s="1" t="s">
        <v>498</v>
      </c>
    </row>
    <row r="1232" spans="1:7" ht="15" customHeight="1">
      <c r="A1232" s="180">
        <v>45068</v>
      </c>
      <c r="B1232" s="1" t="s">
        <v>161</v>
      </c>
      <c r="C1232" s="144"/>
      <c r="D1232" s="144">
        <v>6440</v>
      </c>
      <c r="E1232" s="1" t="s">
        <v>453</v>
      </c>
      <c r="F1232" s="1" t="s">
        <v>144</v>
      </c>
      <c r="G1232" s="1" t="s">
        <v>498</v>
      </c>
    </row>
    <row r="1233" spans="1:7" ht="15" customHeight="1">
      <c r="A1233" s="180">
        <v>45068</v>
      </c>
      <c r="B1233" s="1" t="s">
        <v>248</v>
      </c>
      <c r="C1233" s="144">
        <v>6440</v>
      </c>
      <c r="D1233" s="144"/>
      <c r="E1233" s="1" t="s">
        <v>453</v>
      </c>
      <c r="F1233" s="1" t="s">
        <v>144</v>
      </c>
      <c r="G1233" s="1" t="s">
        <v>498</v>
      </c>
    </row>
    <row r="1234" spans="1:7" ht="15" customHeight="1">
      <c r="A1234" s="180">
        <v>45068</v>
      </c>
      <c r="B1234" s="1" t="s">
        <v>161</v>
      </c>
      <c r="C1234" s="144"/>
      <c r="D1234" s="144">
        <v>31760</v>
      </c>
      <c r="E1234" s="1" t="s">
        <v>453</v>
      </c>
      <c r="F1234" s="1" t="s">
        <v>227</v>
      </c>
      <c r="G1234" s="1" t="s">
        <v>498</v>
      </c>
    </row>
    <row r="1235" spans="1:7" ht="15" customHeight="1">
      <c r="A1235" s="180">
        <v>45068</v>
      </c>
      <c r="B1235" s="1" t="s">
        <v>276</v>
      </c>
      <c r="C1235" s="144"/>
      <c r="D1235" s="144">
        <v>3176</v>
      </c>
      <c r="E1235" s="1" t="s">
        <v>453</v>
      </c>
      <c r="F1235" s="1" t="s">
        <v>227</v>
      </c>
      <c r="G1235" s="1" t="s">
        <v>498</v>
      </c>
    </row>
    <row r="1236" spans="1:7" ht="15" customHeight="1">
      <c r="A1236" s="180">
        <v>45068</v>
      </c>
      <c r="B1236" s="1" t="s">
        <v>248</v>
      </c>
      <c r="C1236" s="144">
        <v>34936</v>
      </c>
      <c r="D1236" s="144"/>
      <c r="E1236" s="1" t="s">
        <v>453</v>
      </c>
      <c r="F1236" s="1" t="s">
        <v>227</v>
      </c>
      <c r="G1236" s="1" t="s">
        <v>498</v>
      </c>
    </row>
    <row r="1237" spans="1:7" ht="15" customHeight="1">
      <c r="A1237" s="180">
        <v>45068</v>
      </c>
      <c r="B1237" s="1" t="s">
        <v>161</v>
      </c>
      <c r="C1237" s="144"/>
      <c r="D1237" s="144">
        <v>1430</v>
      </c>
      <c r="E1237" s="1" t="s">
        <v>453</v>
      </c>
      <c r="F1237" s="1" t="s">
        <v>228</v>
      </c>
      <c r="G1237" s="1" t="s">
        <v>383</v>
      </c>
    </row>
    <row r="1238" spans="1:7" ht="15" customHeight="1">
      <c r="A1238" s="180">
        <v>45068</v>
      </c>
      <c r="B1238" s="1" t="s">
        <v>248</v>
      </c>
      <c r="C1238" s="144">
        <v>1430</v>
      </c>
      <c r="D1238" s="144"/>
      <c r="E1238" s="1" t="s">
        <v>453</v>
      </c>
      <c r="F1238" s="1" t="s">
        <v>228</v>
      </c>
      <c r="G1238" s="1" t="s">
        <v>383</v>
      </c>
    </row>
    <row r="1239" spans="1:7" ht="15" customHeight="1">
      <c r="A1239" s="180">
        <v>45068</v>
      </c>
      <c r="B1239" s="1" t="s">
        <v>161</v>
      </c>
      <c r="C1239" s="144"/>
      <c r="D1239" s="144">
        <v>207910</v>
      </c>
      <c r="E1239" s="1" t="s">
        <v>476</v>
      </c>
      <c r="F1239" s="1" t="s">
        <v>143</v>
      </c>
      <c r="G1239" s="1" t="s">
        <v>383</v>
      </c>
    </row>
    <row r="1240" spans="1:7" ht="15" customHeight="1">
      <c r="A1240" s="180">
        <v>45068</v>
      </c>
      <c r="B1240" s="1" t="s">
        <v>276</v>
      </c>
      <c r="C1240" s="144"/>
      <c r="D1240" s="144">
        <v>20791</v>
      </c>
      <c r="E1240" s="1" t="s">
        <v>476</v>
      </c>
      <c r="F1240" s="1" t="s">
        <v>143</v>
      </c>
      <c r="G1240" s="1" t="s">
        <v>383</v>
      </c>
    </row>
    <row r="1241" spans="1:7" ht="15" customHeight="1">
      <c r="A1241" s="180">
        <v>45068</v>
      </c>
      <c r="B1241" s="1" t="s">
        <v>248</v>
      </c>
      <c r="C1241" s="144">
        <v>228701</v>
      </c>
      <c r="D1241" s="144"/>
      <c r="E1241" s="1" t="s">
        <v>476</v>
      </c>
      <c r="F1241" s="1" t="s">
        <v>143</v>
      </c>
      <c r="G1241" s="1" t="s">
        <v>383</v>
      </c>
    </row>
    <row r="1242" spans="1:7" ht="15" customHeight="1">
      <c r="A1242" s="180">
        <v>45068</v>
      </c>
      <c r="B1242" s="1" t="s">
        <v>161</v>
      </c>
      <c r="C1242" s="144"/>
      <c r="D1242" s="144">
        <v>9420</v>
      </c>
      <c r="E1242" s="1" t="s">
        <v>476</v>
      </c>
      <c r="F1242" s="1" t="s">
        <v>144</v>
      </c>
      <c r="G1242" s="1" t="s">
        <v>498</v>
      </c>
    </row>
    <row r="1243" spans="1:7" ht="15" customHeight="1">
      <c r="A1243" s="180">
        <v>45068</v>
      </c>
      <c r="B1243" s="1" t="s">
        <v>248</v>
      </c>
      <c r="C1243" s="144">
        <v>9420</v>
      </c>
      <c r="D1243" s="144"/>
      <c r="E1243" s="1" t="s">
        <v>476</v>
      </c>
      <c r="F1243" s="1" t="s">
        <v>144</v>
      </c>
      <c r="G1243" s="1" t="s">
        <v>498</v>
      </c>
    </row>
    <row r="1244" spans="1:7" ht="15" customHeight="1">
      <c r="A1244" s="180">
        <v>45068</v>
      </c>
      <c r="B1244" s="1" t="s">
        <v>161</v>
      </c>
      <c r="C1244" s="144"/>
      <c r="D1244" s="144">
        <v>55560</v>
      </c>
      <c r="E1244" s="1" t="s">
        <v>476</v>
      </c>
      <c r="F1244" s="1" t="s">
        <v>143</v>
      </c>
      <c r="G1244" s="1" t="s">
        <v>498</v>
      </c>
    </row>
    <row r="1245" spans="1:7" ht="15" customHeight="1">
      <c r="A1245" s="180">
        <v>45068</v>
      </c>
      <c r="B1245" s="1" t="s">
        <v>276</v>
      </c>
      <c r="C1245" s="144"/>
      <c r="D1245" s="144">
        <v>5556</v>
      </c>
      <c r="E1245" s="1" t="s">
        <v>476</v>
      </c>
      <c r="F1245" s="1" t="s">
        <v>143</v>
      </c>
      <c r="G1245" s="1" t="s">
        <v>498</v>
      </c>
    </row>
    <row r="1246" spans="1:7" ht="15" customHeight="1">
      <c r="A1246" s="180">
        <v>45068</v>
      </c>
      <c r="B1246" s="1" t="s">
        <v>248</v>
      </c>
      <c r="C1246" s="144">
        <v>61116</v>
      </c>
      <c r="D1246" s="144"/>
      <c r="E1246" s="1" t="s">
        <v>476</v>
      </c>
      <c r="F1246" s="1" t="s">
        <v>143</v>
      </c>
      <c r="G1246" s="1" t="s">
        <v>498</v>
      </c>
    </row>
    <row r="1247" spans="1:7" ht="15" customHeight="1">
      <c r="A1247" s="180">
        <v>45068</v>
      </c>
      <c r="B1247" s="1" t="s">
        <v>161</v>
      </c>
      <c r="C1247" s="144"/>
      <c r="D1247" s="144">
        <v>2510</v>
      </c>
      <c r="E1247" s="1" t="s">
        <v>476</v>
      </c>
      <c r="F1247" s="1" t="s">
        <v>144</v>
      </c>
      <c r="G1247" s="1" t="s">
        <v>498</v>
      </c>
    </row>
    <row r="1248" spans="1:7" ht="15" customHeight="1">
      <c r="A1248" s="180">
        <v>45068</v>
      </c>
      <c r="B1248" s="1" t="s">
        <v>248</v>
      </c>
      <c r="C1248" s="144">
        <v>2510</v>
      </c>
      <c r="D1248" s="144"/>
      <c r="E1248" s="1" t="s">
        <v>476</v>
      </c>
      <c r="F1248" s="1" t="s">
        <v>144</v>
      </c>
      <c r="G1248" s="1" t="s">
        <v>498</v>
      </c>
    </row>
    <row r="1249" spans="1:7" ht="15" customHeight="1">
      <c r="A1249" s="180">
        <v>45068</v>
      </c>
      <c r="B1249" s="1" t="s">
        <v>161</v>
      </c>
      <c r="C1249" s="144"/>
      <c r="D1249" s="144">
        <v>65460</v>
      </c>
      <c r="E1249" s="1" t="s">
        <v>339</v>
      </c>
      <c r="F1249" s="1" t="s">
        <v>143</v>
      </c>
      <c r="G1249" s="1" t="s">
        <v>383</v>
      </c>
    </row>
    <row r="1250" spans="1:7" ht="15" customHeight="1">
      <c r="A1250" s="180">
        <v>45068</v>
      </c>
      <c r="B1250" s="1" t="s">
        <v>276</v>
      </c>
      <c r="C1250" s="144"/>
      <c r="D1250" s="144">
        <v>6546</v>
      </c>
      <c r="E1250" s="1" t="s">
        <v>339</v>
      </c>
      <c r="F1250" s="1" t="s">
        <v>143</v>
      </c>
      <c r="G1250" s="1" t="s">
        <v>383</v>
      </c>
    </row>
    <row r="1251" spans="1:7" ht="15" customHeight="1">
      <c r="A1251" s="180">
        <v>45068</v>
      </c>
      <c r="B1251" s="1" t="s">
        <v>248</v>
      </c>
      <c r="C1251" s="144">
        <v>72006</v>
      </c>
      <c r="D1251" s="144"/>
      <c r="E1251" s="1" t="s">
        <v>339</v>
      </c>
      <c r="F1251" s="1" t="s">
        <v>143</v>
      </c>
      <c r="G1251" s="1" t="s">
        <v>383</v>
      </c>
    </row>
    <row r="1252" spans="1:7" ht="15" customHeight="1">
      <c r="A1252" s="180">
        <v>45068</v>
      </c>
      <c r="B1252" s="1" t="s">
        <v>161</v>
      </c>
      <c r="C1252" s="144"/>
      <c r="D1252" s="144">
        <v>2960</v>
      </c>
      <c r="E1252" s="1" t="s">
        <v>339</v>
      </c>
      <c r="F1252" s="1" t="s">
        <v>144</v>
      </c>
      <c r="G1252" s="1" t="s">
        <v>383</v>
      </c>
    </row>
    <row r="1253" spans="1:7" ht="15" customHeight="1">
      <c r="A1253" s="180">
        <v>45068</v>
      </c>
      <c r="B1253" s="1" t="s">
        <v>248</v>
      </c>
      <c r="C1253" s="144">
        <v>2960</v>
      </c>
      <c r="D1253" s="144"/>
      <c r="E1253" s="1" t="s">
        <v>339</v>
      </c>
      <c r="F1253" s="1" t="s">
        <v>144</v>
      </c>
      <c r="G1253" s="1" t="s">
        <v>383</v>
      </c>
    </row>
    <row r="1254" spans="1:7" ht="15" customHeight="1">
      <c r="A1254" s="180">
        <v>45068</v>
      </c>
      <c r="B1254" s="1" t="s">
        <v>161</v>
      </c>
      <c r="C1254" s="144"/>
      <c r="D1254" s="144">
        <v>195500</v>
      </c>
      <c r="E1254" s="1" t="s">
        <v>117</v>
      </c>
      <c r="F1254" s="1" t="s">
        <v>143</v>
      </c>
      <c r="G1254" s="1" t="s">
        <v>383</v>
      </c>
    </row>
    <row r="1255" spans="1:7" ht="15" customHeight="1">
      <c r="A1255" s="180">
        <v>45068</v>
      </c>
      <c r="B1255" s="1" t="s">
        <v>276</v>
      </c>
      <c r="C1255" s="144"/>
      <c r="D1255" s="144">
        <v>19550</v>
      </c>
      <c r="E1255" s="1" t="s">
        <v>117</v>
      </c>
      <c r="F1255" s="1" t="s">
        <v>143</v>
      </c>
      <c r="G1255" s="1" t="s">
        <v>383</v>
      </c>
    </row>
    <row r="1256" spans="1:7" ht="15" customHeight="1">
      <c r="A1256" s="180">
        <v>45068</v>
      </c>
      <c r="B1256" s="1" t="s">
        <v>248</v>
      </c>
      <c r="C1256" s="144">
        <v>215050</v>
      </c>
      <c r="D1256" s="144"/>
      <c r="E1256" s="1" t="s">
        <v>117</v>
      </c>
      <c r="F1256" s="1" t="s">
        <v>143</v>
      </c>
      <c r="G1256" s="1" t="s">
        <v>383</v>
      </c>
    </row>
    <row r="1257" spans="1:7" ht="15" customHeight="1">
      <c r="A1257" s="180">
        <v>45068</v>
      </c>
      <c r="B1257" s="1" t="s">
        <v>161</v>
      </c>
      <c r="C1257" s="144"/>
      <c r="D1257" s="144">
        <v>8860</v>
      </c>
      <c r="E1257" s="1" t="s">
        <v>117</v>
      </c>
      <c r="F1257" s="1" t="s">
        <v>144</v>
      </c>
      <c r="G1257" s="1" t="s">
        <v>498</v>
      </c>
    </row>
    <row r="1258" spans="1:7" ht="15" customHeight="1">
      <c r="A1258" s="180">
        <v>45068</v>
      </c>
      <c r="B1258" s="1" t="s">
        <v>248</v>
      </c>
      <c r="C1258" s="144">
        <v>8860</v>
      </c>
      <c r="D1258" s="144"/>
      <c r="E1258" s="1" t="s">
        <v>117</v>
      </c>
      <c r="F1258" s="1" t="s">
        <v>144</v>
      </c>
      <c r="G1258" s="1" t="s">
        <v>498</v>
      </c>
    </row>
    <row r="1259" spans="1:7" ht="15" customHeight="1">
      <c r="A1259" s="180">
        <v>45068</v>
      </c>
      <c r="B1259" s="1" t="s">
        <v>161</v>
      </c>
      <c r="C1259" s="144"/>
      <c r="D1259" s="144">
        <v>344460</v>
      </c>
      <c r="E1259" s="1" t="s">
        <v>139</v>
      </c>
      <c r="F1259" s="1" t="s">
        <v>143</v>
      </c>
      <c r="G1259" s="1" t="s">
        <v>383</v>
      </c>
    </row>
    <row r="1260" spans="1:7" ht="15" customHeight="1">
      <c r="A1260" s="180">
        <v>45068</v>
      </c>
      <c r="B1260" s="1" t="s">
        <v>276</v>
      </c>
      <c r="C1260" s="144"/>
      <c r="D1260" s="144">
        <v>34446</v>
      </c>
      <c r="E1260" s="1" t="s">
        <v>139</v>
      </c>
      <c r="F1260" s="1" t="s">
        <v>143</v>
      </c>
      <c r="G1260" s="1" t="s">
        <v>383</v>
      </c>
    </row>
    <row r="1261" spans="1:7" ht="15" customHeight="1">
      <c r="A1261" s="180">
        <v>45068</v>
      </c>
      <c r="B1261" s="1" t="s">
        <v>248</v>
      </c>
      <c r="C1261" s="144">
        <v>378906</v>
      </c>
      <c r="D1261" s="144"/>
      <c r="E1261" s="1" t="s">
        <v>139</v>
      </c>
      <c r="F1261" s="1" t="s">
        <v>143</v>
      </c>
      <c r="G1261" s="1" t="s">
        <v>383</v>
      </c>
    </row>
    <row r="1262" spans="1:7" ht="15" customHeight="1">
      <c r="A1262" s="180">
        <v>45068</v>
      </c>
      <c r="B1262" s="1" t="s">
        <v>161</v>
      </c>
      <c r="C1262" s="144"/>
      <c r="D1262" s="144">
        <v>15610</v>
      </c>
      <c r="E1262" s="1" t="s">
        <v>139</v>
      </c>
      <c r="F1262" s="1" t="s">
        <v>144</v>
      </c>
      <c r="G1262" s="1" t="s">
        <v>383</v>
      </c>
    </row>
    <row r="1263" spans="1:7" ht="15" customHeight="1">
      <c r="A1263" s="180">
        <v>45068</v>
      </c>
      <c r="B1263" s="1" t="s">
        <v>248</v>
      </c>
      <c r="C1263" s="144">
        <v>15610</v>
      </c>
      <c r="D1263" s="144"/>
      <c r="E1263" s="1" t="s">
        <v>139</v>
      </c>
      <c r="F1263" s="1" t="s">
        <v>144</v>
      </c>
      <c r="G1263" s="1" t="s">
        <v>383</v>
      </c>
    </row>
    <row r="1264" spans="1:7" ht="15" customHeight="1">
      <c r="A1264" s="180">
        <v>45068</v>
      </c>
      <c r="B1264" s="1" t="s">
        <v>161</v>
      </c>
      <c r="C1264" s="144"/>
      <c r="D1264" s="144">
        <v>2114360</v>
      </c>
      <c r="E1264" s="1" t="s">
        <v>139</v>
      </c>
      <c r="F1264" s="1" t="s">
        <v>227</v>
      </c>
      <c r="G1264" s="1" t="s">
        <v>383</v>
      </c>
    </row>
    <row r="1265" spans="1:7" ht="15" customHeight="1">
      <c r="A1265" s="180">
        <v>45068</v>
      </c>
      <c r="B1265" s="1" t="s">
        <v>276</v>
      </c>
      <c r="C1265" s="144"/>
      <c r="D1265" s="144">
        <v>211436</v>
      </c>
      <c r="E1265" s="1" t="s">
        <v>139</v>
      </c>
      <c r="F1265" s="1" t="s">
        <v>227</v>
      </c>
      <c r="G1265" s="1" t="s">
        <v>383</v>
      </c>
    </row>
    <row r="1266" spans="1:7" ht="15" customHeight="1">
      <c r="A1266" s="180">
        <v>45068</v>
      </c>
      <c r="B1266" s="1" t="s">
        <v>248</v>
      </c>
      <c r="C1266" s="144">
        <v>2325796</v>
      </c>
      <c r="D1266" s="144"/>
      <c r="E1266" s="1" t="s">
        <v>139</v>
      </c>
      <c r="F1266" s="1" t="s">
        <v>227</v>
      </c>
      <c r="G1266" s="1" t="s">
        <v>383</v>
      </c>
    </row>
    <row r="1267" spans="1:7" ht="15" customHeight="1">
      <c r="A1267" s="180">
        <v>45068</v>
      </c>
      <c r="B1267" s="1" t="s">
        <v>161</v>
      </c>
      <c r="C1267" s="144"/>
      <c r="D1267" s="144">
        <v>95820</v>
      </c>
      <c r="E1267" s="1" t="s">
        <v>139</v>
      </c>
      <c r="F1267" s="1" t="s">
        <v>228</v>
      </c>
      <c r="G1267" s="1" t="s">
        <v>498</v>
      </c>
    </row>
    <row r="1268" spans="1:7" ht="15" customHeight="1">
      <c r="A1268" s="180">
        <v>45068</v>
      </c>
      <c r="B1268" s="1" t="s">
        <v>248</v>
      </c>
      <c r="C1268" s="144">
        <v>95820</v>
      </c>
      <c r="D1268" s="144"/>
      <c r="E1268" s="1" t="s">
        <v>139</v>
      </c>
      <c r="F1268" s="1" t="s">
        <v>228</v>
      </c>
      <c r="G1268" s="1" t="s">
        <v>498</v>
      </c>
    </row>
    <row r="1269" spans="1:7" ht="15" customHeight="1">
      <c r="A1269" s="180">
        <v>45068</v>
      </c>
      <c r="B1269" s="1" t="s">
        <v>161</v>
      </c>
      <c r="C1269" s="144"/>
      <c r="D1269" s="144">
        <v>26240</v>
      </c>
      <c r="E1269" s="1" t="s">
        <v>132</v>
      </c>
      <c r="F1269" s="1" t="s">
        <v>143</v>
      </c>
      <c r="G1269" s="1" t="s">
        <v>498</v>
      </c>
    </row>
    <row r="1270" spans="1:7" ht="15" customHeight="1">
      <c r="A1270" s="180">
        <v>45068</v>
      </c>
      <c r="B1270" s="1" t="s">
        <v>276</v>
      </c>
      <c r="C1270" s="144"/>
      <c r="D1270" s="144">
        <v>2624</v>
      </c>
      <c r="E1270" s="1" t="s">
        <v>132</v>
      </c>
      <c r="F1270" s="1" t="s">
        <v>143</v>
      </c>
      <c r="G1270" s="1" t="s">
        <v>498</v>
      </c>
    </row>
    <row r="1271" spans="1:7" ht="15" customHeight="1">
      <c r="A1271" s="180">
        <v>45068</v>
      </c>
      <c r="B1271" s="1" t="s">
        <v>248</v>
      </c>
      <c r="C1271" s="144">
        <v>28864</v>
      </c>
      <c r="D1271" s="144"/>
      <c r="E1271" s="1" t="s">
        <v>132</v>
      </c>
      <c r="F1271" s="1" t="s">
        <v>143</v>
      </c>
      <c r="G1271" s="1" t="s">
        <v>498</v>
      </c>
    </row>
    <row r="1272" spans="1:7" ht="15" customHeight="1">
      <c r="A1272" s="180">
        <v>45068</v>
      </c>
      <c r="B1272" s="1" t="s">
        <v>161</v>
      </c>
      <c r="C1272" s="144"/>
      <c r="D1272" s="144">
        <v>1180</v>
      </c>
      <c r="E1272" s="1" t="s">
        <v>132</v>
      </c>
      <c r="F1272" s="1" t="s">
        <v>144</v>
      </c>
      <c r="G1272" s="1" t="s">
        <v>498</v>
      </c>
    </row>
    <row r="1273" spans="1:7" ht="15" customHeight="1">
      <c r="A1273" s="180">
        <v>45068</v>
      </c>
      <c r="B1273" s="1" t="s">
        <v>248</v>
      </c>
      <c r="C1273" s="144">
        <v>1180</v>
      </c>
      <c r="D1273" s="144"/>
      <c r="E1273" s="1" t="s">
        <v>132</v>
      </c>
      <c r="F1273" s="1" t="s">
        <v>144</v>
      </c>
      <c r="G1273" s="1" t="s">
        <v>498</v>
      </c>
    </row>
    <row r="1274" spans="1:7" ht="15" customHeight="1">
      <c r="A1274" s="180">
        <v>45068</v>
      </c>
      <c r="B1274" s="1" t="s">
        <v>161</v>
      </c>
      <c r="C1274" s="144"/>
      <c r="D1274" s="144">
        <v>211790</v>
      </c>
      <c r="E1274" s="1" t="s">
        <v>313</v>
      </c>
      <c r="F1274" s="1" t="s">
        <v>143</v>
      </c>
      <c r="G1274" s="1" t="s">
        <v>383</v>
      </c>
    </row>
    <row r="1275" spans="1:7" ht="15" customHeight="1">
      <c r="A1275" s="180">
        <v>45068</v>
      </c>
      <c r="B1275" s="1" t="s">
        <v>276</v>
      </c>
      <c r="C1275" s="144"/>
      <c r="D1275" s="144">
        <v>21179</v>
      </c>
      <c r="E1275" s="1" t="s">
        <v>313</v>
      </c>
      <c r="F1275" s="1" t="s">
        <v>143</v>
      </c>
      <c r="G1275" s="1" t="s">
        <v>383</v>
      </c>
    </row>
    <row r="1276" spans="1:7" ht="15" customHeight="1">
      <c r="A1276" s="180">
        <v>45068</v>
      </c>
      <c r="B1276" s="1" t="s">
        <v>248</v>
      </c>
      <c r="C1276" s="144">
        <v>232969</v>
      </c>
      <c r="D1276" s="144"/>
      <c r="E1276" s="1" t="s">
        <v>313</v>
      </c>
      <c r="F1276" s="1" t="s">
        <v>143</v>
      </c>
      <c r="G1276" s="1" t="s">
        <v>383</v>
      </c>
    </row>
    <row r="1277" spans="1:7" ht="15" customHeight="1">
      <c r="A1277" s="180">
        <v>45068</v>
      </c>
      <c r="B1277" s="1" t="s">
        <v>161</v>
      </c>
      <c r="C1277" s="144"/>
      <c r="D1277" s="144">
        <v>9590</v>
      </c>
      <c r="E1277" s="1" t="s">
        <v>313</v>
      </c>
      <c r="F1277" s="1" t="s">
        <v>144</v>
      </c>
      <c r="G1277" s="1" t="s">
        <v>383</v>
      </c>
    </row>
    <row r="1278" spans="1:7" ht="15" customHeight="1">
      <c r="A1278" s="180">
        <v>45068</v>
      </c>
      <c r="B1278" s="1" t="s">
        <v>248</v>
      </c>
      <c r="C1278" s="144">
        <v>9590</v>
      </c>
      <c r="D1278" s="144"/>
      <c r="E1278" s="1" t="s">
        <v>313</v>
      </c>
      <c r="F1278" s="1" t="s">
        <v>144</v>
      </c>
      <c r="G1278" s="1" t="s">
        <v>383</v>
      </c>
    </row>
    <row r="1279" spans="1:7" ht="15" customHeight="1">
      <c r="A1279" s="180">
        <v>45068</v>
      </c>
      <c r="B1279" s="1" t="s">
        <v>161</v>
      </c>
      <c r="C1279" s="144"/>
      <c r="D1279" s="144">
        <v>492780</v>
      </c>
      <c r="E1279" s="1" t="s">
        <v>384</v>
      </c>
      <c r="F1279" s="1" t="s">
        <v>143</v>
      </c>
      <c r="G1279" s="1" t="s">
        <v>498</v>
      </c>
    </row>
    <row r="1280" spans="1:7" ht="15" customHeight="1">
      <c r="A1280" s="180">
        <v>45068</v>
      </c>
      <c r="B1280" s="1" t="s">
        <v>276</v>
      </c>
      <c r="C1280" s="144"/>
      <c r="D1280" s="144">
        <v>49278</v>
      </c>
      <c r="E1280" s="1" t="s">
        <v>384</v>
      </c>
      <c r="F1280" s="1" t="s">
        <v>143</v>
      </c>
      <c r="G1280" s="1" t="s">
        <v>498</v>
      </c>
    </row>
    <row r="1281" spans="1:7" ht="15" customHeight="1">
      <c r="A1281" s="180">
        <v>45068</v>
      </c>
      <c r="B1281" s="1" t="s">
        <v>248</v>
      </c>
      <c r="C1281" s="144">
        <v>542058</v>
      </c>
      <c r="D1281" s="144"/>
      <c r="E1281" s="1" t="s">
        <v>384</v>
      </c>
      <c r="F1281" s="1" t="s">
        <v>143</v>
      </c>
      <c r="G1281" s="1" t="s">
        <v>498</v>
      </c>
    </row>
    <row r="1282" spans="1:7" ht="15" customHeight="1">
      <c r="A1282" s="180">
        <v>45068</v>
      </c>
      <c r="B1282" s="1" t="s">
        <v>161</v>
      </c>
      <c r="C1282" s="144"/>
      <c r="D1282" s="144">
        <v>22330</v>
      </c>
      <c r="E1282" s="1" t="s">
        <v>384</v>
      </c>
      <c r="F1282" s="1" t="s">
        <v>144</v>
      </c>
      <c r="G1282" s="1" t="s">
        <v>498</v>
      </c>
    </row>
    <row r="1283" spans="1:7" ht="15" customHeight="1">
      <c r="A1283" s="180">
        <v>45068</v>
      </c>
      <c r="B1283" s="1" t="s">
        <v>248</v>
      </c>
      <c r="C1283" s="144">
        <v>22330</v>
      </c>
      <c r="D1283" s="144"/>
      <c r="E1283" s="1" t="s">
        <v>384</v>
      </c>
      <c r="F1283" s="1" t="s">
        <v>144</v>
      </c>
      <c r="G1283" s="1" t="s">
        <v>498</v>
      </c>
    </row>
    <row r="1284" spans="1:7" ht="15" customHeight="1">
      <c r="A1284" s="180">
        <v>45068</v>
      </c>
      <c r="B1284" s="1" t="s">
        <v>161</v>
      </c>
      <c r="C1284" s="144"/>
      <c r="D1284" s="144">
        <v>40670</v>
      </c>
      <c r="E1284" s="1" t="s">
        <v>123</v>
      </c>
      <c r="F1284" s="1" t="s">
        <v>143</v>
      </c>
      <c r="G1284" s="1" t="s">
        <v>383</v>
      </c>
    </row>
    <row r="1285" spans="1:7" ht="15" customHeight="1">
      <c r="A1285" s="180">
        <v>45068</v>
      </c>
      <c r="B1285" s="1" t="s">
        <v>276</v>
      </c>
      <c r="C1285" s="144"/>
      <c r="D1285" s="144">
        <v>4067</v>
      </c>
      <c r="E1285" s="1" t="s">
        <v>123</v>
      </c>
      <c r="F1285" s="1" t="s">
        <v>143</v>
      </c>
      <c r="G1285" s="1" t="s">
        <v>383</v>
      </c>
    </row>
    <row r="1286" spans="1:7" ht="15" customHeight="1">
      <c r="A1286" s="180">
        <v>45068</v>
      </c>
      <c r="B1286" s="1" t="s">
        <v>248</v>
      </c>
      <c r="C1286" s="144">
        <v>44737</v>
      </c>
      <c r="D1286" s="144"/>
      <c r="E1286" s="1" t="s">
        <v>123</v>
      </c>
      <c r="F1286" s="1" t="s">
        <v>143</v>
      </c>
      <c r="G1286" s="1" t="s">
        <v>383</v>
      </c>
    </row>
    <row r="1287" spans="1:7" ht="15" customHeight="1">
      <c r="A1287" s="180">
        <v>45068</v>
      </c>
      <c r="B1287" s="1" t="s">
        <v>161</v>
      </c>
      <c r="C1287" s="144"/>
      <c r="D1287" s="144">
        <v>1840</v>
      </c>
      <c r="E1287" s="1" t="s">
        <v>123</v>
      </c>
      <c r="F1287" s="1" t="s">
        <v>144</v>
      </c>
      <c r="G1287" s="1" t="s">
        <v>383</v>
      </c>
    </row>
    <row r="1288" spans="1:7" ht="15" customHeight="1">
      <c r="A1288" s="180">
        <v>45068</v>
      </c>
      <c r="B1288" s="1" t="s">
        <v>248</v>
      </c>
      <c r="C1288" s="144">
        <v>1840</v>
      </c>
      <c r="D1288" s="144"/>
      <c r="E1288" s="1" t="s">
        <v>123</v>
      </c>
      <c r="F1288" s="1" t="s">
        <v>144</v>
      </c>
      <c r="G1288" s="1" t="s">
        <v>383</v>
      </c>
    </row>
    <row r="1289" spans="1:7" ht="15" customHeight="1">
      <c r="A1289" s="180">
        <v>45068</v>
      </c>
      <c r="B1289" s="1" t="s">
        <v>161</v>
      </c>
      <c r="C1289" s="144"/>
      <c r="D1289" s="144">
        <v>159490</v>
      </c>
      <c r="E1289" s="1" t="s">
        <v>396</v>
      </c>
      <c r="F1289" s="1" t="s">
        <v>143</v>
      </c>
      <c r="G1289" s="1" t="s">
        <v>498</v>
      </c>
    </row>
    <row r="1290" spans="1:7" ht="15" customHeight="1">
      <c r="A1290" s="180">
        <v>45068</v>
      </c>
      <c r="B1290" s="1" t="s">
        <v>276</v>
      </c>
      <c r="C1290" s="144"/>
      <c r="D1290" s="144">
        <v>15949</v>
      </c>
      <c r="E1290" s="1" t="s">
        <v>396</v>
      </c>
      <c r="F1290" s="1" t="s">
        <v>143</v>
      </c>
      <c r="G1290" s="1" t="s">
        <v>498</v>
      </c>
    </row>
    <row r="1291" spans="1:7" ht="15" customHeight="1">
      <c r="A1291" s="180">
        <v>45068</v>
      </c>
      <c r="B1291" s="1" t="s">
        <v>248</v>
      </c>
      <c r="C1291" s="144">
        <v>175439</v>
      </c>
      <c r="D1291" s="144"/>
      <c r="E1291" s="1" t="s">
        <v>396</v>
      </c>
      <c r="F1291" s="1" t="s">
        <v>143</v>
      </c>
      <c r="G1291" s="1" t="s">
        <v>498</v>
      </c>
    </row>
    <row r="1292" spans="1:7" ht="15" customHeight="1">
      <c r="A1292" s="180">
        <v>45068</v>
      </c>
      <c r="B1292" s="1" t="s">
        <v>161</v>
      </c>
      <c r="C1292" s="144"/>
      <c r="D1292" s="144">
        <v>7220</v>
      </c>
      <c r="E1292" s="1" t="s">
        <v>396</v>
      </c>
      <c r="F1292" s="1" t="s">
        <v>144</v>
      </c>
      <c r="G1292" s="1" t="s">
        <v>498</v>
      </c>
    </row>
    <row r="1293" spans="1:7" ht="15" customHeight="1">
      <c r="A1293" s="180">
        <v>45068</v>
      </c>
      <c r="B1293" s="1" t="s">
        <v>248</v>
      </c>
      <c r="C1293" s="144">
        <v>7220</v>
      </c>
      <c r="D1293" s="144"/>
      <c r="E1293" s="1" t="s">
        <v>396</v>
      </c>
      <c r="F1293" s="1" t="s">
        <v>144</v>
      </c>
      <c r="G1293" s="1" t="s">
        <v>498</v>
      </c>
    </row>
    <row r="1294" spans="1:7" ht="15" customHeight="1">
      <c r="A1294" s="180">
        <v>45068</v>
      </c>
      <c r="B1294" s="1" t="s">
        <v>161</v>
      </c>
      <c r="C1294" s="144"/>
      <c r="D1294" s="144">
        <v>391010</v>
      </c>
      <c r="E1294" s="1" t="s">
        <v>310</v>
      </c>
      <c r="F1294" s="1" t="s">
        <v>227</v>
      </c>
      <c r="G1294" s="1" t="s">
        <v>383</v>
      </c>
    </row>
    <row r="1295" spans="1:7" ht="15" customHeight="1">
      <c r="A1295" s="180">
        <v>45068</v>
      </c>
      <c r="B1295" s="1" t="s">
        <v>276</v>
      </c>
      <c r="C1295" s="144"/>
      <c r="D1295" s="144">
        <v>39101</v>
      </c>
      <c r="E1295" s="1" t="s">
        <v>310</v>
      </c>
      <c r="F1295" s="1" t="s">
        <v>227</v>
      </c>
      <c r="G1295" s="1" t="s">
        <v>383</v>
      </c>
    </row>
    <row r="1296" spans="1:7" ht="15" customHeight="1">
      <c r="A1296" s="180">
        <v>45068</v>
      </c>
      <c r="B1296" s="1" t="s">
        <v>248</v>
      </c>
      <c r="C1296" s="144">
        <v>430111</v>
      </c>
      <c r="D1296" s="144"/>
      <c r="E1296" s="1" t="s">
        <v>310</v>
      </c>
      <c r="F1296" s="1" t="s">
        <v>227</v>
      </c>
      <c r="G1296" s="1" t="s">
        <v>383</v>
      </c>
    </row>
    <row r="1297" spans="1:7" ht="15" customHeight="1">
      <c r="A1297" s="180">
        <v>45068</v>
      </c>
      <c r="B1297" s="1" t="s">
        <v>161</v>
      </c>
      <c r="C1297" s="144"/>
      <c r="D1297" s="144">
        <v>17720</v>
      </c>
      <c r="E1297" s="1" t="s">
        <v>310</v>
      </c>
      <c r="F1297" s="1" t="s">
        <v>228</v>
      </c>
      <c r="G1297" s="1" t="s">
        <v>498</v>
      </c>
    </row>
    <row r="1298" spans="1:7" ht="15" customHeight="1">
      <c r="A1298" s="180">
        <v>45068</v>
      </c>
      <c r="B1298" s="1" t="s">
        <v>248</v>
      </c>
      <c r="C1298" s="144">
        <v>17720</v>
      </c>
      <c r="D1298" s="144"/>
      <c r="E1298" s="1" t="s">
        <v>310</v>
      </c>
      <c r="F1298" s="1" t="s">
        <v>228</v>
      </c>
      <c r="G1298" s="1" t="s">
        <v>498</v>
      </c>
    </row>
    <row r="1299" spans="1:7" ht="15" customHeight="1">
      <c r="A1299" s="180">
        <v>45068</v>
      </c>
      <c r="B1299" s="1" t="s">
        <v>161</v>
      </c>
      <c r="C1299" s="144"/>
      <c r="D1299" s="144">
        <v>181980</v>
      </c>
      <c r="E1299" s="1" t="s">
        <v>313</v>
      </c>
      <c r="F1299" s="1" t="s">
        <v>143</v>
      </c>
      <c r="G1299" s="1" t="s">
        <v>498</v>
      </c>
    </row>
    <row r="1300" spans="1:7" ht="15" customHeight="1">
      <c r="A1300" s="180">
        <v>45068</v>
      </c>
      <c r="B1300" s="1" t="s">
        <v>276</v>
      </c>
      <c r="C1300" s="144"/>
      <c r="D1300" s="144">
        <v>18198</v>
      </c>
      <c r="E1300" s="1" t="s">
        <v>313</v>
      </c>
      <c r="F1300" s="1" t="s">
        <v>143</v>
      </c>
      <c r="G1300" s="1" t="s">
        <v>498</v>
      </c>
    </row>
    <row r="1301" spans="1:7" ht="15" customHeight="1">
      <c r="A1301" s="180">
        <v>45068</v>
      </c>
      <c r="B1301" s="1" t="s">
        <v>248</v>
      </c>
      <c r="C1301" s="144">
        <v>200178</v>
      </c>
      <c r="D1301" s="144"/>
      <c r="E1301" s="1" t="s">
        <v>313</v>
      </c>
      <c r="F1301" s="1" t="s">
        <v>143</v>
      </c>
      <c r="G1301" s="1" t="s">
        <v>498</v>
      </c>
    </row>
    <row r="1302" spans="1:7" ht="15" customHeight="1">
      <c r="A1302" s="180">
        <v>45068</v>
      </c>
      <c r="B1302" s="1" t="s">
        <v>161</v>
      </c>
      <c r="C1302" s="144"/>
      <c r="D1302" s="144">
        <v>8240</v>
      </c>
      <c r="E1302" s="1" t="s">
        <v>313</v>
      </c>
      <c r="F1302" s="1" t="s">
        <v>144</v>
      </c>
      <c r="G1302" s="1" t="s">
        <v>383</v>
      </c>
    </row>
    <row r="1303" spans="1:7" ht="15" customHeight="1">
      <c r="A1303" s="180">
        <v>45068</v>
      </c>
      <c r="B1303" s="1" t="s">
        <v>248</v>
      </c>
      <c r="C1303" s="144">
        <v>8240</v>
      </c>
      <c r="D1303" s="144"/>
      <c r="E1303" s="1" t="s">
        <v>313</v>
      </c>
      <c r="F1303" s="1" t="s">
        <v>144</v>
      </c>
      <c r="G1303" s="1" t="s">
        <v>383</v>
      </c>
    </row>
    <row r="1304" spans="1:7" ht="15" customHeight="1">
      <c r="A1304" s="180">
        <v>45068</v>
      </c>
      <c r="B1304" s="1" t="s">
        <v>161</v>
      </c>
      <c r="C1304" s="144"/>
      <c r="D1304" s="144">
        <v>342260</v>
      </c>
      <c r="E1304" s="1" t="s">
        <v>129</v>
      </c>
      <c r="F1304" s="1" t="s">
        <v>143</v>
      </c>
      <c r="G1304" s="1" t="s">
        <v>383</v>
      </c>
    </row>
    <row r="1305" spans="1:7" ht="15" customHeight="1">
      <c r="A1305" s="180">
        <v>45068</v>
      </c>
      <c r="B1305" s="1" t="s">
        <v>276</v>
      </c>
      <c r="C1305" s="144"/>
      <c r="D1305" s="144">
        <v>34226</v>
      </c>
      <c r="E1305" s="1" t="s">
        <v>129</v>
      </c>
      <c r="F1305" s="1" t="s">
        <v>143</v>
      </c>
      <c r="G1305" s="1" t="s">
        <v>383</v>
      </c>
    </row>
    <row r="1306" spans="1:7" ht="15" customHeight="1">
      <c r="A1306" s="180">
        <v>45068</v>
      </c>
      <c r="B1306" s="1" t="s">
        <v>248</v>
      </c>
      <c r="C1306" s="144">
        <v>376486</v>
      </c>
      <c r="D1306" s="144"/>
      <c r="E1306" s="1" t="s">
        <v>129</v>
      </c>
      <c r="F1306" s="1" t="s">
        <v>143</v>
      </c>
      <c r="G1306" s="1" t="s">
        <v>383</v>
      </c>
    </row>
    <row r="1307" spans="1:7" ht="15" customHeight="1">
      <c r="A1307" s="180">
        <v>45068</v>
      </c>
      <c r="B1307" s="1" t="s">
        <v>161</v>
      </c>
      <c r="C1307" s="144"/>
      <c r="D1307" s="144">
        <v>15510</v>
      </c>
      <c r="E1307" s="1" t="s">
        <v>129</v>
      </c>
      <c r="F1307" s="1" t="s">
        <v>144</v>
      </c>
      <c r="G1307" s="1" t="s">
        <v>498</v>
      </c>
    </row>
    <row r="1308" spans="1:7" ht="15" customHeight="1">
      <c r="A1308" s="180">
        <v>45068</v>
      </c>
      <c r="B1308" s="1" t="s">
        <v>248</v>
      </c>
      <c r="C1308" s="144">
        <v>15510</v>
      </c>
      <c r="D1308" s="144"/>
      <c r="E1308" s="1" t="s">
        <v>129</v>
      </c>
      <c r="F1308" s="1" t="s">
        <v>144</v>
      </c>
      <c r="G1308" s="1" t="s">
        <v>498</v>
      </c>
    </row>
    <row r="1309" spans="1:7" ht="15" customHeight="1">
      <c r="A1309" s="180">
        <v>45068</v>
      </c>
      <c r="B1309" s="1" t="s">
        <v>161</v>
      </c>
      <c r="C1309" s="144"/>
      <c r="D1309" s="144">
        <v>24290</v>
      </c>
      <c r="E1309" s="1" t="s">
        <v>129</v>
      </c>
      <c r="F1309" s="1" t="s">
        <v>227</v>
      </c>
      <c r="G1309" s="1" t="s">
        <v>498</v>
      </c>
    </row>
    <row r="1310" spans="1:7" ht="15" customHeight="1">
      <c r="A1310" s="180">
        <v>45068</v>
      </c>
      <c r="B1310" s="1" t="s">
        <v>276</v>
      </c>
      <c r="C1310" s="144"/>
      <c r="D1310" s="144">
        <v>2429</v>
      </c>
      <c r="E1310" s="1" t="s">
        <v>129</v>
      </c>
      <c r="F1310" s="1" t="s">
        <v>227</v>
      </c>
      <c r="G1310" s="1" t="s">
        <v>498</v>
      </c>
    </row>
    <row r="1311" spans="1:7" ht="15" customHeight="1">
      <c r="A1311" s="180">
        <v>45068</v>
      </c>
      <c r="B1311" s="1" t="s">
        <v>248</v>
      </c>
      <c r="C1311" s="144">
        <v>26719</v>
      </c>
      <c r="D1311" s="144"/>
      <c r="E1311" s="1" t="s">
        <v>129</v>
      </c>
      <c r="F1311" s="1" t="s">
        <v>227</v>
      </c>
      <c r="G1311" s="1" t="s">
        <v>498</v>
      </c>
    </row>
    <row r="1312" spans="1:7" ht="15" customHeight="1">
      <c r="A1312" s="180">
        <v>45068</v>
      </c>
      <c r="B1312" s="1" t="s">
        <v>161</v>
      </c>
      <c r="C1312" s="144"/>
      <c r="D1312" s="144">
        <v>1100</v>
      </c>
      <c r="E1312" s="1" t="s">
        <v>129</v>
      </c>
      <c r="F1312" s="1" t="s">
        <v>228</v>
      </c>
      <c r="G1312" s="1" t="s">
        <v>498</v>
      </c>
    </row>
    <row r="1313" spans="1:7" ht="15" customHeight="1">
      <c r="A1313" s="180">
        <v>45068</v>
      </c>
      <c r="B1313" s="1" t="s">
        <v>248</v>
      </c>
      <c r="C1313" s="144">
        <v>1100</v>
      </c>
      <c r="D1313" s="144"/>
      <c r="E1313" s="1" t="s">
        <v>129</v>
      </c>
      <c r="F1313" s="1" t="s">
        <v>228</v>
      </c>
      <c r="G1313" s="1" t="s">
        <v>498</v>
      </c>
    </row>
    <row r="1314" spans="1:7" ht="15" customHeight="1">
      <c r="A1314" s="180">
        <v>45068</v>
      </c>
      <c r="B1314" s="1" t="s">
        <v>161</v>
      </c>
      <c r="C1314" s="144"/>
      <c r="D1314" s="144">
        <v>389150</v>
      </c>
      <c r="E1314" s="1" t="s">
        <v>342</v>
      </c>
      <c r="F1314" s="1" t="s">
        <v>143</v>
      </c>
      <c r="G1314" s="1" t="s">
        <v>498</v>
      </c>
    </row>
    <row r="1315" spans="1:7" ht="15" customHeight="1">
      <c r="A1315" s="180">
        <v>45068</v>
      </c>
      <c r="B1315" s="1" t="s">
        <v>276</v>
      </c>
      <c r="C1315" s="144"/>
      <c r="D1315" s="144">
        <v>38915</v>
      </c>
      <c r="E1315" s="1" t="s">
        <v>342</v>
      </c>
      <c r="F1315" s="1" t="s">
        <v>143</v>
      </c>
      <c r="G1315" s="1" t="s">
        <v>498</v>
      </c>
    </row>
    <row r="1316" spans="1:7" ht="15" customHeight="1">
      <c r="A1316" s="180">
        <v>45068</v>
      </c>
      <c r="B1316" s="1" t="s">
        <v>248</v>
      </c>
      <c r="C1316" s="144">
        <v>428065</v>
      </c>
      <c r="D1316" s="144"/>
      <c r="E1316" s="1" t="s">
        <v>342</v>
      </c>
      <c r="F1316" s="1" t="s">
        <v>143</v>
      </c>
      <c r="G1316" s="1" t="s">
        <v>498</v>
      </c>
    </row>
    <row r="1317" spans="1:7" ht="15" customHeight="1">
      <c r="A1317" s="180">
        <v>45068</v>
      </c>
      <c r="B1317" s="1" t="s">
        <v>161</v>
      </c>
      <c r="C1317" s="144"/>
      <c r="D1317" s="144">
        <v>17637</v>
      </c>
      <c r="E1317" s="1" t="s">
        <v>342</v>
      </c>
      <c r="F1317" s="1" t="s">
        <v>144</v>
      </c>
      <c r="G1317" s="1" t="s">
        <v>498</v>
      </c>
    </row>
    <row r="1318" spans="1:7" ht="15" customHeight="1">
      <c r="A1318" s="180">
        <v>45068</v>
      </c>
      <c r="B1318" s="1" t="s">
        <v>248</v>
      </c>
      <c r="C1318" s="144">
        <v>17637</v>
      </c>
      <c r="D1318" s="144"/>
      <c r="E1318" s="1" t="s">
        <v>342</v>
      </c>
      <c r="F1318" s="1" t="s">
        <v>144</v>
      </c>
      <c r="G1318" s="1" t="s">
        <v>498</v>
      </c>
    </row>
    <row r="1319" spans="1:7" ht="15" customHeight="1">
      <c r="A1319" s="180">
        <v>45068</v>
      </c>
      <c r="B1319" s="1" t="s">
        <v>161</v>
      </c>
      <c r="C1319" s="144"/>
      <c r="D1319" s="144">
        <v>592820</v>
      </c>
      <c r="E1319" s="1" t="s">
        <v>342</v>
      </c>
      <c r="F1319" s="1" t="s">
        <v>227</v>
      </c>
      <c r="G1319" s="1" t="s">
        <v>383</v>
      </c>
    </row>
    <row r="1320" spans="1:7" ht="15" customHeight="1">
      <c r="A1320" s="180">
        <v>45068</v>
      </c>
      <c r="B1320" s="1" t="s">
        <v>276</v>
      </c>
      <c r="C1320" s="144"/>
      <c r="D1320" s="144">
        <v>59282</v>
      </c>
      <c r="E1320" s="1" t="s">
        <v>342</v>
      </c>
      <c r="F1320" s="1" t="s">
        <v>227</v>
      </c>
      <c r="G1320" s="1" t="s">
        <v>383</v>
      </c>
    </row>
    <row r="1321" spans="1:7" ht="15" customHeight="1">
      <c r="A1321" s="180">
        <v>45068</v>
      </c>
      <c r="B1321" s="1" t="s">
        <v>248</v>
      </c>
      <c r="C1321" s="144">
        <v>652102</v>
      </c>
      <c r="D1321" s="144"/>
      <c r="E1321" s="1" t="s">
        <v>342</v>
      </c>
      <c r="F1321" s="1" t="s">
        <v>227</v>
      </c>
      <c r="G1321" s="1" t="s">
        <v>383</v>
      </c>
    </row>
    <row r="1322" spans="1:7" ht="15" customHeight="1">
      <c r="A1322" s="180">
        <v>45068</v>
      </c>
      <c r="B1322" s="1" t="s">
        <v>161</v>
      </c>
      <c r="C1322" s="144"/>
      <c r="D1322" s="144">
        <v>26868</v>
      </c>
      <c r="E1322" s="1" t="s">
        <v>342</v>
      </c>
      <c r="F1322" s="1" t="s">
        <v>228</v>
      </c>
      <c r="G1322" s="1" t="s">
        <v>383</v>
      </c>
    </row>
    <row r="1323" spans="1:7" ht="15" customHeight="1">
      <c r="A1323" s="180">
        <v>45068</v>
      </c>
      <c r="B1323" s="1" t="s">
        <v>248</v>
      </c>
      <c r="C1323" s="144">
        <v>26868</v>
      </c>
      <c r="D1323" s="144"/>
      <c r="E1323" s="1" t="s">
        <v>342</v>
      </c>
      <c r="F1323" s="1" t="s">
        <v>228</v>
      </c>
      <c r="G1323" s="1" t="s">
        <v>383</v>
      </c>
    </row>
    <row r="1324" spans="1:7" ht="15" customHeight="1">
      <c r="A1324" s="180">
        <v>45068</v>
      </c>
      <c r="B1324" s="1" t="s">
        <v>161</v>
      </c>
      <c r="C1324" s="144"/>
      <c r="D1324" s="144">
        <v>24620</v>
      </c>
      <c r="E1324" s="1" t="s">
        <v>397</v>
      </c>
      <c r="F1324" s="1" t="s">
        <v>143</v>
      </c>
      <c r="G1324" s="1" t="s">
        <v>498</v>
      </c>
    </row>
    <row r="1325" spans="1:7" ht="15" customHeight="1">
      <c r="A1325" s="180">
        <v>45068</v>
      </c>
      <c r="B1325" s="1" t="s">
        <v>276</v>
      </c>
      <c r="C1325" s="144"/>
      <c r="D1325" s="144">
        <v>2462</v>
      </c>
      <c r="E1325" s="1" t="s">
        <v>397</v>
      </c>
      <c r="F1325" s="1" t="s">
        <v>143</v>
      </c>
      <c r="G1325" s="1" t="s">
        <v>498</v>
      </c>
    </row>
    <row r="1326" spans="1:7" ht="15" customHeight="1">
      <c r="A1326" s="180">
        <v>45068</v>
      </c>
      <c r="B1326" s="1" t="s">
        <v>248</v>
      </c>
      <c r="C1326" s="144">
        <v>27082</v>
      </c>
      <c r="D1326" s="144"/>
      <c r="E1326" s="1" t="s">
        <v>397</v>
      </c>
      <c r="F1326" s="1" t="s">
        <v>143</v>
      </c>
      <c r="G1326" s="1" t="s">
        <v>498</v>
      </c>
    </row>
    <row r="1327" spans="1:7" ht="15" customHeight="1">
      <c r="A1327" s="180">
        <v>45068</v>
      </c>
      <c r="B1327" s="1" t="s">
        <v>161</v>
      </c>
      <c r="C1327" s="144"/>
      <c r="D1327" s="144">
        <v>1110</v>
      </c>
      <c r="E1327" s="1" t="s">
        <v>397</v>
      </c>
      <c r="F1327" s="1" t="s">
        <v>144</v>
      </c>
      <c r="G1327" s="1" t="s">
        <v>498</v>
      </c>
    </row>
    <row r="1328" spans="1:7" ht="15" customHeight="1">
      <c r="A1328" s="180">
        <v>45068</v>
      </c>
      <c r="B1328" s="1" t="s">
        <v>248</v>
      </c>
      <c r="C1328" s="144">
        <v>1110</v>
      </c>
      <c r="D1328" s="144"/>
      <c r="E1328" s="1" t="s">
        <v>397</v>
      </c>
      <c r="F1328" s="1" t="s">
        <v>144</v>
      </c>
      <c r="G1328" s="1" t="s">
        <v>498</v>
      </c>
    </row>
    <row r="1329" spans="1:7" ht="15" customHeight="1">
      <c r="A1329" s="180">
        <v>45068</v>
      </c>
      <c r="B1329" s="1" t="s">
        <v>161</v>
      </c>
      <c r="C1329" s="144"/>
      <c r="D1329" s="144">
        <v>38760</v>
      </c>
      <c r="E1329" s="1" t="s">
        <v>135</v>
      </c>
      <c r="F1329" s="1" t="s">
        <v>143</v>
      </c>
      <c r="G1329" s="1" t="s">
        <v>383</v>
      </c>
    </row>
    <row r="1330" spans="1:7" ht="15" customHeight="1">
      <c r="A1330" s="180">
        <v>45068</v>
      </c>
      <c r="B1330" s="1" t="s">
        <v>276</v>
      </c>
      <c r="C1330" s="144"/>
      <c r="D1330" s="144">
        <v>3876</v>
      </c>
      <c r="E1330" s="1" t="s">
        <v>135</v>
      </c>
      <c r="F1330" s="1" t="s">
        <v>143</v>
      </c>
      <c r="G1330" s="1" t="s">
        <v>383</v>
      </c>
    </row>
    <row r="1331" spans="1:7" ht="15" customHeight="1">
      <c r="A1331" s="180">
        <v>45068</v>
      </c>
      <c r="B1331" s="1" t="s">
        <v>248</v>
      </c>
      <c r="C1331" s="144">
        <v>42636</v>
      </c>
      <c r="D1331" s="144"/>
      <c r="E1331" s="1" t="s">
        <v>135</v>
      </c>
      <c r="F1331" s="1" t="s">
        <v>143</v>
      </c>
      <c r="G1331" s="1" t="s">
        <v>383</v>
      </c>
    </row>
    <row r="1332" spans="1:7" ht="15" customHeight="1">
      <c r="A1332" s="180">
        <v>45068</v>
      </c>
      <c r="B1332" s="1" t="s">
        <v>161</v>
      </c>
      <c r="C1332" s="144"/>
      <c r="D1332" s="144">
        <v>1750</v>
      </c>
      <c r="E1332" s="1" t="s">
        <v>135</v>
      </c>
      <c r="F1332" s="1" t="s">
        <v>144</v>
      </c>
      <c r="G1332" s="1" t="s">
        <v>383</v>
      </c>
    </row>
    <row r="1333" spans="1:7" ht="15" customHeight="1">
      <c r="A1333" s="180">
        <v>45068</v>
      </c>
      <c r="B1333" s="1" t="s">
        <v>248</v>
      </c>
      <c r="C1333" s="144">
        <v>1750</v>
      </c>
      <c r="D1333" s="144"/>
      <c r="E1333" s="1" t="s">
        <v>135</v>
      </c>
      <c r="F1333" s="1" t="s">
        <v>144</v>
      </c>
      <c r="G1333" s="1" t="s">
        <v>383</v>
      </c>
    </row>
    <row r="1334" spans="1:7" ht="15" customHeight="1">
      <c r="A1334" s="180">
        <v>45068</v>
      </c>
      <c r="B1334" s="1" t="s">
        <v>161</v>
      </c>
      <c r="C1334" s="144"/>
      <c r="D1334" s="144">
        <v>47840</v>
      </c>
      <c r="E1334" s="1" t="s">
        <v>135</v>
      </c>
      <c r="F1334" s="1" t="s">
        <v>143</v>
      </c>
      <c r="G1334" s="1" t="s">
        <v>383</v>
      </c>
    </row>
    <row r="1335" spans="1:7" ht="15" customHeight="1">
      <c r="A1335" s="180">
        <v>45068</v>
      </c>
      <c r="B1335" s="1" t="s">
        <v>276</v>
      </c>
      <c r="C1335" s="144"/>
      <c r="D1335" s="144">
        <v>4784</v>
      </c>
      <c r="E1335" s="1" t="s">
        <v>135</v>
      </c>
      <c r="F1335" s="1" t="s">
        <v>143</v>
      </c>
      <c r="G1335" s="1" t="s">
        <v>383</v>
      </c>
    </row>
    <row r="1336" spans="1:7" ht="15" customHeight="1">
      <c r="A1336" s="180">
        <v>45068</v>
      </c>
      <c r="B1336" s="1" t="s">
        <v>248</v>
      </c>
      <c r="C1336" s="144">
        <v>52624</v>
      </c>
      <c r="D1336" s="144"/>
      <c r="E1336" s="1" t="s">
        <v>135</v>
      </c>
      <c r="F1336" s="1" t="s">
        <v>143</v>
      </c>
      <c r="G1336" s="1" t="s">
        <v>383</v>
      </c>
    </row>
    <row r="1337" spans="1:7" ht="15" customHeight="1">
      <c r="A1337" s="180">
        <v>45068</v>
      </c>
      <c r="B1337" s="1" t="s">
        <v>161</v>
      </c>
      <c r="C1337" s="144"/>
      <c r="D1337" s="144">
        <v>2160</v>
      </c>
      <c r="E1337" s="1" t="s">
        <v>135</v>
      </c>
      <c r="F1337" s="1" t="s">
        <v>144</v>
      </c>
      <c r="G1337" s="1" t="s">
        <v>498</v>
      </c>
    </row>
    <row r="1338" spans="1:7" ht="15" customHeight="1">
      <c r="A1338" s="180">
        <v>45068</v>
      </c>
      <c r="B1338" s="1" t="s">
        <v>248</v>
      </c>
      <c r="C1338" s="144">
        <v>2160</v>
      </c>
      <c r="D1338" s="144"/>
      <c r="E1338" s="1" t="s">
        <v>135</v>
      </c>
      <c r="F1338" s="1" t="s">
        <v>144</v>
      </c>
      <c r="G1338" s="1" t="s">
        <v>498</v>
      </c>
    </row>
    <row r="1339" spans="1:7" ht="15" customHeight="1">
      <c r="A1339" s="180">
        <v>45068</v>
      </c>
      <c r="B1339" s="1" t="s">
        <v>161</v>
      </c>
      <c r="C1339" s="144"/>
      <c r="D1339" s="144">
        <v>357590</v>
      </c>
      <c r="E1339" s="1" t="s">
        <v>135</v>
      </c>
      <c r="F1339" s="1" t="s">
        <v>143</v>
      </c>
      <c r="G1339" s="1" t="s">
        <v>498</v>
      </c>
    </row>
    <row r="1340" spans="1:7" ht="15" customHeight="1">
      <c r="A1340" s="180">
        <v>45068</v>
      </c>
      <c r="B1340" s="1" t="s">
        <v>276</v>
      </c>
      <c r="C1340" s="144"/>
      <c r="D1340" s="144">
        <v>35759</v>
      </c>
      <c r="E1340" s="1" t="s">
        <v>135</v>
      </c>
      <c r="F1340" s="1" t="s">
        <v>143</v>
      </c>
      <c r="G1340" s="1" t="s">
        <v>498</v>
      </c>
    </row>
    <row r="1341" spans="1:7" ht="15" customHeight="1">
      <c r="A1341" s="180">
        <v>45068</v>
      </c>
      <c r="B1341" s="1" t="s">
        <v>248</v>
      </c>
      <c r="C1341" s="144">
        <v>393349</v>
      </c>
      <c r="D1341" s="144"/>
      <c r="E1341" s="1" t="s">
        <v>135</v>
      </c>
      <c r="F1341" s="1" t="s">
        <v>143</v>
      </c>
      <c r="G1341" s="1" t="s">
        <v>498</v>
      </c>
    </row>
    <row r="1342" spans="1:7" ht="15" customHeight="1">
      <c r="A1342" s="180">
        <v>45068</v>
      </c>
      <c r="B1342" s="1" t="s">
        <v>161</v>
      </c>
      <c r="C1342" s="144"/>
      <c r="D1342" s="144">
        <v>16200</v>
      </c>
      <c r="E1342" s="1" t="s">
        <v>135</v>
      </c>
      <c r="F1342" s="1" t="s">
        <v>144</v>
      </c>
      <c r="G1342" s="1" t="s">
        <v>498</v>
      </c>
    </row>
    <row r="1343" spans="1:7" ht="15" customHeight="1">
      <c r="A1343" s="180">
        <v>45068</v>
      </c>
      <c r="B1343" s="1" t="s">
        <v>248</v>
      </c>
      <c r="C1343" s="144">
        <v>16200</v>
      </c>
      <c r="D1343" s="144"/>
      <c r="E1343" s="1" t="s">
        <v>135</v>
      </c>
      <c r="F1343" s="1" t="s">
        <v>144</v>
      </c>
      <c r="G1343" s="1" t="s">
        <v>498</v>
      </c>
    </row>
    <row r="1344" spans="1:7" ht="15" customHeight="1">
      <c r="A1344" s="180">
        <v>45068</v>
      </c>
      <c r="B1344" s="1" t="s">
        <v>161</v>
      </c>
      <c r="C1344" s="144"/>
      <c r="D1344" s="144">
        <v>22260</v>
      </c>
      <c r="E1344" s="1" t="s">
        <v>384</v>
      </c>
      <c r="F1344" s="1" t="s">
        <v>143</v>
      </c>
      <c r="G1344" s="1" t="s">
        <v>383</v>
      </c>
    </row>
    <row r="1345" spans="1:7" ht="15" customHeight="1">
      <c r="A1345" s="180">
        <v>45068</v>
      </c>
      <c r="B1345" s="1" t="s">
        <v>276</v>
      </c>
      <c r="C1345" s="144"/>
      <c r="D1345" s="144">
        <v>2226</v>
      </c>
      <c r="E1345" s="1" t="s">
        <v>384</v>
      </c>
      <c r="F1345" s="1" t="s">
        <v>143</v>
      </c>
      <c r="G1345" s="1" t="s">
        <v>383</v>
      </c>
    </row>
    <row r="1346" spans="1:7" ht="15" customHeight="1">
      <c r="A1346" s="180">
        <v>45068</v>
      </c>
      <c r="B1346" s="1" t="s">
        <v>248</v>
      </c>
      <c r="C1346" s="144">
        <v>24486</v>
      </c>
      <c r="D1346" s="144"/>
      <c r="E1346" s="1" t="s">
        <v>384</v>
      </c>
      <c r="F1346" s="1" t="s">
        <v>143</v>
      </c>
      <c r="G1346" s="1" t="s">
        <v>383</v>
      </c>
    </row>
    <row r="1347" spans="1:7" ht="15" customHeight="1">
      <c r="A1347" s="180">
        <v>45068</v>
      </c>
      <c r="B1347" s="1" t="s">
        <v>161</v>
      </c>
      <c r="C1347" s="144"/>
      <c r="D1347" s="144">
        <v>1000</v>
      </c>
      <c r="E1347" s="1" t="s">
        <v>384</v>
      </c>
      <c r="F1347" s="1" t="s">
        <v>144</v>
      </c>
      <c r="G1347" s="1" t="s">
        <v>383</v>
      </c>
    </row>
    <row r="1348" spans="1:7" ht="15" customHeight="1">
      <c r="A1348" s="180">
        <v>45068</v>
      </c>
      <c r="B1348" s="1" t="s">
        <v>248</v>
      </c>
      <c r="C1348" s="144">
        <v>1000</v>
      </c>
      <c r="D1348" s="144"/>
      <c r="E1348" s="1" t="s">
        <v>384</v>
      </c>
      <c r="F1348" s="1" t="s">
        <v>144</v>
      </c>
      <c r="G1348" s="1" t="s">
        <v>383</v>
      </c>
    </row>
    <row r="1349" spans="1:7" ht="15" customHeight="1">
      <c r="A1349" s="180">
        <v>45068</v>
      </c>
      <c r="B1349" s="1" t="s">
        <v>161</v>
      </c>
      <c r="C1349" s="144"/>
      <c r="D1349" s="144">
        <v>113280</v>
      </c>
      <c r="E1349" s="1" t="s">
        <v>453</v>
      </c>
      <c r="F1349" s="1" t="s">
        <v>143</v>
      </c>
      <c r="G1349" s="1" t="s">
        <v>498</v>
      </c>
    </row>
    <row r="1350" spans="1:7" ht="15" customHeight="1">
      <c r="A1350" s="180">
        <v>45068</v>
      </c>
      <c r="B1350" s="1" t="s">
        <v>276</v>
      </c>
      <c r="C1350" s="144"/>
      <c r="D1350" s="144">
        <v>11328</v>
      </c>
      <c r="E1350" s="1" t="s">
        <v>453</v>
      </c>
      <c r="F1350" s="1" t="s">
        <v>143</v>
      </c>
      <c r="G1350" s="1" t="s">
        <v>498</v>
      </c>
    </row>
    <row r="1351" spans="1:7" ht="15" customHeight="1">
      <c r="A1351" s="180">
        <v>45068</v>
      </c>
      <c r="B1351" s="1" t="s">
        <v>248</v>
      </c>
      <c r="C1351" s="144">
        <v>124608</v>
      </c>
      <c r="D1351" s="144"/>
      <c r="E1351" s="1" t="s">
        <v>453</v>
      </c>
      <c r="F1351" s="1" t="s">
        <v>143</v>
      </c>
      <c r="G1351" s="1" t="s">
        <v>498</v>
      </c>
    </row>
    <row r="1352" spans="1:7" ht="15" customHeight="1">
      <c r="A1352" s="180">
        <v>45068</v>
      </c>
      <c r="B1352" s="1" t="s">
        <v>161</v>
      </c>
      <c r="C1352" s="144"/>
      <c r="D1352" s="144">
        <v>5134</v>
      </c>
      <c r="E1352" s="1" t="s">
        <v>453</v>
      </c>
      <c r="F1352" s="1" t="s">
        <v>144</v>
      </c>
      <c r="G1352" s="1" t="s">
        <v>498</v>
      </c>
    </row>
    <row r="1353" spans="1:7" ht="15" customHeight="1">
      <c r="A1353" s="180">
        <v>45068</v>
      </c>
      <c r="B1353" s="1" t="s">
        <v>248</v>
      </c>
      <c r="C1353" s="144">
        <v>5134</v>
      </c>
      <c r="D1353" s="144"/>
      <c r="E1353" s="1" t="s">
        <v>453</v>
      </c>
      <c r="F1353" s="1" t="s">
        <v>144</v>
      </c>
      <c r="G1353" s="1" t="s">
        <v>498</v>
      </c>
    </row>
    <row r="1354" spans="1:7" ht="15" customHeight="1">
      <c r="A1354" s="180">
        <v>45068</v>
      </c>
      <c r="B1354" s="1" t="s">
        <v>161</v>
      </c>
      <c r="C1354" s="144"/>
      <c r="D1354" s="144">
        <v>55710</v>
      </c>
      <c r="E1354" s="1" t="s">
        <v>453</v>
      </c>
      <c r="F1354" s="1" t="s">
        <v>143</v>
      </c>
      <c r="G1354" s="1" t="s">
        <v>383</v>
      </c>
    </row>
    <row r="1355" spans="1:7" ht="15" customHeight="1">
      <c r="A1355" s="180">
        <v>45068</v>
      </c>
      <c r="B1355" s="1" t="s">
        <v>276</v>
      </c>
      <c r="C1355" s="144"/>
      <c r="D1355" s="144">
        <v>5571</v>
      </c>
      <c r="E1355" s="1" t="s">
        <v>453</v>
      </c>
      <c r="F1355" s="1" t="s">
        <v>143</v>
      </c>
      <c r="G1355" s="1" t="s">
        <v>383</v>
      </c>
    </row>
    <row r="1356" spans="1:7" ht="15" customHeight="1">
      <c r="A1356" s="180">
        <v>45068</v>
      </c>
      <c r="B1356" s="1" t="s">
        <v>248</v>
      </c>
      <c r="C1356" s="144">
        <v>61281</v>
      </c>
      <c r="D1356" s="144"/>
      <c r="E1356" s="1" t="s">
        <v>453</v>
      </c>
      <c r="F1356" s="1" t="s">
        <v>143</v>
      </c>
      <c r="G1356" s="1" t="s">
        <v>383</v>
      </c>
    </row>
    <row r="1357" spans="1:7" ht="15" customHeight="1">
      <c r="A1357" s="180">
        <v>45068</v>
      </c>
      <c r="B1357" s="1" t="s">
        <v>161</v>
      </c>
      <c r="C1357" s="144"/>
      <c r="D1357" s="144">
        <v>2520</v>
      </c>
      <c r="E1357" s="1" t="s">
        <v>453</v>
      </c>
      <c r="F1357" s="1" t="s">
        <v>144</v>
      </c>
      <c r="G1357" s="1" t="s">
        <v>383</v>
      </c>
    </row>
    <row r="1358" spans="1:7" ht="15" customHeight="1">
      <c r="A1358" s="180">
        <v>45068</v>
      </c>
      <c r="B1358" s="1" t="s">
        <v>248</v>
      </c>
      <c r="C1358" s="144">
        <v>2520</v>
      </c>
      <c r="D1358" s="144"/>
      <c r="E1358" s="1" t="s">
        <v>453</v>
      </c>
      <c r="F1358" s="1" t="s">
        <v>144</v>
      </c>
      <c r="G1358" s="1" t="s">
        <v>383</v>
      </c>
    </row>
    <row r="1359" spans="1:7" ht="15" customHeight="1">
      <c r="A1359" s="180">
        <v>45068</v>
      </c>
      <c r="B1359" s="1" t="s">
        <v>161</v>
      </c>
      <c r="C1359" s="144"/>
      <c r="D1359" s="144">
        <v>1406280</v>
      </c>
      <c r="E1359" s="1" t="s">
        <v>453</v>
      </c>
      <c r="F1359" s="1" t="s">
        <v>143</v>
      </c>
      <c r="G1359" s="1" t="s">
        <v>498</v>
      </c>
    </row>
    <row r="1360" spans="1:7" ht="15" customHeight="1">
      <c r="A1360" s="180">
        <v>45068</v>
      </c>
      <c r="B1360" s="1" t="s">
        <v>276</v>
      </c>
      <c r="C1360" s="144"/>
      <c r="D1360" s="144">
        <v>140628</v>
      </c>
      <c r="E1360" s="1" t="s">
        <v>453</v>
      </c>
      <c r="F1360" s="1" t="s">
        <v>143</v>
      </c>
      <c r="G1360" s="1" t="s">
        <v>498</v>
      </c>
    </row>
    <row r="1361" spans="1:7" ht="15" customHeight="1">
      <c r="A1361" s="180">
        <v>45068</v>
      </c>
      <c r="B1361" s="1" t="s">
        <v>248</v>
      </c>
      <c r="C1361" s="144">
        <v>1546908</v>
      </c>
      <c r="D1361" s="144"/>
      <c r="E1361" s="1" t="s">
        <v>453</v>
      </c>
      <c r="F1361" s="1" t="s">
        <v>143</v>
      </c>
      <c r="G1361" s="1" t="s">
        <v>498</v>
      </c>
    </row>
    <row r="1362" spans="1:7" ht="15" customHeight="1">
      <c r="A1362" s="180">
        <v>45068</v>
      </c>
      <c r="B1362" s="1" t="s">
        <v>161</v>
      </c>
      <c r="C1362" s="144"/>
      <c r="D1362" s="144">
        <v>63720</v>
      </c>
      <c r="E1362" s="1" t="s">
        <v>453</v>
      </c>
      <c r="F1362" s="1" t="s">
        <v>144</v>
      </c>
      <c r="G1362" s="1" t="s">
        <v>498</v>
      </c>
    </row>
    <row r="1363" spans="1:7" ht="15" customHeight="1">
      <c r="A1363" s="180">
        <v>45068</v>
      </c>
      <c r="B1363" s="1" t="s">
        <v>248</v>
      </c>
      <c r="C1363" s="144">
        <v>63720</v>
      </c>
      <c r="D1363" s="144"/>
      <c r="E1363" s="1" t="s">
        <v>453</v>
      </c>
      <c r="F1363" s="1" t="s">
        <v>144</v>
      </c>
      <c r="G1363" s="1" t="s">
        <v>498</v>
      </c>
    </row>
    <row r="1364" spans="1:7" ht="15" customHeight="1">
      <c r="A1364" s="180">
        <v>45068</v>
      </c>
      <c r="B1364" s="1" t="s">
        <v>161</v>
      </c>
      <c r="C1364" s="144"/>
      <c r="D1364" s="144">
        <v>1785710</v>
      </c>
      <c r="E1364" s="1" t="s">
        <v>453</v>
      </c>
      <c r="F1364" s="1" t="s">
        <v>227</v>
      </c>
      <c r="G1364" s="1" t="s">
        <v>498</v>
      </c>
    </row>
    <row r="1365" spans="1:7" ht="15" customHeight="1">
      <c r="A1365" s="180">
        <v>45068</v>
      </c>
      <c r="B1365" s="1" t="s">
        <v>276</v>
      </c>
      <c r="C1365" s="144"/>
      <c r="D1365" s="144">
        <v>178571</v>
      </c>
      <c r="E1365" s="1" t="s">
        <v>453</v>
      </c>
      <c r="F1365" s="1" t="s">
        <v>227</v>
      </c>
      <c r="G1365" s="1" t="s">
        <v>498</v>
      </c>
    </row>
    <row r="1366" spans="1:7" ht="15" customHeight="1">
      <c r="A1366" s="180">
        <v>45068</v>
      </c>
      <c r="B1366" s="1" t="s">
        <v>248</v>
      </c>
      <c r="C1366" s="144">
        <v>1964281</v>
      </c>
      <c r="D1366" s="144"/>
      <c r="E1366" s="1" t="s">
        <v>453</v>
      </c>
      <c r="F1366" s="1" t="s">
        <v>227</v>
      </c>
      <c r="G1366" s="1" t="s">
        <v>498</v>
      </c>
    </row>
    <row r="1367" spans="1:7" ht="15" customHeight="1">
      <c r="A1367" s="180">
        <v>45068</v>
      </c>
      <c r="B1367" s="1" t="s">
        <v>161</v>
      </c>
      <c r="C1367" s="144"/>
      <c r="D1367" s="144">
        <v>80930</v>
      </c>
      <c r="E1367" s="1" t="s">
        <v>453</v>
      </c>
      <c r="F1367" s="1" t="s">
        <v>228</v>
      </c>
      <c r="G1367" s="1" t="s">
        <v>383</v>
      </c>
    </row>
    <row r="1368" spans="1:7" ht="15" customHeight="1">
      <c r="A1368" s="180">
        <v>45068</v>
      </c>
      <c r="B1368" s="1" t="s">
        <v>248</v>
      </c>
      <c r="C1368" s="144">
        <v>80930</v>
      </c>
      <c r="D1368" s="144"/>
      <c r="E1368" s="1" t="s">
        <v>453</v>
      </c>
      <c r="F1368" s="1" t="s">
        <v>228</v>
      </c>
      <c r="G1368" s="1" t="s">
        <v>383</v>
      </c>
    </row>
    <row r="1369" spans="1:7" ht="15" customHeight="1">
      <c r="A1369" s="180">
        <v>45068</v>
      </c>
      <c r="B1369" s="1" t="s">
        <v>161</v>
      </c>
      <c r="C1369" s="144"/>
      <c r="D1369" s="144">
        <v>15830</v>
      </c>
      <c r="E1369" s="1" t="s">
        <v>246</v>
      </c>
      <c r="F1369" s="1" t="s">
        <v>143</v>
      </c>
      <c r="G1369" s="1" t="s">
        <v>383</v>
      </c>
    </row>
    <row r="1370" spans="1:7" ht="15" customHeight="1">
      <c r="A1370" s="180">
        <v>45068</v>
      </c>
      <c r="B1370" s="1" t="s">
        <v>276</v>
      </c>
      <c r="C1370" s="144"/>
      <c r="D1370" s="144">
        <v>1583</v>
      </c>
      <c r="E1370" s="1" t="s">
        <v>246</v>
      </c>
      <c r="F1370" s="1" t="s">
        <v>143</v>
      </c>
      <c r="G1370" s="1" t="s">
        <v>383</v>
      </c>
    </row>
    <row r="1371" spans="1:7" ht="15" customHeight="1">
      <c r="A1371" s="180">
        <v>45068</v>
      </c>
      <c r="B1371" s="1" t="s">
        <v>248</v>
      </c>
      <c r="C1371" s="144">
        <v>17413</v>
      </c>
      <c r="D1371" s="144"/>
      <c r="E1371" s="1" t="s">
        <v>246</v>
      </c>
      <c r="F1371" s="1" t="s">
        <v>143</v>
      </c>
      <c r="G1371" s="1" t="s">
        <v>383</v>
      </c>
    </row>
    <row r="1372" spans="1:7" ht="15" customHeight="1">
      <c r="A1372" s="180">
        <v>45068</v>
      </c>
      <c r="B1372" s="1" t="s">
        <v>161</v>
      </c>
      <c r="C1372" s="144"/>
      <c r="D1372" s="144">
        <v>710</v>
      </c>
      <c r="E1372" s="1" t="s">
        <v>246</v>
      </c>
      <c r="F1372" s="1" t="s">
        <v>144</v>
      </c>
      <c r="G1372" s="1" t="s">
        <v>383</v>
      </c>
    </row>
    <row r="1373" spans="1:7" ht="15" customHeight="1">
      <c r="A1373" s="180">
        <v>45068</v>
      </c>
      <c r="B1373" s="1" t="s">
        <v>248</v>
      </c>
      <c r="C1373" s="144">
        <v>710</v>
      </c>
      <c r="D1373" s="144"/>
      <c r="E1373" s="1" t="s">
        <v>246</v>
      </c>
      <c r="F1373" s="1" t="s">
        <v>144</v>
      </c>
      <c r="G1373" s="1" t="s">
        <v>383</v>
      </c>
    </row>
    <row r="1374" spans="1:7" ht="15" customHeight="1">
      <c r="A1374" s="180">
        <v>45068</v>
      </c>
      <c r="B1374" s="1" t="s">
        <v>161</v>
      </c>
      <c r="C1374" s="144"/>
      <c r="D1374" s="144">
        <v>42230</v>
      </c>
      <c r="E1374" s="1" t="s">
        <v>246</v>
      </c>
      <c r="F1374" s="1" t="s">
        <v>143</v>
      </c>
      <c r="G1374" s="1" t="s">
        <v>383</v>
      </c>
    </row>
    <row r="1375" spans="1:7" ht="15" customHeight="1">
      <c r="A1375" s="180">
        <v>45068</v>
      </c>
      <c r="B1375" s="1" t="s">
        <v>276</v>
      </c>
      <c r="C1375" s="144"/>
      <c r="D1375" s="144">
        <v>4223</v>
      </c>
      <c r="E1375" s="1" t="s">
        <v>246</v>
      </c>
      <c r="F1375" s="1" t="s">
        <v>143</v>
      </c>
      <c r="G1375" s="1" t="s">
        <v>383</v>
      </c>
    </row>
    <row r="1376" spans="1:7" ht="15" customHeight="1">
      <c r="A1376" s="180">
        <v>45068</v>
      </c>
      <c r="B1376" s="1" t="s">
        <v>248</v>
      </c>
      <c r="C1376" s="144">
        <v>46453</v>
      </c>
      <c r="D1376" s="144"/>
      <c r="E1376" s="1" t="s">
        <v>246</v>
      </c>
      <c r="F1376" s="1" t="s">
        <v>143</v>
      </c>
      <c r="G1376" s="1" t="s">
        <v>383</v>
      </c>
    </row>
    <row r="1377" spans="1:7" ht="15" customHeight="1">
      <c r="A1377" s="180">
        <v>45068</v>
      </c>
      <c r="B1377" s="1" t="s">
        <v>161</v>
      </c>
      <c r="C1377" s="144"/>
      <c r="D1377" s="144">
        <v>1910</v>
      </c>
      <c r="E1377" s="1" t="s">
        <v>246</v>
      </c>
      <c r="F1377" s="1" t="s">
        <v>144</v>
      </c>
      <c r="G1377" s="1" t="s">
        <v>498</v>
      </c>
    </row>
    <row r="1378" spans="1:7" ht="15" customHeight="1">
      <c r="A1378" s="180">
        <v>45068</v>
      </c>
      <c r="B1378" s="1" t="s">
        <v>248</v>
      </c>
      <c r="C1378" s="144">
        <v>1910</v>
      </c>
      <c r="D1378" s="144"/>
      <c r="E1378" s="1" t="s">
        <v>246</v>
      </c>
      <c r="F1378" s="1" t="s">
        <v>144</v>
      </c>
      <c r="G1378" s="1" t="s">
        <v>498</v>
      </c>
    </row>
    <row r="1379" spans="1:7" ht="15" customHeight="1">
      <c r="A1379" s="180">
        <v>45068</v>
      </c>
      <c r="B1379" s="1" t="s">
        <v>161</v>
      </c>
      <c r="C1379" s="144"/>
      <c r="D1379" s="144">
        <v>70460</v>
      </c>
      <c r="E1379" s="1" t="s">
        <v>396</v>
      </c>
      <c r="F1379" s="1" t="s">
        <v>143</v>
      </c>
      <c r="G1379" s="1" t="s">
        <v>498</v>
      </c>
    </row>
    <row r="1380" spans="1:7" ht="15" customHeight="1">
      <c r="A1380" s="180">
        <v>45068</v>
      </c>
      <c r="B1380" s="1" t="s">
        <v>276</v>
      </c>
      <c r="C1380" s="144"/>
      <c r="D1380" s="144">
        <v>7046</v>
      </c>
      <c r="E1380" s="1" t="s">
        <v>396</v>
      </c>
      <c r="F1380" s="1" t="s">
        <v>143</v>
      </c>
      <c r="G1380" s="1" t="s">
        <v>498</v>
      </c>
    </row>
    <row r="1381" spans="1:7" ht="15" customHeight="1">
      <c r="A1381" s="180">
        <v>45068</v>
      </c>
      <c r="B1381" s="1" t="s">
        <v>248</v>
      </c>
      <c r="C1381" s="144">
        <v>77506</v>
      </c>
      <c r="D1381" s="144"/>
      <c r="E1381" s="1" t="s">
        <v>396</v>
      </c>
      <c r="F1381" s="1" t="s">
        <v>143</v>
      </c>
      <c r="G1381" s="1" t="s">
        <v>498</v>
      </c>
    </row>
    <row r="1382" spans="1:7" ht="15" customHeight="1">
      <c r="A1382" s="180">
        <v>45068</v>
      </c>
      <c r="B1382" s="1" t="s">
        <v>161</v>
      </c>
      <c r="C1382" s="144"/>
      <c r="D1382" s="144">
        <v>3190</v>
      </c>
      <c r="E1382" s="1" t="s">
        <v>396</v>
      </c>
      <c r="F1382" s="1" t="s">
        <v>144</v>
      </c>
      <c r="G1382" s="1" t="s">
        <v>383</v>
      </c>
    </row>
    <row r="1383" spans="1:7" ht="15" customHeight="1">
      <c r="A1383" s="180">
        <v>45068</v>
      </c>
      <c r="B1383" s="1" t="s">
        <v>248</v>
      </c>
      <c r="C1383" s="144">
        <v>3190</v>
      </c>
      <c r="D1383" s="144"/>
      <c r="E1383" s="1" t="s">
        <v>396</v>
      </c>
      <c r="F1383" s="1" t="s">
        <v>144</v>
      </c>
      <c r="G1383" s="1" t="s">
        <v>383</v>
      </c>
    </row>
    <row r="1384" spans="1:7" ht="15" customHeight="1">
      <c r="A1384" s="180">
        <v>45068</v>
      </c>
      <c r="B1384" s="1" t="s">
        <v>161</v>
      </c>
      <c r="C1384" s="144"/>
      <c r="D1384" s="144">
        <v>32720</v>
      </c>
      <c r="E1384" s="1" t="s">
        <v>524</v>
      </c>
      <c r="F1384" s="1" t="s">
        <v>143</v>
      </c>
      <c r="G1384" s="1" t="s">
        <v>383</v>
      </c>
    </row>
    <row r="1385" spans="1:7" ht="15" customHeight="1">
      <c r="A1385" s="180">
        <v>45068</v>
      </c>
      <c r="B1385" s="1" t="s">
        <v>276</v>
      </c>
      <c r="C1385" s="144"/>
      <c r="D1385" s="144">
        <v>3272</v>
      </c>
      <c r="E1385" s="1" t="s">
        <v>524</v>
      </c>
      <c r="F1385" s="1" t="s">
        <v>143</v>
      </c>
      <c r="G1385" s="1" t="s">
        <v>383</v>
      </c>
    </row>
    <row r="1386" spans="1:7" ht="15" customHeight="1">
      <c r="A1386" s="180">
        <v>45068</v>
      </c>
      <c r="B1386" s="1" t="s">
        <v>248</v>
      </c>
      <c r="C1386" s="144">
        <v>35992</v>
      </c>
      <c r="D1386" s="144"/>
      <c r="E1386" s="1" t="s">
        <v>524</v>
      </c>
      <c r="F1386" s="1" t="s">
        <v>143</v>
      </c>
      <c r="G1386" s="1" t="s">
        <v>383</v>
      </c>
    </row>
    <row r="1387" spans="1:7" ht="15" customHeight="1">
      <c r="A1387" s="180">
        <v>45068</v>
      </c>
      <c r="B1387" s="1" t="s">
        <v>161</v>
      </c>
      <c r="C1387" s="144"/>
      <c r="D1387" s="144">
        <v>1480</v>
      </c>
      <c r="E1387" s="1" t="s">
        <v>524</v>
      </c>
      <c r="F1387" s="1" t="s">
        <v>144</v>
      </c>
      <c r="G1387" s="1" t="s">
        <v>498</v>
      </c>
    </row>
    <row r="1388" spans="1:7" ht="15" customHeight="1">
      <c r="A1388" s="180">
        <v>45068</v>
      </c>
      <c r="B1388" s="1" t="s">
        <v>248</v>
      </c>
      <c r="C1388" s="144">
        <v>1480</v>
      </c>
      <c r="D1388" s="144"/>
      <c r="E1388" s="1" t="s">
        <v>524</v>
      </c>
      <c r="F1388" s="1" t="s">
        <v>144</v>
      </c>
      <c r="G1388" s="1" t="s">
        <v>498</v>
      </c>
    </row>
    <row r="1389" spans="1:7" ht="15" customHeight="1">
      <c r="A1389" s="180">
        <v>45068</v>
      </c>
      <c r="B1389" s="1" t="s">
        <v>161</v>
      </c>
      <c r="C1389" s="144"/>
      <c r="D1389" s="144">
        <v>95880</v>
      </c>
      <c r="E1389" s="1" t="s">
        <v>524</v>
      </c>
      <c r="F1389" s="1" t="s">
        <v>227</v>
      </c>
      <c r="G1389" s="1" t="s">
        <v>498</v>
      </c>
    </row>
    <row r="1390" spans="1:7" ht="15" customHeight="1">
      <c r="A1390" s="180">
        <v>45068</v>
      </c>
      <c r="B1390" s="1" t="s">
        <v>276</v>
      </c>
      <c r="C1390" s="144"/>
      <c r="D1390" s="144">
        <v>9588</v>
      </c>
      <c r="E1390" s="1" t="s">
        <v>524</v>
      </c>
      <c r="F1390" s="1" t="s">
        <v>227</v>
      </c>
      <c r="G1390" s="1" t="s">
        <v>498</v>
      </c>
    </row>
    <row r="1391" spans="1:7" ht="15" customHeight="1">
      <c r="A1391" s="180">
        <v>45068</v>
      </c>
      <c r="B1391" s="1" t="s">
        <v>248</v>
      </c>
      <c r="C1391" s="144">
        <v>105468</v>
      </c>
      <c r="D1391" s="144"/>
      <c r="E1391" s="1" t="s">
        <v>524</v>
      </c>
      <c r="F1391" s="1" t="s">
        <v>227</v>
      </c>
      <c r="G1391" s="1" t="s">
        <v>498</v>
      </c>
    </row>
    <row r="1392" spans="1:7" ht="15" customHeight="1">
      <c r="A1392" s="180">
        <v>45068</v>
      </c>
      <c r="B1392" s="1" t="s">
        <v>161</v>
      </c>
      <c r="C1392" s="144"/>
      <c r="D1392" s="144">
        <v>4340</v>
      </c>
      <c r="E1392" s="1" t="s">
        <v>524</v>
      </c>
      <c r="F1392" s="1" t="s">
        <v>228</v>
      </c>
      <c r="G1392" s="1" t="s">
        <v>383</v>
      </c>
    </row>
    <row r="1393" spans="1:7" ht="15" customHeight="1">
      <c r="A1393" s="180">
        <v>45068</v>
      </c>
      <c r="B1393" s="1" t="s">
        <v>248</v>
      </c>
      <c r="C1393" s="144">
        <v>4340</v>
      </c>
      <c r="D1393" s="144"/>
      <c r="E1393" s="1" t="s">
        <v>524</v>
      </c>
      <c r="F1393" s="1" t="s">
        <v>228</v>
      </c>
      <c r="G1393" s="1" t="s">
        <v>383</v>
      </c>
    </row>
    <row r="1394" spans="1:7" ht="15" customHeight="1">
      <c r="A1394" s="180">
        <v>45068</v>
      </c>
      <c r="B1394" s="1" t="s">
        <v>161</v>
      </c>
      <c r="C1394" s="144"/>
      <c r="D1394" s="144">
        <v>19060</v>
      </c>
      <c r="E1394" s="1" t="s">
        <v>120</v>
      </c>
      <c r="F1394" s="1" t="s">
        <v>143</v>
      </c>
      <c r="G1394" s="1" t="s">
        <v>383</v>
      </c>
    </row>
    <row r="1395" spans="1:7" ht="15" customHeight="1">
      <c r="A1395" s="180">
        <v>45068</v>
      </c>
      <c r="B1395" s="1" t="s">
        <v>276</v>
      </c>
      <c r="C1395" s="144"/>
      <c r="D1395" s="144">
        <v>1906</v>
      </c>
      <c r="E1395" s="1" t="s">
        <v>120</v>
      </c>
      <c r="F1395" s="1" t="s">
        <v>143</v>
      </c>
      <c r="G1395" s="1" t="s">
        <v>383</v>
      </c>
    </row>
    <row r="1396" spans="1:7" ht="15" customHeight="1">
      <c r="A1396" s="180">
        <v>45068</v>
      </c>
      <c r="B1396" s="1" t="s">
        <v>248</v>
      </c>
      <c r="C1396" s="144">
        <v>20966</v>
      </c>
      <c r="D1396" s="144"/>
      <c r="E1396" s="1" t="s">
        <v>120</v>
      </c>
      <c r="F1396" s="1" t="s">
        <v>143</v>
      </c>
      <c r="G1396" s="1" t="s">
        <v>383</v>
      </c>
    </row>
    <row r="1397" spans="1:7" ht="15" customHeight="1">
      <c r="A1397" s="180">
        <v>45068</v>
      </c>
      <c r="B1397" s="1" t="s">
        <v>161</v>
      </c>
      <c r="C1397" s="144"/>
      <c r="D1397" s="144">
        <v>860</v>
      </c>
      <c r="E1397" s="1" t="s">
        <v>120</v>
      </c>
      <c r="F1397" s="1" t="s">
        <v>144</v>
      </c>
      <c r="G1397" s="1" t="s">
        <v>383</v>
      </c>
    </row>
    <row r="1398" spans="1:7" ht="15" customHeight="1">
      <c r="A1398" s="180">
        <v>45068</v>
      </c>
      <c r="B1398" s="1" t="s">
        <v>248</v>
      </c>
      <c r="C1398" s="144">
        <v>860</v>
      </c>
      <c r="D1398" s="144"/>
      <c r="E1398" s="1" t="s">
        <v>120</v>
      </c>
      <c r="F1398" s="1" t="s">
        <v>144</v>
      </c>
      <c r="G1398" s="1" t="s">
        <v>383</v>
      </c>
    </row>
    <row r="1399" spans="1:7" ht="15" customHeight="1">
      <c r="A1399" s="180">
        <v>45068</v>
      </c>
      <c r="B1399" s="1" t="s">
        <v>161</v>
      </c>
      <c r="C1399" s="144"/>
      <c r="D1399" s="144">
        <v>353940</v>
      </c>
      <c r="E1399" s="1" t="s">
        <v>120</v>
      </c>
      <c r="F1399" s="1" t="s">
        <v>143</v>
      </c>
      <c r="G1399" s="1" t="s">
        <v>498</v>
      </c>
    </row>
    <row r="1400" spans="1:7" ht="15" customHeight="1">
      <c r="A1400" s="180">
        <v>45068</v>
      </c>
      <c r="B1400" s="1" t="s">
        <v>276</v>
      </c>
      <c r="C1400" s="144"/>
      <c r="D1400" s="144">
        <v>35394</v>
      </c>
      <c r="E1400" s="1" t="s">
        <v>120</v>
      </c>
      <c r="F1400" s="1" t="s">
        <v>143</v>
      </c>
      <c r="G1400" s="1" t="s">
        <v>498</v>
      </c>
    </row>
    <row r="1401" spans="1:7" ht="15" customHeight="1">
      <c r="A1401" s="180">
        <v>45068</v>
      </c>
      <c r="B1401" s="1" t="s">
        <v>248</v>
      </c>
      <c r="C1401" s="144">
        <v>389334</v>
      </c>
      <c r="D1401" s="144"/>
      <c r="E1401" s="1" t="s">
        <v>120</v>
      </c>
      <c r="F1401" s="1" t="s">
        <v>143</v>
      </c>
      <c r="G1401" s="1" t="s">
        <v>498</v>
      </c>
    </row>
    <row r="1402" spans="1:7" ht="15" customHeight="1">
      <c r="A1402" s="180">
        <v>45068</v>
      </c>
      <c r="B1402" s="1" t="s">
        <v>161</v>
      </c>
      <c r="C1402" s="144"/>
      <c r="D1402" s="144">
        <v>16020</v>
      </c>
      <c r="E1402" s="1" t="s">
        <v>120</v>
      </c>
      <c r="F1402" s="1" t="s">
        <v>144</v>
      </c>
      <c r="G1402" s="1" t="s">
        <v>498</v>
      </c>
    </row>
    <row r="1403" spans="1:7" ht="15" customHeight="1">
      <c r="A1403" s="180">
        <v>45068</v>
      </c>
      <c r="B1403" s="1" t="s">
        <v>248</v>
      </c>
      <c r="C1403" s="144">
        <v>16020</v>
      </c>
      <c r="D1403" s="144"/>
      <c r="E1403" s="1" t="s">
        <v>120</v>
      </c>
      <c r="F1403" s="1" t="s">
        <v>144</v>
      </c>
      <c r="G1403" s="1" t="s">
        <v>498</v>
      </c>
    </row>
    <row r="1404" spans="1:7" ht="15" customHeight="1">
      <c r="A1404" s="180">
        <v>45068</v>
      </c>
      <c r="B1404" s="1" t="s">
        <v>161</v>
      </c>
      <c r="C1404" s="144"/>
      <c r="D1404" s="144">
        <v>5132240</v>
      </c>
      <c r="E1404" s="1" t="s">
        <v>120</v>
      </c>
      <c r="F1404" s="1" t="s">
        <v>227</v>
      </c>
      <c r="G1404" s="1" t="s">
        <v>383</v>
      </c>
    </row>
    <row r="1405" spans="1:7" ht="15" customHeight="1">
      <c r="A1405" s="180">
        <v>45068</v>
      </c>
      <c r="B1405" s="1" t="s">
        <v>276</v>
      </c>
      <c r="C1405" s="144"/>
      <c r="D1405" s="144">
        <v>513224</v>
      </c>
      <c r="E1405" s="1" t="s">
        <v>120</v>
      </c>
      <c r="F1405" s="1" t="s">
        <v>227</v>
      </c>
      <c r="G1405" s="1" t="s">
        <v>383</v>
      </c>
    </row>
    <row r="1406" spans="1:7" ht="15" customHeight="1">
      <c r="A1406" s="180">
        <v>45068</v>
      </c>
      <c r="B1406" s="1" t="s">
        <v>248</v>
      </c>
      <c r="C1406" s="144">
        <v>5645464</v>
      </c>
      <c r="D1406" s="144"/>
      <c r="E1406" s="1" t="s">
        <v>120</v>
      </c>
      <c r="F1406" s="1" t="s">
        <v>227</v>
      </c>
      <c r="G1406" s="1" t="s">
        <v>383</v>
      </c>
    </row>
    <row r="1407" spans="1:7" ht="15" customHeight="1">
      <c r="A1407" s="180">
        <v>45068</v>
      </c>
      <c r="B1407" s="1" t="s">
        <v>161</v>
      </c>
      <c r="C1407" s="144"/>
      <c r="D1407" s="144">
        <v>232600</v>
      </c>
      <c r="E1407" s="1" t="s">
        <v>120</v>
      </c>
      <c r="F1407" s="1" t="s">
        <v>228</v>
      </c>
      <c r="G1407" s="1" t="s">
        <v>383</v>
      </c>
    </row>
    <row r="1408" spans="1:7" ht="15" customHeight="1">
      <c r="A1408" s="180">
        <v>45068</v>
      </c>
      <c r="B1408" s="1" t="s">
        <v>248</v>
      </c>
      <c r="C1408" s="144">
        <v>232600</v>
      </c>
      <c r="D1408" s="144"/>
      <c r="E1408" s="1" t="s">
        <v>120</v>
      </c>
      <c r="F1408" s="1" t="s">
        <v>228</v>
      </c>
      <c r="G1408" s="1" t="s">
        <v>383</v>
      </c>
    </row>
    <row r="1409" spans="1:7" ht="15" customHeight="1">
      <c r="A1409" s="180">
        <v>45068</v>
      </c>
      <c r="B1409" s="1" t="s">
        <v>161</v>
      </c>
      <c r="C1409" s="144"/>
      <c r="D1409" s="144">
        <v>50800</v>
      </c>
      <c r="E1409" s="1" t="s">
        <v>142</v>
      </c>
      <c r="F1409" s="1" t="s">
        <v>143</v>
      </c>
      <c r="G1409" s="1" t="s">
        <v>498</v>
      </c>
    </row>
    <row r="1410" spans="1:7" ht="15" customHeight="1">
      <c r="A1410" s="180">
        <v>45068</v>
      </c>
      <c r="B1410" s="1" t="s">
        <v>276</v>
      </c>
      <c r="C1410" s="144"/>
      <c r="D1410" s="144">
        <v>5080</v>
      </c>
      <c r="E1410" s="1" t="s">
        <v>142</v>
      </c>
      <c r="F1410" s="1" t="s">
        <v>143</v>
      </c>
      <c r="G1410" s="1" t="s">
        <v>498</v>
      </c>
    </row>
    <row r="1411" spans="1:7" ht="15" customHeight="1">
      <c r="A1411" s="180">
        <v>45068</v>
      </c>
      <c r="B1411" s="1" t="s">
        <v>248</v>
      </c>
      <c r="C1411" s="144">
        <v>55880</v>
      </c>
      <c r="D1411" s="144"/>
      <c r="E1411" s="1" t="s">
        <v>142</v>
      </c>
      <c r="F1411" s="1" t="s">
        <v>143</v>
      </c>
      <c r="G1411" s="1" t="s">
        <v>498</v>
      </c>
    </row>
    <row r="1412" spans="1:7" ht="15" customHeight="1">
      <c r="A1412" s="180">
        <v>45068</v>
      </c>
      <c r="B1412" s="1" t="s">
        <v>161</v>
      </c>
      <c r="C1412" s="144"/>
      <c r="D1412" s="144">
        <v>2290</v>
      </c>
      <c r="E1412" s="1" t="s">
        <v>142</v>
      </c>
      <c r="F1412" s="1" t="s">
        <v>144</v>
      </c>
      <c r="G1412" s="1" t="s">
        <v>498</v>
      </c>
    </row>
    <row r="1413" spans="1:7" ht="15" customHeight="1">
      <c r="A1413" s="180">
        <v>45068</v>
      </c>
      <c r="B1413" s="1" t="s">
        <v>248</v>
      </c>
      <c r="C1413" s="144">
        <v>2290</v>
      </c>
      <c r="D1413" s="144"/>
      <c r="E1413" s="1" t="s">
        <v>142</v>
      </c>
      <c r="F1413" s="1" t="s">
        <v>144</v>
      </c>
      <c r="G1413" s="1" t="s">
        <v>498</v>
      </c>
    </row>
    <row r="1414" spans="1:7" ht="15" customHeight="1">
      <c r="A1414" s="180">
        <v>45068</v>
      </c>
      <c r="B1414" s="1" t="s">
        <v>161</v>
      </c>
      <c r="C1414" s="144"/>
      <c r="D1414" s="144">
        <v>936650</v>
      </c>
      <c r="E1414" s="1" t="s">
        <v>142</v>
      </c>
      <c r="F1414" s="1" t="s">
        <v>143</v>
      </c>
      <c r="G1414" s="1" t="s">
        <v>498</v>
      </c>
    </row>
    <row r="1415" spans="1:7" ht="15" customHeight="1">
      <c r="A1415" s="180">
        <v>45068</v>
      </c>
      <c r="B1415" s="1" t="s">
        <v>276</v>
      </c>
      <c r="C1415" s="144"/>
      <c r="D1415" s="144">
        <v>93665</v>
      </c>
      <c r="E1415" s="1" t="s">
        <v>142</v>
      </c>
      <c r="F1415" s="1" t="s">
        <v>143</v>
      </c>
      <c r="G1415" s="1" t="s">
        <v>498</v>
      </c>
    </row>
    <row r="1416" spans="1:7" ht="15" customHeight="1">
      <c r="A1416" s="180">
        <v>45068</v>
      </c>
      <c r="B1416" s="1" t="s">
        <v>248</v>
      </c>
      <c r="C1416" s="144">
        <v>1030315</v>
      </c>
      <c r="D1416" s="144"/>
      <c r="E1416" s="1" t="s">
        <v>142</v>
      </c>
      <c r="F1416" s="1" t="s">
        <v>143</v>
      </c>
      <c r="G1416" s="1" t="s">
        <v>498</v>
      </c>
    </row>
    <row r="1417" spans="1:7" ht="15" customHeight="1">
      <c r="A1417" s="180">
        <v>45068</v>
      </c>
      <c r="B1417" s="1" t="s">
        <v>161</v>
      </c>
      <c r="C1417" s="144"/>
      <c r="D1417" s="144">
        <v>42410</v>
      </c>
      <c r="E1417" s="1" t="s">
        <v>142</v>
      </c>
      <c r="F1417" s="1" t="s">
        <v>144</v>
      </c>
      <c r="G1417" s="1" t="s">
        <v>498</v>
      </c>
    </row>
    <row r="1418" spans="1:7" ht="15" customHeight="1">
      <c r="A1418" s="180">
        <v>45068</v>
      </c>
      <c r="B1418" s="1" t="s">
        <v>248</v>
      </c>
      <c r="C1418" s="144">
        <v>42410</v>
      </c>
      <c r="D1418" s="144"/>
      <c r="E1418" s="1" t="s">
        <v>142</v>
      </c>
      <c r="F1418" s="1" t="s">
        <v>144</v>
      </c>
      <c r="G1418" s="1" t="s">
        <v>498</v>
      </c>
    </row>
    <row r="1419" spans="1:7" ht="15" customHeight="1">
      <c r="A1419" s="180">
        <v>45068</v>
      </c>
      <c r="B1419" s="1" t="s">
        <v>161</v>
      </c>
      <c r="C1419" s="144"/>
      <c r="D1419" s="144">
        <v>10065400</v>
      </c>
      <c r="E1419" s="1" t="s">
        <v>142</v>
      </c>
      <c r="F1419" s="1" t="s">
        <v>227</v>
      </c>
      <c r="G1419" s="1" t="s">
        <v>498</v>
      </c>
    </row>
    <row r="1420" spans="1:7" ht="15" customHeight="1">
      <c r="A1420" s="180">
        <v>45068</v>
      </c>
      <c r="B1420" s="1" t="s">
        <v>276</v>
      </c>
      <c r="C1420" s="144"/>
      <c r="D1420" s="144">
        <v>1006540</v>
      </c>
      <c r="E1420" s="1" t="s">
        <v>142</v>
      </c>
      <c r="F1420" s="1" t="s">
        <v>227</v>
      </c>
      <c r="G1420" s="1" t="s">
        <v>498</v>
      </c>
    </row>
    <row r="1421" spans="1:7" ht="15" customHeight="1">
      <c r="A1421" s="180">
        <v>45068</v>
      </c>
      <c r="B1421" s="1" t="s">
        <v>248</v>
      </c>
      <c r="C1421" s="144">
        <v>11071940</v>
      </c>
      <c r="D1421" s="144"/>
      <c r="E1421" s="1" t="s">
        <v>142</v>
      </c>
      <c r="F1421" s="1" t="s">
        <v>227</v>
      </c>
      <c r="G1421" s="1" t="s">
        <v>498</v>
      </c>
    </row>
    <row r="1422" spans="1:7" ht="15" customHeight="1">
      <c r="A1422" s="180">
        <v>45068</v>
      </c>
      <c r="B1422" s="1" t="s">
        <v>161</v>
      </c>
      <c r="C1422" s="144"/>
      <c r="D1422" s="144">
        <v>456190</v>
      </c>
      <c r="E1422" s="1" t="s">
        <v>142</v>
      </c>
      <c r="F1422" s="1" t="s">
        <v>228</v>
      </c>
      <c r="G1422" s="1" t="s">
        <v>498</v>
      </c>
    </row>
    <row r="1423" spans="1:7" ht="15" customHeight="1">
      <c r="A1423" s="180">
        <v>45068</v>
      </c>
      <c r="B1423" s="1" t="s">
        <v>248</v>
      </c>
      <c r="C1423" s="144">
        <v>456190</v>
      </c>
      <c r="D1423" s="144"/>
      <c r="E1423" s="1" t="s">
        <v>142</v>
      </c>
      <c r="F1423" s="1" t="s">
        <v>228</v>
      </c>
      <c r="G1423" s="1" t="s">
        <v>498</v>
      </c>
    </row>
    <row r="1424" spans="1:7" ht="15" customHeight="1">
      <c r="A1424" s="180">
        <v>45048</v>
      </c>
      <c r="B1424" s="1" t="s">
        <v>161</v>
      </c>
      <c r="C1424" s="144"/>
      <c r="D1424" s="144">
        <v>270000</v>
      </c>
      <c r="E1424" s="1" t="s">
        <v>326</v>
      </c>
      <c r="F1424" s="1" t="s">
        <v>316</v>
      </c>
      <c r="G1424" s="1" t="s">
        <v>383</v>
      </c>
    </row>
    <row r="1425" spans="1:8" ht="15" customHeight="1">
      <c r="A1425" s="180">
        <v>45048</v>
      </c>
      <c r="B1425" s="1" t="s">
        <v>276</v>
      </c>
      <c r="C1425" s="144"/>
      <c r="D1425" s="144">
        <v>27000</v>
      </c>
      <c r="E1425" s="1" t="s">
        <v>326</v>
      </c>
      <c r="F1425" s="1" t="s">
        <v>316</v>
      </c>
      <c r="G1425" s="1" t="s">
        <v>383</v>
      </c>
    </row>
    <row r="1426" spans="1:8" ht="15" customHeight="1">
      <c r="A1426" s="180">
        <v>45048</v>
      </c>
      <c r="B1426" s="1" t="s">
        <v>248</v>
      </c>
      <c r="C1426" s="144">
        <v>297000</v>
      </c>
      <c r="D1426" s="144"/>
      <c r="E1426" s="1" t="s">
        <v>326</v>
      </c>
      <c r="F1426" s="1" t="s">
        <v>316</v>
      </c>
      <c r="G1426" s="1" t="s">
        <v>383</v>
      </c>
    </row>
    <row r="1427" spans="1:8" ht="15" customHeight="1">
      <c r="A1427" s="180">
        <v>45048</v>
      </c>
      <c r="B1427" s="1" t="s">
        <v>161</v>
      </c>
      <c r="C1427" s="144"/>
      <c r="D1427" s="144">
        <v>800000</v>
      </c>
      <c r="E1427" s="1" t="s">
        <v>323</v>
      </c>
      <c r="F1427" s="1" t="s">
        <v>316</v>
      </c>
      <c r="G1427" s="1" t="s">
        <v>383</v>
      </c>
    </row>
    <row r="1428" spans="1:8" ht="15" customHeight="1">
      <c r="A1428" s="180">
        <v>45048</v>
      </c>
      <c r="B1428" s="1" t="s">
        <v>276</v>
      </c>
      <c r="C1428" s="144"/>
      <c r="D1428" s="144">
        <v>80000</v>
      </c>
      <c r="E1428" s="1" t="s">
        <v>323</v>
      </c>
      <c r="F1428" s="1" t="s">
        <v>316</v>
      </c>
      <c r="G1428" s="1" t="s">
        <v>383</v>
      </c>
    </row>
    <row r="1429" spans="1:8" ht="15" customHeight="1">
      <c r="A1429" s="180">
        <v>45048</v>
      </c>
      <c r="B1429" s="1" t="s">
        <v>248</v>
      </c>
      <c r="C1429" s="144">
        <v>880000</v>
      </c>
      <c r="D1429" s="144"/>
      <c r="E1429" s="1" t="s">
        <v>323</v>
      </c>
      <c r="F1429" s="1" t="s">
        <v>316</v>
      </c>
      <c r="G1429" s="1" t="s">
        <v>383</v>
      </c>
    </row>
    <row r="1430" spans="1:8" ht="15" customHeight="1">
      <c r="A1430" s="180">
        <v>45068</v>
      </c>
      <c r="B1430" s="1" t="s">
        <v>161</v>
      </c>
      <c r="C1430" s="144"/>
      <c r="D1430" s="144">
        <v>1650000</v>
      </c>
      <c r="E1430" s="1" t="s">
        <v>324</v>
      </c>
      <c r="F1430" s="1" t="s">
        <v>223</v>
      </c>
      <c r="G1430" s="1" t="s">
        <v>498</v>
      </c>
    </row>
    <row r="1431" spans="1:8" ht="15" customHeight="1">
      <c r="A1431" s="180">
        <v>45068</v>
      </c>
      <c r="B1431" s="1" t="s">
        <v>276</v>
      </c>
      <c r="C1431" s="144"/>
      <c r="D1431" s="144">
        <v>165000</v>
      </c>
      <c r="E1431" s="1" t="s">
        <v>324</v>
      </c>
      <c r="F1431" s="1" t="s">
        <v>223</v>
      </c>
      <c r="G1431" s="1" t="s">
        <v>498</v>
      </c>
    </row>
    <row r="1432" spans="1:8" ht="15" customHeight="1">
      <c r="A1432" s="184">
        <v>45068</v>
      </c>
      <c r="B1432" s="26" t="s">
        <v>248</v>
      </c>
      <c r="C1432" s="270">
        <v>1815000</v>
      </c>
      <c r="D1432" s="270"/>
      <c r="E1432" s="26" t="s">
        <v>324</v>
      </c>
      <c r="F1432" s="26" t="s">
        <v>223</v>
      </c>
      <c r="G1432" s="26" t="s">
        <v>498</v>
      </c>
    </row>
    <row r="1433" spans="1:8" ht="15" customHeight="1">
      <c r="A1433" s="180">
        <v>45048</v>
      </c>
      <c r="B1433" s="1" t="s">
        <v>147</v>
      </c>
      <c r="C1433" s="144">
        <v>5801796</v>
      </c>
      <c r="D1433" s="144"/>
      <c r="E1433" s="1" t="s">
        <v>379</v>
      </c>
      <c r="F1433" s="1" t="s">
        <v>294</v>
      </c>
      <c r="G1433" s="138" t="s">
        <v>165</v>
      </c>
      <c r="H1433" s="155" t="s">
        <v>614</v>
      </c>
    </row>
    <row r="1434" spans="1:8" ht="15" customHeight="1">
      <c r="A1434" s="180">
        <v>45048</v>
      </c>
      <c r="B1434" s="1" t="s">
        <v>248</v>
      </c>
      <c r="C1434" s="144"/>
      <c r="D1434" s="144">
        <v>5801796</v>
      </c>
      <c r="E1434" s="1" t="s">
        <v>379</v>
      </c>
      <c r="F1434" s="1" t="s">
        <v>294</v>
      </c>
      <c r="G1434" s="138"/>
    </row>
    <row r="1435" spans="1:8" ht="15" customHeight="1">
      <c r="A1435" s="180">
        <v>45049</v>
      </c>
      <c r="B1435" s="1" t="s">
        <v>147</v>
      </c>
      <c r="C1435" s="144">
        <v>10050810</v>
      </c>
      <c r="D1435" s="144"/>
      <c r="E1435" s="1" t="s">
        <v>325</v>
      </c>
      <c r="F1435" s="1" t="s">
        <v>294</v>
      </c>
      <c r="G1435" s="138" t="s">
        <v>165</v>
      </c>
    </row>
    <row r="1436" spans="1:8" ht="15" customHeight="1">
      <c r="A1436" s="180">
        <v>45049</v>
      </c>
      <c r="B1436" s="1" t="s">
        <v>248</v>
      </c>
      <c r="C1436" s="144"/>
      <c r="D1436" s="144">
        <v>10050810</v>
      </c>
      <c r="E1436" s="1" t="s">
        <v>325</v>
      </c>
      <c r="F1436" s="1" t="s">
        <v>294</v>
      </c>
      <c r="G1436" s="138"/>
    </row>
    <row r="1437" spans="1:8" ht="15" customHeight="1">
      <c r="A1437" s="180">
        <v>45049</v>
      </c>
      <c r="B1437" s="1" t="s">
        <v>147</v>
      </c>
      <c r="C1437" s="144">
        <v>4644750</v>
      </c>
      <c r="D1437" s="144"/>
      <c r="E1437" s="1" t="s">
        <v>320</v>
      </c>
      <c r="F1437" s="1" t="s">
        <v>251</v>
      </c>
      <c r="G1437" s="138" t="s">
        <v>165</v>
      </c>
    </row>
    <row r="1438" spans="1:8" ht="15" customHeight="1">
      <c r="A1438" s="180">
        <v>45049</v>
      </c>
      <c r="B1438" s="1" t="s">
        <v>248</v>
      </c>
      <c r="C1438" s="144"/>
      <c r="D1438" s="144">
        <v>4644750</v>
      </c>
      <c r="E1438" s="1" t="s">
        <v>320</v>
      </c>
      <c r="F1438" s="1" t="s">
        <v>251</v>
      </c>
      <c r="G1438" s="138"/>
    </row>
    <row r="1439" spans="1:8" ht="15" customHeight="1">
      <c r="A1439" s="180">
        <v>45049</v>
      </c>
      <c r="B1439" s="1" t="s">
        <v>147</v>
      </c>
      <c r="C1439" s="144">
        <v>5450720</v>
      </c>
      <c r="D1439" s="144"/>
      <c r="E1439" s="1" t="s">
        <v>320</v>
      </c>
      <c r="F1439" s="1" t="s">
        <v>251</v>
      </c>
      <c r="G1439" s="138" t="s">
        <v>165</v>
      </c>
    </row>
    <row r="1440" spans="1:8" ht="15" customHeight="1">
      <c r="A1440" s="180">
        <v>45049</v>
      </c>
      <c r="B1440" s="1" t="s">
        <v>248</v>
      </c>
      <c r="C1440" s="144"/>
      <c r="D1440" s="144">
        <v>5450720</v>
      </c>
      <c r="E1440" s="1" t="s">
        <v>320</v>
      </c>
      <c r="F1440" s="1" t="s">
        <v>251</v>
      </c>
      <c r="G1440" s="138"/>
    </row>
    <row r="1441" spans="1:7" ht="15" customHeight="1">
      <c r="A1441" s="180">
        <v>45049</v>
      </c>
      <c r="B1441" s="1" t="s">
        <v>147</v>
      </c>
      <c r="C1441" s="144">
        <v>5897430</v>
      </c>
      <c r="D1441" s="144"/>
      <c r="E1441" s="1" t="s">
        <v>320</v>
      </c>
      <c r="F1441" s="1" t="s">
        <v>251</v>
      </c>
      <c r="G1441" s="138" t="s">
        <v>165</v>
      </c>
    </row>
    <row r="1442" spans="1:7" ht="15" customHeight="1">
      <c r="A1442" s="180">
        <v>45049</v>
      </c>
      <c r="B1442" s="1" t="s">
        <v>248</v>
      </c>
      <c r="C1442" s="144"/>
      <c r="D1442" s="144">
        <v>5897430</v>
      </c>
      <c r="E1442" s="1" t="s">
        <v>320</v>
      </c>
      <c r="F1442" s="1" t="s">
        <v>251</v>
      </c>
      <c r="G1442" s="138"/>
    </row>
    <row r="1443" spans="1:7" ht="15" customHeight="1">
      <c r="A1443" s="180">
        <v>45049</v>
      </c>
      <c r="B1443" s="1" t="s">
        <v>147</v>
      </c>
      <c r="C1443" s="144">
        <v>14374800</v>
      </c>
      <c r="D1443" s="144"/>
      <c r="E1443" s="1" t="s">
        <v>320</v>
      </c>
      <c r="F1443" s="1" t="s">
        <v>251</v>
      </c>
      <c r="G1443" s="138" t="s">
        <v>165</v>
      </c>
    </row>
    <row r="1444" spans="1:7" ht="15" customHeight="1">
      <c r="A1444" s="180">
        <v>45049</v>
      </c>
      <c r="B1444" s="1" t="s">
        <v>248</v>
      </c>
      <c r="C1444" s="144"/>
      <c r="D1444" s="144">
        <v>14374800</v>
      </c>
      <c r="E1444" s="1" t="s">
        <v>320</v>
      </c>
      <c r="F1444" s="1" t="s">
        <v>251</v>
      </c>
      <c r="G1444" s="138"/>
    </row>
    <row r="1445" spans="1:7" ht="15" customHeight="1">
      <c r="A1445" s="180">
        <v>45050</v>
      </c>
      <c r="B1445" s="1" t="s">
        <v>147</v>
      </c>
      <c r="C1445" s="144">
        <v>80441460</v>
      </c>
      <c r="D1445" s="144"/>
      <c r="E1445" s="1" t="s">
        <v>346</v>
      </c>
      <c r="F1445" s="1" t="s">
        <v>251</v>
      </c>
      <c r="G1445" s="138" t="s">
        <v>165</v>
      </c>
    </row>
    <row r="1446" spans="1:7" ht="15" customHeight="1">
      <c r="A1446" s="180">
        <v>45050</v>
      </c>
      <c r="B1446" s="1" t="s">
        <v>248</v>
      </c>
      <c r="C1446" s="144"/>
      <c r="D1446" s="144">
        <v>80441460</v>
      </c>
      <c r="E1446" s="1" t="s">
        <v>346</v>
      </c>
      <c r="F1446" s="1" t="s">
        <v>251</v>
      </c>
      <c r="G1446" s="138"/>
    </row>
    <row r="1447" spans="1:7" ht="15" customHeight="1">
      <c r="A1447" s="180">
        <v>45050</v>
      </c>
      <c r="B1447" s="1" t="s">
        <v>147</v>
      </c>
      <c r="C1447" s="144">
        <v>8779100</v>
      </c>
      <c r="D1447" s="144"/>
      <c r="E1447" s="1" t="s">
        <v>320</v>
      </c>
      <c r="F1447" s="1" t="s">
        <v>251</v>
      </c>
      <c r="G1447" s="138" t="s">
        <v>165</v>
      </c>
    </row>
    <row r="1448" spans="1:7" ht="15" customHeight="1">
      <c r="A1448" s="180">
        <v>45050</v>
      </c>
      <c r="B1448" s="1" t="s">
        <v>248</v>
      </c>
      <c r="C1448" s="144"/>
      <c r="D1448" s="144">
        <v>8779100</v>
      </c>
      <c r="E1448" s="1" t="s">
        <v>320</v>
      </c>
      <c r="F1448" s="1" t="s">
        <v>251</v>
      </c>
      <c r="G1448" s="138"/>
    </row>
    <row r="1449" spans="1:7" ht="15" customHeight="1">
      <c r="A1449" s="180">
        <v>45054</v>
      </c>
      <c r="B1449" s="1" t="s">
        <v>147</v>
      </c>
      <c r="C1449" s="144">
        <v>9325140</v>
      </c>
      <c r="D1449" s="144"/>
      <c r="E1449" s="1" t="s">
        <v>612</v>
      </c>
      <c r="F1449" s="1" t="s">
        <v>251</v>
      </c>
      <c r="G1449" s="138" t="s">
        <v>165</v>
      </c>
    </row>
    <row r="1450" spans="1:7" ht="15" customHeight="1">
      <c r="A1450" s="180">
        <v>45054</v>
      </c>
      <c r="B1450" s="1" t="s">
        <v>248</v>
      </c>
      <c r="C1450" s="144"/>
      <c r="D1450" s="144">
        <v>9325140</v>
      </c>
      <c r="E1450" s="1" t="s">
        <v>612</v>
      </c>
      <c r="F1450" s="1" t="s">
        <v>251</v>
      </c>
      <c r="G1450" s="138"/>
    </row>
    <row r="1451" spans="1:7" ht="15" customHeight="1">
      <c r="A1451" s="180">
        <v>45054</v>
      </c>
      <c r="B1451" s="1" t="s">
        <v>147</v>
      </c>
      <c r="C1451" s="144">
        <v>36128400</v>
      </c>
      <c r="D1451" s="144"/>
      <c r="E1451" s="1" t="s">
        <v>346</v>
      </c>
      <c r="F1451" s="1" t="s">
        <v>251</v>
      </c>
      <c r="G1451" s="138" t="s">
        <v>165</v>
      </c>
    </row>
    <row r="1452" spans="1:7" ht="15" customHeight="1">
      <c r="A1452" s="180">
        <v>45054</v>
      </c>
      <c r="B1452" s="1" t="s">
        <v>248</v>
      </c>
      <c r="C1452" s="144"/>
      <c r="D1452" s="144">
        <v>36128400</v>
      </c>
      <c r="E1452" s="1" t="s">
        <v>346</v>
      </c>
      <c r="F1452" s="1" t="s">
        <v>251</v>
      </c>
      <c r="G1452" s="138"/>
    </row>
    <row r="1453" spans="1:7" ht="15" customHeight="1">
      <c r="A1453" s="180">
        <v>45054</v>
      </c>
      <c r="B1453" s="1" t="s">
        <v>147</v>
      </c>
      <c r="C1453" s="144">
        <v>14497615</v>
      </c>
      <c r="D1453" s="144"/>
      <c r="E1453" s="1" t="s">
        <v>376</v>
      </c>
      <c r="F1453" s="1" t="s">
        <v>251</v>
      </c>
      <c r="G1453" s="138" t="s">
        <v>165</v>
      </c>
    </row>
    <row r="1454" spans="1:7" ht="15" customHeight="1">
      <c r="A1454" s="180">
        <v>45054</v>
      </c>
      <c r="B1454" s="1" t="s">
        <v>248</v>
      </c>
      <c r="C1454" s="144"/>
      <c r="D1454" s="144">
        <v>14497615</v>
      </c>
      <c r="E1454" s="1" t="s">
        <v>376</v>
      </c>
      <c r="F1454" s="1" t="s">
        <v>251</v>
      </c>
      <c r="G1454" s="138"/>
    </row>
    <row r="1455" spans="1:7" ht="15" customHeight="1">
      <c r="A1455" s="180">
        <v>45054</v>
      </c>
      <c r="B1455" s="1" t="s">
        <v>147</v>
      </c>
      <c r="C1455" s="144">
        <v>38467880</v>
      </c>
      <c r="D1455" s="144"/>
      <c r="E1455" s="1" t="s">
        <v>379</v>
      </c>
      <c r="F1455" s="1" t="s">
        <v>251</v>
      </c>
      <c r="G1455" s="138" t="s">
        <v>165</v>
      </c>
    </row>
    <row r="1456" spans="1:7" ht="15" customHeight="1">
      <c r="A1456" s="180">
        <v>45054</v>
      </c>
      <c r="B1456" s="1" t="s">
        <v>248</v>
      </c>
      <c r="C1456" s="144"/>
      <c r="D1456" s="144">
        <v>38467880</v>
      </c>
      <c r="E1456" s="1" t="s">
        <v>379</v>
      </c>
      <c r="F1456" s="1" t="s">
        <v>251</v>
      </c>
      <c r="G1456" s="138"/>
    </row>
    <row r="1457" spans="1:7" ht="15" customHeight="1">
      <c r="A1457" s="180">
        <v>45054</v>
      </c>
      <c r="B1457" s="1" t="s">
        <v>147</v>
      </c>
      <c r="C1457" s="144">
        <v>46281290</v>
      </c>
      <c r="D1457" s="144"/>
      <c r="E1457" s="1" t="s">
        <v>481</v>
      </c>
      <c r="F1457" s="1" t="s">
        <v>251</v>
      </c>
      <c r="G1457" s="138" t="s">
        <v>165</v>
      </c>
    </row>
    <row r="1458" spans="1:7" ht="15" customHeight="1">
      <c r="A1458" s="180">
        <v>45054</v>
      </c>
      <c r="B1458" s="1" t="s">
        <v>248</v>
      </c>
      <c r="C1458" s="144"/>
      <c r="D1458" s="144">
        <v>46281290</v>
      </c>
      <c r="E1458" s="1" t="s">
        <v>481</v>
      </c>
      <c r="F1458" s="1" t="s">
        <v>251</v>
      </c>
      <c r="G1458" s="138"/>
    </row>
    <row r="1459" spans="1:7" ht="15" customHeight="1">
      <c r="A1459" s="180">
        <v>45055</v>
      </c>
      <c r="B1459" s="1" t="s">
        <v>147</v>
      </c>
      <c r="C1459" s="144">
        <v>109897920</v>
      </c>
      <c r="D1459" s="144"/>
      <c r="E1459" s="1" t="s">
        <v>332</v>
      </c>
      <c r="F1459" s="1" t="s">
        <v>251</v>
      </c>
      <c r="G1459" s="138" t="s">
        <v>165</v>
      </c>
    </row>
    <row r="1460" spans="1:7" ht="15" customHeight="1">
      <c r="A1460" s="180">
        <v>45055</v>
      </c>
      <c r="B1460" s="1" t="s">
        <v>248</v>
      </c>
      <c r="C1460" s="144"/>
      <c r="D1460" s="144">
        <v>109897920</v>
      </c>
      <c r="E1460" s="1" t="s">
        <v>332</v>
      </c>
      <c r="F1460" s="1" t="s">
        <v>251</v>
      </c>
      <c r="G1460" s="138"/>
    </row>
    <row r="1461" spans="1:7" ht="15" customHeight="1">
      <c r="A1461" s="180">
        <v>45055</v>
      </c>
      <c r="B1461" s="1" t="s">
        <v>147</v>
      </c>
      <c r="C1461" s="144">
        <v>12531530</v>
      </c>
      <c r="D1461" s="144"/>
      <c r="E1461" s="1" t="s">
        <v>362</v>
      </c>
      <c r="F1461" s="1" t="s">
        <v>251</v>
      </c>
      <c r="G1461" s="138" t="s">
        <v>165</v>
      </c>
    </row>
    <row r="1462" spans="1:7" ht="15" customHeight="1">
      <c r="A1462" s="180">
        <v>45055</v>
      </c>
      <c r="B1462" s="1" t="s">
        <v>248</v>
      </c>
      <c r="C1462" s="144"/>
      <c r="D1462" s="144">
        <v>12531530</v>
      </c>
      <c r="E1462" s="1" t="s">
        <v>362</v>
      </c>
      <c r="F1462" s="1" t="s">
        <v>251</v>
      </c>
      <c r="G1462" s="138"/>
    </row>
    <row r="1463" spans="1:7" ht="15" customHeight="1">
      <c r="A1463" s="180">
        <v>45055</v>
      </c>
      <c r="B1463" s="1" t="s">
        <v>147</v>
      </c>
      <c r="C1463" s="144">
        <v>5420250</v>
      </c>
      <c r="D1463" s="144"/>
      <c r="E1463" s="1" t="s">
        <v>315</v>
      </c>
      <c r="F1463" s="1" t="s">
        <v>251</v>
      </c>
      <c r="G1463" s="138" t="s">
        <v>165</v>
      </c>
    </row>
    <row r="1464" spans="1:7" ht="15" customHeight="1">
      <c r="A1464" s="180">
        <v>45055</v>
      </c>
      <c r="B1464" s="1" t="s">
        <v>248</v>
      </c>
      <c r="C1464" s="144"/>
      <c r="D1464" s="144">
        <v>5420250</v>
      </c>
      <c r="E1464" s="1" t="s">
        <v>315</v>
      </c>
      <c r="F1464" s="1" t="s">
        <v>251</v>
      </c>
      <c r="G1464" s="1"/>
    </row>
    <row r="1465" spans="1:7" ht="15" customHeight="1">
      <c r="A1465" s="180">
        <v>45055</v>
      </c>
      <c r="B1465" s="1" t="s">
        <v>147</v>
      </c>
      <c r="C1465" s="144">
        <v>26827719</v>
      </c>
      <c r="D1465" s="144"/>
      <c r="E1465" s="1" t="s">
        <v>361</v>
      </c>
      <c r="F1465" s="1" t="s">
        <v>251</v>
      </c>
      <c r="G1465" s="138" t="s">
        <v>165</v>
      </c>
    </row>
    <row r="1466" spans="1:7" ht="15" customHeight="1">
      <c r="A1466" s="180">
        <v>45055</v>
      </c>
      <c r="B1466" s="1" t="s">
        <v>248</v>
      </c>
      <c r="C1466" s="144"/>
      <c r="D1466" s="144">
        <v>26827719</v>
      </c>
      <c r="E1466" s="1" t="s">
        <v>361</v>
      </c>
      <c r="F1466" s="1" t="s">
        <v>251</v>
      </c>
      <c r="G1466" s="138"/>
    </row>
    <row r="1467" spans="1:7" ht="15" customHeight="1">
      <c r="A1467" s="180">
        <v>45056</v>
      </c>
      <c r="B1467" s="1" t="s">
        <v>147</v>
      </c>
      <c r="C1467" s="144">
        <v>167116840</v>
      </c>
      <c r="D1467" s="144"/>
      <c r="E1467" s="1" t="s">
        <v>354</v>
      </c>
      <c r="F1467" s="1" t="s">
        <v>251</v>
      </c>
      <c r="G1467" s="138" t="s">
        <v>165</v>
      </c>
    </row>
    <row r="1468" spans="1:7" ht="15" customHeight="1">
      <c r="A1468" s="180">
        <v>45056</v>
      </c>
      <c r="B1468" s="1" t="s">
        <v>248</v>
      </c>
      <c r="C1468" s="144"/>
      <c r="D1468" s="144">
        <v>167116840</v>
      </c>
      <c r="E1468" s="1" t="s">
        <v>354</v>
      </c>
      <c r="F1468" s="1" t="s">
        <v>251</v>
      </c>
      <c r="G1468" s="138"/>
    </row>
    <row r="1469" spans="1:7" ht="15" customHeight="1">
      <c r="A1469" s="180">
        <v>45056</v>
      </c>
      <c r="B1469" s="1" t="s">
        <v>147</v>
      </c>
      <c r="C1469" s="144">
        <v>36291200</v>
      </c>
      <c r="D1469" s="144"/>
      <c r="E1469" s="1" t="s">
        <v>400</v>
      </c>
      <c r="F1469" s="1" t="s">
        <v>251</v>
      </c>
      <c r="G1469" s="138" t="s">
        <v>165</v>
      </c>
    </row>
    <row r="1470" spans="1:7" ht="15" customHeight="1">
      <c r="A1470" s="180">
        <v>45056</v>
      </c>
      <c r="B1470" s="1" t="s">
        <v>248</v>
      </c>
      <c r="C1470" s="144"/>
      <c r="D1470" s="144">
        <v>36291200</v>
      </c>
      <c r="E1470" s="1" t="s">
        <v>400</v>
      </c>
      <c r="F1470" s="1" t="s">
        <v>251</v>
      </c>
      <c r="G1470" s="138"/>
    </row>
    <row r="1471" spans="1:7" ht="15" customHeight="1">
      <c r="A1471" s="180">
        <v>45056</v>
      </c>
      <c r="B1471" s="1" t="s">
        <v>147</v>
      </c>
      <c r="C1471" s="144">
        <v>7791300</v>
      </c>
      <c r="D1471" s="144"/>
      <c r="E1471" s="1" t="s">
        <v>613</v>
      </c>
      <c r="F1471" s="1" t="s">
        <v>251</v>
      </c>
      <c r="G1471" s="138" t="s">
        <v>165</v>
      </c>
    </row>
    <row r="1472" spans="1:7" ht="15" customHeight="1">
      <c r="A1472" s="180">
        <v>45056</v>
      </c>
      <c r="B1472" s="1" t="s">
        <v>248</v>
      </c>
      <c r="C1472" s="144"/>
      <c r="D1472" s="144">
        <v>7791300</v>
      </c>
      <c r="E1472" s="1" t="s">
        <v>613</v>
      </c>
      <c r="F1472" s="1" t="s">
        <v>251</v>
      </c>
      <c r="G1472" s="138"/>
    </row>
    <row r="1473" spans="1:7" ht="15" customHeight="1">
      <c r="A1473" s="180">
        <v>45056</v>
      </c>
      <c r="B1473" s="1" t="s">
        <v>147</v>
      </c>
      <c r="C1473" s="144">
        <v>69005640</v>
      </c>
      <c r="D1473" s="144"/>
      <c r="E1473" s="1" t="s">
        <v>359</v>
      </c>
      <c r="F1473" s="1" t="s">
        <v>251</v>
      </c>
      <c r="G1473" s="138" t="s">
        <v>165</v>
      </c>
    </row>
    <row r="1474" spans="1:7" ht="15" customHeight="1">
      <c r="A1474" s="180">
        <v>45056</v>
      </c>
      <c r="B1474" s="1" t="s">
        <v>248</v>
      </c>
      <c r="C1474" s="144"/>
      <c r="D1474" s="144">
        <v>69005640</v>
      </c>
      <c r="E1474" s="1" t="s">
        <v>359</v>
      </c>
      <c r="F1474" s="1" t="s">
        <v>251</v>
      </c>
      <c r="G1474" s="138"/>
    </row>
    <row r="1475" spans="1:7" ht="15" customHeight="1">
      <c r="A1475" s="180">
        <v>45056</v>
      </c>
      <c r="B1475" s="1" t="s">
        <v>147</v>
      </c>
      <c r="C1475" s="144">
        <v>5613300</v>
      </c>
      <c r="D1475" s="144"/>
      <c r="E1475" s="1" t="s">
        <v>353</v>
      </c>
      <c r="F1475" s="1" t="s">
        <v>251</v>
      </c>
      <c r="G1475" s="138" t="s">
        <v>165</v>
      </c>
    </row>
    <row r="1476" spans="1:7" ht="15" customHeight="1">
      <c r="A1476" s="180">
        <v>45056</v>
      </c>
      <c r="B1476" s="1" t="s">
        <v>248</v>
      </c>
      <c r="C1476" s="144"/>
      <c r="D1476" s="144">
        <v>5613300</v>
      </c>
      <c r="E1476" s="1" t="s">
        <v>353</v>
      </c>
      <c r="F1476" s="1" t="s">
        <v>251</v>
      </c>
      <c r="G1476" s="138"/>
    </row>
    <row r="1477" spans="1:7" ht="15" customHeight="1">
      <c r="A1477" s="180">
        <v>45056</v>
      </c>
      <c r="B1477" s="1" t="s">
        <v>147</v>
      </c>
      <c r="C1477" s="144">
        <v>2436940</v>
      </c>
      <c r="D1477" s="144"/>
      <c r="E1477" s="1" t="s">
        <v>500</v>
      </c>
      <c r="F1477" s="1" t="s">
        <v>251</v>
      </c>
      <c r="G1477" s="138" t="s">
        <v>165</v>
      </c>
    </row>
    <row r="1478" spans="1:7" ht="15" customHeight="1">
      <c r="A1478" s="180">
        <v>45056</v>
      </c>
      <c r="B1478" s="1" t="s">
        <v>248</v>
      </c>
      <c r="C1478" s="144"/>
      <c r="D1478" s="144">
        <v>2436940</v>
      </c>
      <c r="E1478" s="1" t="s">
        <v>500</v>
      </c>
      <c r="F1478" s="1" t="s">
        <v>251</v>
      </c>
      <c r="G1478" s="138"/>
    </row>
    <row r="1479" spans="1:7" ht="15" customHeight="1">
      <c r="A1479" s="180">
        <v>45056</v>
      </c>
      <c r="B1479" s="1" t="s">
        <v>147</v>
      </c>
      <c r="C1479" s="144">
        <v>4411880</v>
      </c>
      <c r="D1479" s="144"/>
      <c r="E1479" s="1" t="s">
        <v>500</v>
      </c>
      <c r="F1479" s="1" t="s">
        <v>251</v>
      </c>
      <c r="G1479" s="138" t="s">
        <v>165</v>
      </c>
    </row>
    <row r="1480" spans="1:7" ht="15" customHeight="1">
      <c r="A1480" s="180">
        <v>45056</v>
      </c>
      <c r="B1480" s="1" t="s">
        <v>248</v>
      </c>
      <c r="C1480" s="144"/>
      <c r="D1480" s="144">
        <v>4411880</v>
      </c>
      <c r="E1480" s="1" t="s">
        <v>500</v>
      </c>
      <c r="F1480" s="1" t="s">
        <v>251</v>
      </c>
      <c r="G1480" s="138"/>
    </row>
    <row r="1481" spans="1:7" ht="15" customHeight="1">
      <c r="A1481" s="180">
        <v>45056</v>
      </c>
      <c r="B1481" s="1" t="s">
        <v>147</v>
      </c>
      <c r="C1481" s="144">
        <v>19436450</v>
      </c>
      <c r="D1481" s="144"/>
      <c r="E1481" s="1" t="s">
        <v>312</v>
      </c>
      <c r="F1481" s="1" t="s">
        <v>251</v>
      </c>
      <c r="G1481" s="138" t="s">
        <v>165</v>
      </c>
    </row>
    <row r="1482" spans="1:7" ht="15" customHeight="1">
      <c r="A1482" s="180">
        <v>45056</v>
      </c>
      <c r="B1482" s="1" t="s">
        <v>248</v>
      </c>
      <c r="C1482" s="144"/>
      <c r="D1482" s="144">
        <v>19436450</v>
      </c>
      <c r="E1482" s="1" t="s">
        <v>312</v>
      </c>
      <c r="F1482" s="1" t="s">
        <v>251</v>
      </c>
      <c r="G1482" s="138"/>
    </row>
    <row r="1483" spans="1:7" ht="15" customHeight="1">
      <c r="A1483" s="180">
        <v>45056</v>
      </c>
      <c r="B1483" s="1" t="s">
        <v>147</v>
      </c>
      <c r="C1483" s="144">
        <v>3409120</v>
      </c>
      <c r="D1483" s="144"/>
      <c r="E1483" s="1" t="s">
        <v>311</v>
      </c>
      <c r="F1483" s="1" t="s">
        <v>251</v>
      </c>
      <c r="G1483" s="138" t="s">
        <v>165</v>
      </c>
    </row>
    <row r="1484" spans="1:7" ht="15" customHeight="1">
      <c r="A1484" s="180">
        <v>45056</v>
      </c>
      <c r="B1484" s="1" t="s">
        <v>248</v>
      </c>
      <c r="C1484" s="144"/>
      <c r="D1484" s="144">
        <v>3409120</v>
      </c>
      <c r="E1484" s="1" t="s">
        <v>311</v>
      </c>
      <c r="F1484" s="1" t="s">
        <v>251</v>
      </c>
      <c r="G1484" s="138"/>
    </row>
    <row r="1485" spans="1:7" ht="15" customHeight="1">
      <c r="A1485" s="180">
        <v>45056</v>
      </c>
      <c r="B1485" s="1" t="s">
        <v>147</v>
      </c>
      <c r="C1485" s="144">
        <v>97504404</v>
      </c>
      <c r="D1485" s="144"/>
      <c r="E1485" s="1" t="s">
        <v>344</v>
      </c>
      <c r="F1485" s="1" t="s">
        <v>251</v>
      </c>
      <c r="G1485" s="138" t="s">
        <v>165</v>
      </c>
    </row>
    <row r="1486" spans="1:7" ht="15" customHeight="1">
      <c r="A1486" s="180">
        <v>45056</v>
      </c>
      <c r="B1486" s="1" t="s">
        <v>248</v>
      </c>
      <c r="C1486" s="144"/>
      <c r="D1486" s="144">
        <v>97504404</v>
      </c>
      <c r="E1486" s="1" t="s">
        <v>344</v>
      </c>
      <c r="F1486" s="1" t="s">
        <v>251</v>
      </c>
      <c r="G1486" s="138"/>
    </row>
    <row r="1487" spans="1:7" ht="15" customHeight="1">
      <c r="A1487" s="180">
        <v>45056</v>
      </c>
      <c r="B1487" s="1" t="s">
        <v>147</v>
      </c>
      <c r="C1487" s="144">
        <v>21534370</v>
      </c>
      <c r="D1487" s="144"/>
      <c r="E1487" s="1" t="s">
        <v>501</v>
      </c>
      <c r="F1487" s="1" t="s">
        <v>251</v>
      </c>
      <c r="G1487" s="138" t="s">
        <v>165</v>
      </c>
    </row>
    <row r="1488" spans="1:7" ht="15" customHeight="1">
      <c r="A1488" s="180">
        <v>45056</v>
      </c>
      <c r="B1488" s="1" t="s">
        <v>248</v>
      </c>
      <c r="C1488" s="144"/>
      <c r="D1488" s="144">
        <v>21534370</v>
      </c>
      <c r="E1488" s="1" t="s">
        <v>501</v>
      </c>
      <c r="F1488" s="1" t="s">
        <v>251</v>
      </c>
      <c r="G1488" s="138"/>
    </row>
    <row r="1489" spans="1:7" ht="15" customHeight="1">
      <c r="A1489" s="180">
        <v>45056</v>
      </c>
      <c r="B1489" s="1" t="s">
        <v>147</v>
      </c>
      <c r="C1489" s="144">
        <v>126287700</v>
      </c>
      <c r="D1489" s="144"/>
      <c r="E1489" s="1" t="s">
        <v>321</v>
      </c>
      <c r="F1489" s="1" t="s">
        <v>251</v>
      </c>
      <c r="G1489" s="138" t="s">
        <v>165</v>
      </c>
    </row>
    <row r="1490" spans="1:7" ht="15" customHeight="1">
      <c r="A1490" s="180">
        <v>45056</v>
      </c>
      <c r="B1490" s="1" t="s">
        <v>248</v>
      </c>
      <c r="C1490" s="144"/>
      <c r="D1490" s="144">
        <v>126287700</v>
      </c>
      <c r="E1490" s="1" t="s">
        <v>321</v>
      </c>
      <c r="F1490" s="1" t="s">
        <v>251</v>
      </c>
      <c r="G1490" s="138"/>
    </row>
    <row r="1491" spans="1:7" ht="15" customHeight="1">
      <c r="A1491" s="180">
        <v>45056</v>
      </c>
      <c r="B1491" s="1" t="s">
        <v>147</v>
      </c>
      <c r="C1491" s="144">
        <v>7387600</v>
      </c>
      <c r="D1491" s="144"/>
      <c r="E1491" s="1" t="s">
        <v>321</v>
      </c>
      <c r="F1491" s="1" t="s">
        <v>251</v>
      </c>
      <c r="G1491" s="138" t="s">
        <v>165</v>
      </c>
    </row>
    <row r="1492" spans="1:7" ht="15" customHeight="1">
      <c r="A1492" s="180">
        <v>45056</v>
      </c>
      <c r="B1492" s="1" t="s">
        <v>248</v>
      </c>
      <c r="C1492" s="144"/>
      <c r="D1492" s="144">
        <v>7387600</v>
      </c>
      <c r="E1492" s="1" t="s">
        <v>321</v>
      </c>
      <c r="F1492" s="1" t="s">
        <v>251</v>
      </c>
      <c r="G1492" s="138"/>
    </row>
    <row r="1493" spans="1:7" ht="15" customHeight="1">
      <c r="A1493" s="180">
        <v>45056</v>
      </c>
      <c r="B1493" s="1" t="s">
        <v>147</v>
      </c>
      <c r="C1493" s="144">
        <v>9520940</v>
      </c>
      <c r="D1493" s="144"/>
      <c r="E1493" s="1" t="s">
        <v>318</v>
      </c>
      <c r="F1493" s="1" t="s">
        <v>251</v>
      </c>
      <c r="G1493" s="138" t="s">
        <v>165</v>
      </c>
    </row>
    <row r="1494" spans="1:7" ht="15" customHeight="1">
      <c r="A1494" s="180">
        <v>45056</v>
      </c>
      <c r="B1494" s="1" t="s">
        <v>248</v>
      </c>
      <c r="C1494" s="144"/>
      <c r="D1494" s="144">
        <v>9520940</v>
      </c>
      <c r="E1494" s="1" t="s">
        <v>318</v>
      </c>
      <c r="F1494" s="1" t="s">
        <v>251</v>
      </c>
      <c r="G1494" s="138"/>
    </row>
    <row r="1495" spans="1:7" ht="15" customHeight="1">
      <c r="A1495" s="180">
        <v>45056</v>
      </c>
      <c r="B1495" s="1" t="s">
        <v>147</v>
      </c>
      <c r="C1495" s="144">
        <v>26176700</v>
      </c>
      <c r="D1495" s="144"/>
      <c r="E1495" s="1" t="s">
        <v>318</v>
      </c>
      <c r="F1495" s="1" t="s">
        <v>251</v>
      </c>
      <c r="G1495" s="138" t="s">
        <v>165</v>
      </c>
    </row>
    <row r="1496" spans="1:7" ht="15" customHeight="1">
      <c r="A1496" s="180">
        <v>45056</v>
      </c>
      <c r="B1496" s="1" t="s">
        <v>248</v>
      </c>
      <c r="C1496" s="144"/>
      <c r="D1496" s="144">
        <v>26176700</v>
      </c>
      <c r="E1496" s="1" t="s">
        <v>318</v>
      </c>
      <c r="F1496" s="1" t="s">
        <v>251</v>
      </c>
      <c r="G1496" s="138"/>
    </row>
    <row r="1497" spans="1:7" ht="15" customHeight="1">
      <c r="A1497" s="180">
        <v>45056</v>
      </c>
      <c r="B1497" s="1" t="s">
        <v>147</v>
      </c>
      <c r="C1497" s="144">
        <v>7865220</v>
      </c>
      <c r="D1497" s="144"/>
      <c r="E1497" s="1" t="s">
        <v>232</v>
      </c>
      <c r="F1497" s="1" t="s">
        <v>251</v>
      </c>
      <c r="G1497" s="138" t="s">
        <v>165</v>
      </c>
    </row>
    <row r="1498" spans="1:7" ht="15" customHeight="1">
      <c r="A1498" s="180">
        <v>45056</v>
      </c>
      <c r="B1498" s="1" t="s">
        <v>248</v>
      </c>
      <c r="C1498" s="144"/>
      <c r="D1498" s="144">
        <v>7865220</v>
      </c>
      <c r="E1498" s="1" t="s">
        <v>232</v>
      </c>
      <c r="F1498" s="1" t="s">
        <v>251</v>
      </c>
      <c r="G1498" s="138"/>
    </row>
    <row r="1499" spans="1:7" ht="15" customHeight="1">
      <c r="A1499" s="180">
        <v>45056</v>
      </c>
      <c r="B1499" s="1" t="s">
        <v>147</v>
      </c>
      <c r="C1499" s="144">
        <v>5174918</v>
      </c>
      <c r="D1499" s="144"/>
      <c r="E1499" s="1" t="s">
        <v>360</v>
      </c>
      <c r="F1499" s="1" t="s">
        <v>251</v>
      </c>
      <c r="G1499" s="138" t="s">
        <v>165</v>
      </c>
    </row>
    <row r="1500" spans="1:7" ht="15" customHeight="1">
      <c r="A1500" s="180">
        <v>45056</v>
      </c>
      <c r="B1500" s="1" t="s">
        <v>248</v>
      </c>
      <c r="C1500" s="144"/>
      <c r="D1500" s="144">
        <v>5174918</v>
      </c>
      <c r="E1500" s="1" t="s">
        <v>360</v>
      </c>
      <c r="F1500" s="1" t="s">
        <v>251</v>
      </c>
      <c r="G1500" s="138"/>
    </row>
    <row r="1501" spans="1:7" ht="15" customHeight="1">
      <c r="A1501" s="180">
        <v>45056</v>
      </c>
      <c r="B1501" s="1" t="s">
        <v>147</v>
      </c>
      <c r="C1501" s="144">
        <v>8624990</v>
      </c>
      <c r="D1501" s="144"/>
      <c r="E1501" s="1" t="s">
        <v>319</v>
      </c>
      <c r="F1501" s="1" t="s">
        <v>251</v>
      </c>
      <c r="G1501" s="138" t="s">
        <v>165</v>
      </c>
    </row>
    <row r="1502" spans="1:7" ht="15" customHeight="1">
      <c r="A1502" s="180">
        <v>45056</v>
      </c>
      <c r="B1502" s="1" t="s">
        <v>248</v>
      </c>
      <c r="C1502" s="144"/>
      <c r="D1502" s="144">
        <v>8624990</v>
      </c>
      <c r="E1502" s="1" t="s">
        <v>319</v>
      </c>
      <c r="F1502" s="1" t="s">
        <v>251</v>
      </c>
      <c r="G1502" s="138"/>
    </row>
    <row r="1503" spans="1:7" ht="15" customHeight="1">
      <c r="A1503" s="180">
        <v>45056</v>
      </c>
      <c r="B1503" s="1" t="s">
        <v>147</v>
      </c>
      <c r="C1503" s="144">
        <v>3410440</v>
      </c>
      <c r="D1503" s="144"/>
      <c r="E1503" s="1" t="s">
        <v>397</v>
      </c>
      <c r="F1503" s="1" t="s">
        <v>251</v>
      </c>
      <c r="G1503" s="138" t="s">
        <v>165</v>
      </c>
    </row>
    <row r="1504" spans="1:7" ht="15" customHeight="1">
      <c r="A1504" s="180">
        <v>45056</v>
      </c>
      <c r="B1504" s="1" t="s">
        <v>248</v>
      </c>
      <c r="C1504" s="144"/>
      <c r="D1504" s="144">
        <v>3410440</v>
      </c>
      <c r="E1504" s="1" t="s">
        <v>397</v>
      </c>
      <c r="F1504" s="1" t="s">
        <v>251</v>
      </c>
      <c r="G1504" s="138"/>
    </row>
    <row r="1505" spans="1:7" ht="15" customHeight="1">
      <c r="A1505" s="180">
        <v>45056</v>
      </c>
      <c r="B1505" s="1" t="s">
        <v>147</v>
      </c>
      <c r="C1505" s="144">
        <v>51898550</v>
      </c>
      <c r="D1505" s="144"/>
      <c r="E1505" s="1" t="s">
        <v>533</v>
      </c>
      <c r="F1505" s="1" t="s">
        <v>251</v>
      </c>
      <c r="G1505" s="138" t="s">
        <v>165</v>
      </c>
    </row>
    <row r="1506" spans="1:7" ht="15" customHeight="1">
      <c r="A1506" s="180">
        <v>45056</v>
      </c>
      <c r="B1506" s="1" t="s">
        <v>248</v>
      </c>
      <c r="C1506" s="144"/>
      <c r="D1506" s="144">
        <v>51898550</v>
      </c>
      <c r="E1506" s="1" t="s">
        <v>533</v>
      </c>
      <c r="F1506" s="1" t="s">
        <v>251</v>
      </c>
      <c r="G1506" s="138"/>
    </row>
    <row r="1507" spans="1:7" ht="15" customHeight="1">
      <c r="A1507" s="180">
        <v>45056</v>
      </c>
      <c r="B1507" s="1" t="s">
        <v>147</v>
      </c>
      <c r="C1507" s="144">
        <v>1442980</v>
      </c>
      <c r="D1507" s="144"/>
      <c r="E1507" s="1" t="s">
        <v>526</v>
      </c>
      <c r="F1507" s="1" t="s">
        <v>251</v>
      </c>
      <c r="G1507" s="138" t="s">
        <v>165</v>
      </c>
    </row>
    <row r="1508" spans="1:7" ht="15" customHeight="1">
      <c r="A1508" s="180">
        <v>45056</v>
      </c>
      <c r="B1508" s="1" t="s">
        <v>248</v>
      </c>
      <c r="C1508" s="144"/>
      <c r="D1508" s="144">
        <v>1442980</v>
      </c>
      <c r="E1508" s="1" t="s">
        <v>526</v>
      </c>
      <c r="F1508" s="1" t="s">
        <v>251</v>
      </c>
      <c r="G1508" s="138"/>
    </row>
    <row r="1509" spans="1:7" ht="15" customHeight="1">
      <c r="A1509" s="180">
        <v>45056</v>
      </c>
      <c r="B1509" s="1" t="s">
        <v>147</v>
      </c>
      <c r="C1509" s="144">
        <v>787050</v>
      </c>
      <c r="D1509" s="144"/>
      <c r="E1509" s="1" t="s">
        <v>526</v>
      </c>
      <c r="F1509" s="1" t="s">
        <v>251</v>
      </c>
      <c r="G1509" s="138" t="s">
        <v>165</v>
      </c>
    </row>
    <row r="1510" spans="1:7" ht="15" customHeight="1">
      <c r="A1510" s="180">
        <v>45056</v>
      </c>
      <c r="B1510" s="1" t="s">
        <v>248</v>
      </c>
      <c r="C1510" s="144"/>
      <c r="D1510" s="144">
        <v>787050</v>
      </c>
      <c r="E1510" s="1" t="s">
        <v>526</v>
      </c>
      <c r="F1510" s="1" t="s">
        <v>251</v>
      </c>
      <c r="G1510" s="138"/>
    </row>
    <row r="1511" spans="1:7" ht="15" customHeight="1">
      <c r="A1511" s="180">
        <v>45056</v>
      </c>
      <c r="B1511" s="1" t="s">
        <v>147</v>
      </c>
      <c r="C1511" s="144">
        <v>39634760</v>
      </c>
      <c r="D1511" s="144"/>
      <c r="E1511" s="1" t="s">
        <v>308</v>
      </c>
      <c r="F1511" s="1" t="s">
        <v>251</v>
      </c>
      <c r="G1511" s="138" t="s">
        <v>165</v>
      </c>
    </row>
    <row r="1512" spans="1:7" ht="15" customHeight="1">
      <c r="A1512" s="180">
        <v>45056</v>
      </c>
      <c r="B1512" s="1" t="s">
        <v>248</v>
      </c>
      <c r="C1512" s="144"/>
      <c r="D1512" s="144">
        <v>39634760</v>
      </c>
      <c r="E1512" s="1" t="s">
        <v>308</v>
      </c>
      <c r="F1512" s="1" t="s">
        <v>251</v>
      </c>
      <c r="G1512" s="138"/>
    </row>
    <row r="1513" spans="1:7" ht="15" customHeight="1">
      <c r="A1513" s="180">
        <v>45056</v>
      </c>
      <c r="B1513" s="1" t="s">
        <v>147</v>
      </c>
      <c r="C1513" s="144">
        <v>7550070</v>
      </c>
      <c r="D1513" s="144"/>
      <c r="E1513" s="1" t="s">
        <v>456</v>
      </c>
      <c r="F1513" s="1" t="s">
        <v>251</v>
      </c>
      <c r="G1513" s="138" t="s">
        <v>165</v>
      </c>
    </row>
    <row r="1514" spans="1:7" ht="15" customHeight="1">
      <c r="A1514" s="180">
        <v>45056</v>
      </c>
      <c r="B1514" s="1" t="s">
        <v>248</v>
      </c>
      <c r="C1514" s="144"/>
      <c r="D1514" s="144">
        <v>7550070</v>
      </c>
      <c r="E1514" s="1" t="s">
        <v>456</v>
      </c>
      <c r="F1514" s="1" t="s">
        <v>251</v>
      </c>
      <c r="G1514" s="138"/>
    </row>
    <row r="1515" spans="1:7" ht="15" customHeight="1">
      <c r="A1515" s="180">
        <v>45056</v>
      </c>
      <c r="B1515" s="1" t="s">
        <v>147</v>
      </c>
      <c r="C1515" s="144">
        <v>8903400</v>
      </c>
      <c r="D1515" s="144"/>
      <c r="E1515" s="1" t="s">
        <v>358</v>
      </c>
      <c r="F1515" s="1" t="s">
        <v>251</v>
      </c>
      <c r="G1515" s="138" t="s">
        <v>165</v>
      </c>
    </row>
    <row r="1516" spans="1:7" ht="15" customHeight="1">
      <c r="A1516" s="180">
        <v>45056</v>
      </c>
      <c r="B1516" s="1" t="s">
        <v>248</v>
      </c>
      <c r="C1516" s="144"/>
      <c r="D1516" s="144">
        <v>8903400</v>
      </c>
      <c r="E1516" s="1" t="s">
        <v>358</v>
      </c>
      <c r="F1516" s="1" t="s">
        <v>251</v>
      </c>
      <c r="G1516" s="138"/>
    </row>
    <row r="1517" spans="1:7" ht="15" customHeight="1">
      <c r="A1517" s="180">
        <v>45057</v>
      </c>
      <c r="B1517" s="1" t="s">
        <v>147</v>
      </c>
      <c r="C1517" s="144">
        <v>12344090</v>
      </c>
      <c r="D1517" s="144"/>
      <c r="E1517" s="1" t="s">
        <v>128</v>
      </c>
      <c r="F1517" s="1" t="s">
        <v>251</v>
      </c>
      <c r="G1517" s="138" t="s">
        <v>165</v>
      </c>
    </row>
    <row r="1518" spans="1:7" ht="15" customHeight="1">
      <c r="A1518" s="180">
        <v>45057</v>
      </c>
      <c r="B1518" s="1" t="s">
        <v>248</v>
      </c>
      <c r="C1518" s="144"/>
      <c r="D1518" s="144">
        <v>12344090</v>
      </c>
      <c r="E1518" s="1" t="s">
        <v>128</v>
      </c>
      <c r="F1518" s="1" t="s">
        <v>251</v>
      </c>
      <c r="G1518" s="138"/>
    </row>
    <row r="1519" spans="1:7" ht="15" customHeight="1">
      <c r="A1519" s="180">
        <v>45057</v>
      </c>
      <c r="B1519" s="1" t="s">
        <v>147</v>
      </c>
      <c r="C1519" s="144">
        <v>136154590</v>
      </c>
      <c r="D1519" s="144"/>
      <c r="E1519" s="1" t="s">
        <v>357</v>
      </c>
      <c r="F1519" s="1" t="s">
        <v>251</v>
      </c>
      <c r="G1519" s="138" t="s">
        <v>165</v>
      </c>
    </row>
    <row r="1520" spans="1:7" ht="15" customHeight="1">
      <c r="A1520" s="180">
        <v>45057</v>
      </c>
      <c r="B1520" s="1" t="s">
        <v>248</v>
      </c>
      <c r="C1520" s="144"/>
      <c r="D1520" s="144">
        <v>136154590</v>
      </c>
      <c r="E1520" s="1" t="s">
        <v>357</v>
      </c>
      <c r="F1520" s="1" t="s">
        <v>251</v>
      </c>
      <c r="G1520" s="138"/>
    </row>
    <row r="1521" spans="1:7" ht="15" customHeight="1">
      <c r="A1521" s="180">
        <v>45058</v>
      </c>
      <c r="B1521" s="1" t="s">
        <v>147</v>
      </c>
      <c r="C1521" s="144">
        <v>11422840</v>
      </c>
      <c r="D1521" s="144"/>
      <c r="E1521" s="1" t="s">
        <v>532</v>
      </c>
      <c r="F1521" s="1" t="s">
        <v>251</v>
      </c>
      <c r="G1521" s="138" t="s">
        <v>165</v>
      </c>
    </row>
    <row r="1522" spans="1:7" ht="15" customHeight="1">
      <c r="A1522" s="180">
        <v>45058</v>
      </c>
      <c r="B1522" s="1" t="s">
        <v>248</v>
      </c>
      <c r="C1522" s="144"/>
      <c r="D1522" s="144">
        <v>11422840</v>
      </c>
      <c r="E1522" s="1" t="s">
        <v>532</v>
      </c>
      <c r="F1522" s="1" t="s">
        <v>251</v>
      </c>
      <c r="G1522" s="138"/>
    </row>
    <row r="1523" spans="1:7" ht="15" customHeight="1">
      <c r="A1523" s="180">
        <v>45061</v>
      </c>
      <c r="B1523" s="1" t="s">
        <v>147</v>
      </c>
      <c r="C1523" s="144">
        <v>396973390</v>
      </c>
      <c r="D1523" s="144"/>
      <c r="E1523" s="1" t="s">
        <v>343</v>
      </c>
      <c r="F1523" s="1" t="s">
        <v>251</v>
      </c>
      <c r="G1523" s="138" t="s">
        <v>165</v>
      </c>
    </row>
    <row r="1524" spans="1:7" ht="15" customHeight="1">
      <c r="A1524" s="180">
        <v>45061</v>
      </c>
      <c r="B1524" s="1" t="s">
        <v>248</v>
      </c>
      <c r="C1524" s="144"/>
      <c r="D1524" s="144">
        <v>396973390</v>
      </c>
      <c r="E1524" s="1" t="s">
        <v>343</v>
      </c>
      <c r="F1524" s="1" t="s">
        <v>251</v>
      </c>
      <c r="G1524" s="138"/>
    </row>
    <row r="1525" spans="1:7" ht="15" customHeight="1">
      <c r="A1525" s="180">
        <v>45061</v>
      </c>
      <c r="B1525" s="1" t="s">
        <v>147</v>
      </c>
      <c r="C1525" s="144">
        <v>320801580</v>
      </c>
      <c r="D1525" s="144"/>
      <c r="E1525" s="1" t="s">
        <v>317</v>
      </c>
      <c r="F1525" s="1" t="s">
        <v>251</v>
      </c>
      <c r="G1525" s="138" t="s">
        <v>165</v>
      </c>
    </row>
    <row r="1526" spans="1:7" ht="15" customHeight="1">
      <c r="A1526" s="180">
        <v>45061</v>
      </c>
      <c r="B1526" s="1" t="s">
        <v>248</v>
      </c>
      <c r="C1526" s="144"/>
      <c r="D1526" s="144">
        <v>320801580</v>
      </c>
      <c r="E1526" s="1" t="s">
        <v>317</v>
      </c>
      <c r="F1526" s="1" t="s">
        <v>251</v>
      </c>
      <c r="G1526" s="138"/>
    </row>
    <row r="1527" spans="1:7" ht="15" customHeight="1">
      <c r="A1527" s="180">
        <v>45058</v>
      </c>
      <c r="B1527" s="1" t="s">
        <v>147</v>
      </c>
      <c r="C1527" s="144">
        <v>880000</v>
      </c>
      <c r="D1527" s="144"/>
      <c r="E1527" s="1" t="s">
        <v>477</v>
      </c>
      <c r="F1527" s="1" t="s">
        <v>251</v>
      </c>
      <c r="G1527" s="138" t="s">
        <v>165</v>
      </c>
    </row>
    <row r="1528" spans="1:7" ht="15" customHeight="1">
      <c r="A1528" s="180">
        <v>45058</v>
      </c>
      <c r="B1528" s="1" t="s">
        <v>248</v>
      </c>
      <c r="C1528" s="144"/>
      <c r="D1528" s="144">
        <v>880000</v>
      </c>
      <c r="E1528" s="1" t="s">
        <v>477</v>
      </c>
      <c r="F1528" s="1" t="s">
        <v>251</v>
      </c>
      <c r="G1528" s="138"/>
    </row>
    <row r="1529" spans="1:7" ht="15" customHeight="1">
      <c r="A1529" s="180">
        <v>45058</v>
      </c>
      <c r="B1529" s="1" t="s">
        <v>147</v>
      </c>
      <c r="C1529" s="144">
        <v>297000</v>
      </c>
      <c r="D1529" s="144"/>
      <c r="E1529" s="1" t="s">
        <v>502</v>
      </c>
      <c r="F1529" s="1" t="s">
        <v>251</v>
      </c>
      <c r="G1529" s="138" t="s">
        <v>165</v>
      </c>
    </row>
    <row r="1530" spans="1:7" ht="15" customHeight="1">
      <c r="A1530" s="180">
        <v>45058</v>
      </c>
      <c r="B1530" s="1" t="s">
        <v>248</v>
      </c>
      <c r="C1530" s="144"/>
      <c r="D1530" s="144">
        <v>297000</v>
      </c>
      <c r="E1530" s="1" t="s">
        <v>502</v>
      </c>
      <c r="F1530" s="1" t="s">
        <v>251</v>
      </c>
      <c r="G1530" s="138"/>
    </row>
    <row r="1531" spans="1:7" ht="15" customHeight="1">
      <c r="A1531" s="180">
        <v>45055</v>
      </c>
      <c r="B1531" s="1" t="s">
        <v>147</v>
      </c>
      <c r="C1531" s="144">
        <v>2388109</v>
      </c>
      <c r="D1531" s="144"/>
      <c r="E1531" s="1" t="s">
        <v>357</v>
      </c>
      <c r="F1531" s="1" t="s">
        <v>251</v>
      </c>
      <c r="G1531" s="138" t="s">
        <v>165</v>
      </c>
    </row>
    <row r="1532" spans="1:7" ht="15" customHeight="1">
      <c r="A1532" s="180">
        <v>45055</v>
      </c>
      <c r="B1532" s="1" t="s">
        <v>248</v>
      </c>
      <c r="C1532" s="144"/>
      <c r="D1532" s="144">
        <v>2388109</v>
      </c>
      <c r="E1532" s="1" t="s">
        <v>357</v>
      </c>
      <c r="F1532" s="1" t="s">
        <v>251</v>
      </c>
      <c r="G1532" s="138"/>
    </row>
    <row r="1533" spans="1:7" ht="15" customHeight="1">
      <c r="A1533" s="180">
        <v>45058</v>
      </c>
      <c r="B1533" s="1" t="s">
        <v>147</v>
      </c>
      <c r="C1533" s="144">
        <v>8569</v>
      </c>
      <c r="D1533" s="144"/>
      <c r="E1533" s="1" t="s">
        <v>532</v>
      </c>
      <c r="F1533" s="1" t="s">
        <v>251</v>
      </c>
      <c r="G1533" s="138" t="s">
        <v>165</v>
      </c>
    </row>
    <row r="1534" spans="1:7" ht="15" customHeight="1">
      <c r="A1534" s="180">
        <v>45058</v>
      </c>
      <c r="B1534" s="1" t="s">
        <v>30</v>
      </c>
      <c r="C1534" s="144"/>
      <c r="D1534" s="144">
        <v>8569</v>
      </c>
      <c r="E1534" s="1" t="s">
        <v>532</v>
      </c>
      <c r="F1534" s="1" t="s">
        <v>251</v>
      </c>
      <c r="G1534" s="138"/>
    </row>
    <row r="1535" spans="1:7" ht="15" customHeight="1">
      <c r="A1535" s="180">
        <v>45048</v>
      </c>
      <c r="B1535" s="1" t="s">
        <v>147</v>
      </c>
      <c r="C1535" s="144">
        <v>8218</v>
      </c>
      <c r="D1535" s="144"/>
      <c r="E1535" s="1" t="s">
        <v>311</v>
      </c>
      <c r="F1535" s="1" t="s">
        <v>251</v>
      </c>
      <c r="G1535" s="138" t="s">
        <v>165</v>
      </c>
    </row>
    <row r="1536" spans="1:7" ht="15" customHeight="1">
      <c r="A1536" s="180">
        <v>45048</v>
      </c>
      <c r="B1536" s="1" t="s">
        <v>248</v>
      </c>
      <c r="C1536" s="144"/>
      <c r="D1536" s="144">
        <v>8218</v>
      </c>
      <c r="E1536" s="1" t="s">
        <v>311</v>
      </c>
      <c r="F1536" s="1" t="s">
        <v>251</v>
      </c>
      <c r="G1536" s="138"/>
    </row>
    <row r="1537" spans="1:8" ht="15" customHeight="1">
      <c r="A1537" s="180">
        <v>45050</v>
      </c>
      <c r="B1537" s="1" t="s">
        <v>147</v>
      </c>
      <c r="C1537" s="144">
        <v>14518240</v>
      </c>
      <c r="D1537" s="144"/>
      <c r="E1537" s="1" t="s">
        <v>491</v>
      </c>
      <c r="F1537" s="1" t="s">
        <v>251</v>
      </c>
      <c r="G1537" s="138" t="s">
        <v>165</v>
      </c>
    </row>
    <row r="1538" spans="1:8" ht="15" customHeight="1">
      <c r="A1538" s="180">
        <v>45050</v>
      </c>
      <c r="B1538" s="1" t="s">
        <v>248</v>
      </c>
      <c r="C1538" s="144"/>
      <c r="D1538" s="144">
        <v>14518240</v>
      </c>
      <c r="E1538" s="1" t="s">
        <v>491</v>
      </c>
      <c r="F1538" s="1" t="s">
        <v>251</v>
      </c>
      <c r="G1538" s="138"/>
    </row>
    <row r="1539" spans="1:8" ht="15" customHeight="1">
      <c r="A1539" s="180">
        <v>45056</v>
      </c>
      <c r="B1539" s="1" t="s">
        <v>147</v>
      </c>
      <c r="C1539" s="144">
        <v>1943370</v>
      </c>
      <c r="D1539" s="144"/>
      <c r="E1539" s="1" t="s">
        <v>311</v>
      </c>
      <c r="F1539" s="1" t="s">
        <v>251</v>
      </c>
      <c r="G1539" s="138" t="s">
        <v>165</v>
      </c>
    </row>
    <row r="1540" spans="1:8" ht="15" customHeight="1">
      <c r="A1540" s="184">
        <v>45056</v>
      </c>
      <c r="B1540" s="26" t="s">
        <v>248</v>
      </c>
      <c r="C1540" s="270"/>
      <c r="D1540" s="270">
        <v>1943370</v>
      </c>
      <c r="E1540" s="26" t="s">
        <v>311</v>
      </c>
      <c r="F1540" s="26" t="s">
        <v>251</v>
      </c>
      <c r="G1540" s="26"/>
    </row>
    <row r="1541" spans="1:8" ht="15" customHeight="1">
      <c r="A1541" s="180">
        <v>45069</v>
      </c>
      <c r="B1541" s="1" t="s">
        <v>147</v>
      </c>
      <c r="C1541" s="144">
        <v>403205</v>
      </c>
      <c r="D1541" s="144"/>
      <c r="E1541" s="1" t="s">
        <v>325</v>
      </c>
      <c r="F1541" s="1" t="s">
        <v>386</v>
      </c>
      <c r="G1541" s="1" t="s">
        <v>165</v>
      </c>
      <c r="H1541" s="155" t="s">
        <v>616</v>
      </c>
    </row>
    <row r="1542" spans="1:8" ht="15" customHeight="1">
      <c r="A1542" s="180">
        <v>45069</v>
      </c>
      <c r="B1542" s="1" t="s">
        <v>248</v>
      </c>
      <c r="C1542" s="144"/>
      <c r="D1542" s="144">
        <v>403205</v>
      </c>
      <c r="E1542" s="1" t="s">
        <v>325</v>
      </c>
      <c r="F1542" s="1" t="s">
        <v>386</v>
      </c>
      <c r="G1542" s="1"/>
    </row>
    <row r="1543" spans="1:8" ht="15" customHeight="1">
      <c r="A1543" s="180">
        <v>45069</v>
      </c>
      <c r="B1543" s="1" t="s">
        <v>146</v>
      </c>
      <c r="C1543" s="144">
        <v>16610</v>
      </c>
      <c r="D1543" s="144"/>
      <c r="E1543" s="1" t="s">
        <v>325</v>
      </c>
      <c r="F1543" s="1" t="s">
        <v>386</v>
      </c>
      <c r="G1543" s="1" t="s">
        <v>165</v>
      </c>
    </row>
    <row r="1544" spans="1:8" ht="15" customHeight="1">
      <c r="A1544" s="180">
        <v>45069</v>
      </c>
      <c r="B1544" s="1" t="s">
        <v>248</v>
      </c>
      <c r="C1544" s="144"/>
      <c r="D1544" s="144">
        <v>16610</v>
      </c>
      <c r="E1544" s="1" t="s">
        <v>325</v>
      </c>
      <c r="F1544" s="1" t="s">
        <v>386</v>
      </c>
      <c r="G1544" s="1"/>
    </row>
    <row r="1545" spans="1:8" ht="15" customHeight="1">
      <c r="A1545" s="180">
        <v>45069</v>
      </c>
      <c r="B1545" s="1" t="s">
        <v>146</v>
      </c>
      <c r="C1545" s="144">
        <v>289817</v>
      </c>
      <c r="D1545" s="144"/>
      <c r="E1545" s="1" t="s">
        <v>332</v>
      </c>
      <c r="F1545" s="1" t="s">
        <v>386</v>
      </c>
      <c r="G1545" s="1" t="s">
        <v>165</v>
      </c>
    </row>
    <row r="1546" spans="1:8" ht="15" customHeight="1">
      <c r="A1546" s="180">
        <v>45069</v>
      </c>
      <c r="B1546" s="1" t="s">
        <v>248</v>
      </c>
      <c r="C1546" s="144"/>
      <c r="D1546" s="144">
        <v>289817</v>
      </c>
      <c r="E1546" s="1" t="s">
        <v>332</v>
      </c>
      <c r="F1546" s="1" t="s">
        <v>386</v>
      </c>
      <c r="G1546" s="1"/>
    </row>
    <row r="1547" spans="1:8" ht="15" customHeight="1">
      <c r="A1547" s="180">
        <v>45069</v>
      </c>
      <c r="B1547" s="1" t="s">
        <v>146</v>
      </c>
      <c r="C1547" s="144">
        <v>9051</v>
      </c>
      <c r="D1547" s="144"/>
      <c r="E1547" s="1" t="s">
        <v>379</v>
      </c>
      <c r="F1547" s="1" t="s">
        <v>386</v>
      </c>
      <c r="G1547" s="1" t="s">
        <v>165</v>
      </c>
    </row>
    <row r="1548" spans="1:8" ht="15" customHeight="1">
      <c r="A1548" s="180">
        <v>45069</v>
      </c>
      <c r="B1548" s="1" t="s">
        <v>248</v>
      </c>
      <c r="C1548" s="144"/>
      <c r="D1548" s="144">
        <v>9051</v>
      </c>
      <c r="E1548" s="1" t="s">
        <v>379</v>
      </c>
      <c r="F1548" s="1" t="s">
        <v>386</v>
      </c>
      <c r="G1548" s="1"/>
    </row>
    <row r="1549" spans="1:8" ht="15" customHeight="1">
      <c r="A1549" s="180">
        <v>45069</v>
      </c>
      <c r="B1549" s="1" t="s">
        <v>146</v>
      </c>
      <c r="C1549" s="144">
        <v>1660</v>
      </c>
      <c r="D1549" s="144"/>
      <c r="E1549" s="1" t="s">
        <v>320</v>
      </c>
      <c r="F1549" s="1" t="s">
        <v>386</v>
      </c>
      <c r="G1549" s="1" t="s">
        <v>165</v>
      </c>
    </row>
    <row r="1550" spans="1:8" ht="15" customHeight="1">
      <c r="A1550" s="180">
        <v>45069</v>
      </c>
      <c r="B1550" s="1" t="s">
        <v>248</v>
      </c>
      <c r="C1550" s="144"/>
      <c r="D1550" s="144">
        <v>1660</v>
      </c>
      <c r="E1550" s="1" t="s">
        <v>320</v>
      </c>
      <c r="F1550" s="1" t="s">
        <v>386</v>
      </c>
      <c r="G1550" s="1"/>
    </row>
    <row r="1551" spans="1:8" ht="15" customHeight="1">
      <c r="A1551" s="180">
        <v>45069</v>
      </c>
      <c r="B1551" s="1" t="s">
        <v>146</v>
      </c>
      <c r="C1551" s="144">
        <v>9590</v>
      </c>
      <c r="D1551" s="144"/>
      <c r="E1551" s="1" t="s">
        <v>320</v>
      </c>
      <c r="F1551" s="1" t="s">
        <v>386</v>
      </c>
      <c r="G1551" s="1" t="s">
        <v>165</v>
      </c>
    </row>
    <row r="1552" spans="1:8" ht="15" customHeight="1">
      <c r="A1552" s="180">
        <v>45069</v>
      </c>
      <c r="B1552" s="1" t="s">
        <v>248</v>
      </c>
      <c r="C1552" s="144"/>
      <c r="D1552" s="144">
        <v>9590</v>
      </c>
      <c r="E1552" s="1" t="s">
        <v>320</v>
      </c>
      <c r="F1552" s="1" t="s">
        <v>386</v>
      </c>
      <c r="G1552" s="1"/>
    </row>
    <row r="1553" spans="1:7" ht="15" customHeight="1">
      <c r="A1553" s="180">
        <v>45069</v>
      </c>
      <c r="B1553" s="1" t="s">
        <v>146</v>
      </c>
      <c r="C1553" s="144">
        <v>8240</v>
      </c>
      <c r="D1553" s="144"/>
      <c r="E1553" s="1" t="s">
        <v>320</v>
      </c>
      <c r="F1553" s="1" t="s">
        <v>386</v>
      </c>
      <c r="G1553" s="1" t="s">
        <v>165</v>
      </c>
    </row>
    <row r="1554" spans="1:7" ht="15" customHeight="1">
      <c r="A1554" s="180">
        <v>45069</v>
      </c>
      <c r="B1554" s="1" t="s">
        <v>248</v>
      </c>
      <c r="C1554" s="144"/>
      <c r="D1554" s="144">
        <v>8240</v>
      </c>
      <c r="E1554" s="1" t="s">
        <v>320</v>
      </c>
      <c r="F1554" s="1" t="s">
        <v>386</v>
      </c>
      <c r="G1554" s="1"/>
    </row>
    <row r="1555" spans="1:7" ht="15" customHeight="1">
      <c r="A1555" s="180">
        <v>45069</v>
      </c>
      <c r="B1555" s="1" t="s">
        <v>146</v>
      </c>
      <c r="C1555" s="144">
        <v>40293</v>
      </c>
      <c r="D1555" s="144"/>
      <c r="E1555" s="1" t="s">
        <v>320</v>
      </c>
      <c r="F1555" s="1" t="s">
        <v>386</v>
      </c>
      <c r="G1555" s="1" t="s">
        <v>165</v>
      </c>
    </row>
    <row r="1556" spans="1:7" ht="15" customHeight="1">
      <c r="A1556" s="180">
        <v>45069</v>
      </c>
      <c r="B1556" s="1" t="s">
        <v>248</v>
      </c>
      <c r="C1556" s="144"/>
      <c r="D1556" s="144">
        <v>40293</v>
      </c>
      <c r="E1556" s="1" t="s">
        <v>320</v>
      </c>
      <c r="F1556" s="1" t="s">
        <v>386</v>
      </c>
      <c r="G1556" s="1"/>
    </row>
    <row r="1557" spans="1:7" ht="15" customHeight="1">
      <c r="A1557" s="180">
        <v>45069</v>
      </c>
      <c r="B1557" s="1" t="s">
        <v>146</v>
      </c>
      <c r="C1557" s="144">
        <v>200178</v>
      </c>
      <c r="D1557" s="144"/>
      <c r="E1557" s="1" t="s">
        <v>320</v>
      </c>
      <c r="F1557" s="1" t="s">
        <v>386</v>
      </c>
      <c r="G1557" s="1" t="s">
        <v>165</v>
      </c>
    </row>
    <row r="1558" spans="1:7" ht="15" customHeight="1">
      <c r="A1558" s="180">
        <v>45069</v>
      </c>
      <c r="B1558" s="1" t="s">
        <v>248</v>
      </c>
      <c r="C1558" s="144"/>
      <c r="D1558" s="144">
        <v>200178</v>
      </c>
      <c r="E1558" s="1" t="s">
        <v>320</v>
      </c>
      <c r="F1558" s="1" t="s">
        <v>386</v>
      </c>
      <c r="G1558" s="1"/>
    </row>
    <row r="1559" spans="1:7" ht="15" customHeight="1">
      <c r="A1559" s="180">
        <v>45069</v>
      </c>
      <c r="B1559" s="1" t="s">
        <v>146</v>
      </c>
      <c r="C1559" s="144">
        <v>232969</v>
      </c>
      <c r="D1559" s="144"/>
      <c r="E1559" s="1" t="s">
        <v>320</v>
      </c>
      <c r="F1559" s="1" t="s">
        <v>386</v>
      </c>
      <c r="G1559" s="1" t="s">
        <v>165</v>
      </c>
    </row>
    <row r="1560" spans="1:7" ht="15" customHeight="1">
      <c r="A1560" s="180">
        <v>45069</v>
      </c>
      <c r="B1560" s="1" t="s">
        <v>248</v>
      </c>
      <c r="C1560" s="144"/>
      <c r="D1560" s="144">
        <v>232969</v>
      </c>
      <c r="E1560" s="1" t="s">
        <v>320</v>
      </c>
      <c r="F1560" s="1" t="s">
        <v>386</v>
      </c>
      <c r="G1560" s="1"/>
    </row>
    <row r="1561" spans="1:7" ht="15" customHeight="1">
      <c r="A1561" s="180">
        <v>45070</v>
      </c>
      <c r="B1561" s="1" t="s">
        <v>146</v>
      </c>
      <c r="C1561" s="144">
        <v>28864</v>
      </c>
      <c r="D1561" s="144"/>
      <c r="E1561" s="1" t="s">
        <v>315</v>
      </c>
      <c r="F1561" s="1" t="s">
        <v>386</v>
      </c>
      <c r="G1561" s="1" t="s">
        <v>165</v>
      </c>
    </row>
    <row r="1562" spans="1:7" ht="15" customHeight="1">
      <c r="A1562" s="180">
        <v>45070</v>
      </c>
      <c r="B1562" s="1" t="s">
        <v>248</v>
      </c>
      <c r="C1562" s="144"/>
      <c r="D1562" s="144">
        <v>28864</v>
      </c>
      <c r="E1562" s="1" t="s">
        <v>315</v>
      </c>
      <c r="F1562" s="1" t="s">
        <v>386</v>
      </c>
      <c r="G1562" s="1"/>
    </row>
    <row r="1563" spans="1:7" ht="15" customHeight="1">
      <c r="A1563" s="180">
        <v>45070</v>
      </c>
      <c r="B1563" s="1" t="s">
        <v>146</v>
      </c>
      <c r="C1563" s="144">
        <v>1180</v>
      </c>
      <c r="D1563" s="144"/>
      <c r="E1563" s="1" t="s">
        <v>315</v>
      </c>
      <c r="F1563" s="1" t="s">
        <v>386</v>
      </c>
      <c r="G1563" s="1" t="s">
        <v>165</v>
      </c>
    </row>
    <row r="1564" spans="1:7" ht="15" customHeight="1">
      <c r="A1564" s="180">
        <v>45070</v>
      </c>
      <c r="B1564" s="1" t="s">
        <v>248</v>
      </c>
      <c r="C1564" s="144"/>
      <c r="D1564" s="144">
        <v>1180</v>
      </c>
      <c r="E1564" s="1" t="s">
        <v>315</v>
      </c>
      <c r="F1564" s="1" t="s">
        <v>386</v>
      </c>
      <c r="G1564" s="1"/>
    </row>
    <row r="1565" spans="1:7" ht="15" customHeight="1">
      <c r="A1565" s="180">
        <v>45071</v>
      </c>
      <c r="B1565" s="1" t="s">
        <v>146</v>
      </c>
      <c r="C1565" s="144">
        <v>46577</v>
      </c>
      <c r="D1565" s="144"/>
      <c r="E1565" s="1" t="s">
        <v>353</v>
      </c>
      <c r="F1565" s="1" t="s">
        <v>386</v>
      </c>
      <c r="G1565" s="1" t="s">
        <v>165</v>
      </c>
    </row>
    <row r="1566" spans="1:7" ht="15" customHeight="1">
      <c r="A1566" s="180">
        <v>45071</v>
      </c>
      <c r="B1566" s="1" t="s">
        <v>248</v>
      </c>
      <c r="C1566" s="144"/>
      <c r="D1566" s="144">
        <v>46577</v>
      </c>
      <c r="E1566" s="1" t="s">
        <v>353</v>
      </c>
      <c r="F1566" s="1" t="s">
        <v>386</v>
      </c>
      <c r="G1566" s="1"/>
    </row>
    <row r="1567" spans="1:7" ht="15" customHeight="1">
      <c r="A1567" s="180">
        <v>45071</v>
      </c>
      <c r="B1567" s="1" t="s">
        <v>146</v>
      </c>
      <c r="C1567" s="144">
        <v>27082</v>
      </c>
      <c r="D1567" s="144"/>
      <c r="E1567" s="1" t="s">
        <v>397</v>
      </c>
      <c r="F1567" s="1" t="s">
        <v>386</v>
      </c>
      <c r="G1567" s="1" t="s">
        <v>165</v>
      </c>
    </row>
    <row r="1568" spans="1:7" ht="15" customHeight="1">
      <c r="A1568" s="180">
        <v>45071</v>
      </c>
      <c r="B1568" s="1" t="s">
        <v>248</v>
      </c>
      <c r="C1568" s="144"/>
      <c r="D1568" s="144">
        <v>27082</v>
      </c>
      <c r="E1568" s="1" t="s">
        <v>397</v>
      </c>
      <c r="F1568" s="1" t="s">
        <v>386</v>
      </c>
      <c r="G1568" s="1"/>
    </row>
    <row r="1569" spans="1:7" ht="15" customHeight="1">
      <c r="A1569" s="180">
        <v>45071</v>
      </c>
      <c r="B1569" s="1" t="s">
        <v>146</v>
      </c>
      <c r="C1569" s="144">
        <v>1110</v>
      </c>
      <c r="D1569" s="144"/>
      <c r="E1569" s="1" t="s">
        <v>397</v>
      </c>
      <c r="F1569" s="1" t="s">
        <v>386</v>
      </c>
      <c r="G1569" s="1" t="s">
        <v>165</v>
      </c>
    </row>
    <row r="1570" spans="1:7" ht="15" customHeight="1">
      <c r="A1570" s="180">
        <v>45071</v>
      </c>
      <c r="B1570" s="1" t="s">
        <v>248</v>
      </c>
      <c r="C1570" s="144"/>
      <c r="D1570" s="144">
        <v>1110</v>
      </c>
      <c r="E1570" s="1" t="s">
        <v>397</v>
      </c>
      <c r="F1570" s="1" t="s">
        <v>386</v>
      </c>
      <c r="G1570" s="1"/>
    </row>
    <row r="1571" spans="1:7" ht="15" customHeight="1">
      <c r="A1571" s="180">
        <v>45071</v>
      </c>
      <c r="B1571" s="1" t="s">
        <v>146</v>
      </c>
      <c r="C1571" s="144">
        <v>123442</v>
      </c>
      <c r="D1571" s="144"/>
      <c r="E1571" s="1" t="s">
        <v>346</v>
      </c>
      <c r="F1571" s="1" t="s">
        <v>386</v>
      </c>
      <c r="G1571" s="1" t="s">
        <v>165</v>
      </c>
    </row>
    <row r="1572" spans="1:7" ht="15" customHeight="1">
      <c r="A1572" s="180">
        <v>45071</v>
      </c>
      <c r="B1572" s="1" t="s">
        <v>248</v>
      </c>
      <c r="C1572" s="144"/>
      <c r="D1572" s="144">
        <v>123442</v>
      </c>
      <c r="E1572" s="1" t="s">
        <v>346</v>
      </c>
      <c r="F1572" s="1" t="s">
        <v>386</v>
      </c>
      <c r="G1572" s="1"/>
    </row>
    <row r="1573" spans="1:7" ht="15" customHeight="1">
      <c r="A1573" s="180">
        <v>45071</v>
      </c>
      <c r="B1573" s="1" t="s">
        <v>146</v>
      </c>
      <c r="C1573" s="144">
        <v>341462</v>
      </c>
      <c r="D1573" s="144"/>
      <c r="E1573" s="1" t="s">
        <v>346</v>
      </c>
      <c r="F1573" s="1" t="s">
        <v>386</v>
      </c>
      <c r="G1573" s="1" t="s">
        <v>165</v>
      </c>
    </row>
    <row r="1574" spans="1:7" ht="15" customHeight="1">
      <c r="A1574" s="180">
        <v>45071</v>
      </c>
      <c r="B1574" s="1" t="s">
        <v>248</v>
      </c>
      <c r="C1574" s="144"/>
      <c r="D1574" s="144">
        <v>341462</v>
      </c>
      <c r="E1574" s="1" t="s">
        <v>346</v>
      </c>
      <c r="F1574" s="1" t="s">
        <v>386</v>
      </c>
      <c r="G1574" s="1"/>
    </row>
    <row r="1575" spans="1:7" ht="15" customHeight="1">
      <c r="A1575" s="180">
        <v>45071</v>
      </c>
      <c r="B1575" s="1" t="s">
        <v>146</v>
      </c>
      <c r="C1575" s="144">
        <v>5080</v>
      </c>
      <c r="D1575" s="144"/>
      <c r="E1575" s="1" t="s">
        <v>346</v>
      </c>
      <c r="F1575" s="1" t="s">
        <v>386</v>
      </c>
      <c r="G1575" s="1" t="s">
        <v>165</v>
      </c>
    </row>
    <row r="1576" spans="1:7" ht="15" customHeight="1">
      <c r="A1576" s="180">
        <v>45071</v>
      </c>
      <c r="B1576" s="1" t="s">
        <v>248</v>
      </c>
      <c r="C1576" s="144"/>
      <c r="D1576" s="144">
        <v>5080</v>
      </c>
      <c r="E1576" s="1" t="s">
        <v>346</v>
      </c>
      <c r="F1576" s="1" t="s">
        <v>386</v>
      </c>
      <c r="G1576" s="1"/>
    </row>
    <row r="1577" spans="1:7" ht="15" customHeight="1">
      <c r="A1577" s="180">
        <v>45071</v>
      </c>
      <c r="B1577" s="1" t="s">
        <v>146</v>
      </c>
      <c r="C1577" s="144">
        <v>14060</v>
      </c>
      <c r="D1577" s="144"/>
      <c r="E1577" s="1" t="s">
        <v>346</v>
      </c>
      <c r="F1577" s="1" t="s">
        <v>386</v>
      </c>
      <c r="G1577" s="1" t="s">
        <v>165</v>
      </c>
    </row>
    <row r="1578" spans="1:7" ht="15" customHeight="1">
      <c r="A1578" s="180">
        <v>45071</v>
      </c>
      <c r="B1578" s="1" t="s">
        <v>248</v>
      </c>
      <c r="C1578" s="144"/>
      <c r="D1578" s="144">
        <v>14060</v>
      </c>
      <c r="E1578" s="1" t="s">
        <v>346</v>
      </c>
      <c r="F1578" s="1" t="s">
        <v>386</v>
      </c>
      <c r="G1578" s="1"/>
    </row>
    <row r="1579" spans="1:7" ht="15" customHeight="1">
      <c r="A1579" s="180">
        <v>45071</v>
      </c>
      <c r="B1579" s="1" t="s">
        <v>146</v>
      </c>
      <c r="C1579" s="144">
        <v>3267536</v>
      </c>
      <c r="D1579" s="144"/>
      <c r="E1579" s="1" t="s">
        <v>345</v>
      </c>
      <c r="F1579" s="1" t="s">
        <v>386</v>
      </c>
      <c r="G1579" s="1" t="s">
        <v>165</v>
      </c>
    </row>
    <row r="1580" spans="1:7" ht="15" customHeight="1">
      <c r="A1580" s="180">
        <v>45071</v>
      </c>
      <c r="B1580" s="1" t="s">
        <v>248</v>
      </c>
      <c r="C1580" s="144"/>
      <c r="D1580" s="144">
        <v>3267536</v>
      </c>
      <c r="E1580" s="1" t="s">
        <v>345</v>
      </c>
      <c r="F1580" s="1" t="s">
        <v>386</v>
      </c>
      <c r="G1580" s="1"/>
    </row>
    <row r="1581" spans="1:7" ht="15" customHeight="1">
      <c r="A1581" s="180">
        <v>45072</v>
      </c>
      <c r="B1581" s="1" t="s">
        <v>146</v>
      </c>
      <c r="C1581" s="144">
        <v>23330</v>
      </c>
      <c r="D1581" s="144"/>
      <c r="E1581" s="1" t="s">
        <v>379</v>
      </c>
      <c r="F1581" s="1" t="s">
        <v>386</v>
      </c>
      <c r="G1581" s="1" t="s">
        <v>165</v>
      </c>
    </row>
    <row r="1582" spans="1:7" ht="15" customHeight="1">
      <c r="A1582" s="180">
        <v>45072</v>
      </c>
      <c r="B1582" s="1" t="s">
        <v>248</v>
      </c>
      <c r="C1582" s="144"/>
      <c r="D1582" s="144">
        <v>23330</v>
      </c>
      <c r="E1582" s="1" t="s">
        <v>379</v>
      </c>
      <c r="F1582" s="1" t="s">
        <v>386</v>
      </c>
      <c r="G1582" s="1"/>
    </row>
    <row r="1583" spans="1:7" ht="15" customHeight="1">
      <c r="A1583" s="180">
        <v>45072</v>
      </c>
      <c r="B1583" s="1" t="s">
        <v>146</v>
      </c>
      <c r="C1583" s="144">
        <v>566544</v>
      </c>
      <c r="D1583" s="144"/>
      <c r="E1583" s="1" t="s">
        <v>379</v>
      </c>
      <c r="F1583" s="1" t="s">
        <v>386</v>
      </c>
      <c r="G1583" s="1" t="s">
        <v>165</v>
      </c>
    </row>
    <row r="1584" spans="1:7" ht="15" customHeight="1">
      <c r="A1584" s="180">
        <v>45072</v>
      </c>
      <c r="B1584" s="1" t="s">
        <v>248</v>
      </c>
      <c r="C1584" s="144"/>
      <c r="D1584" s="144">
        <v>566544</v>
      </c>
      <c r="E1584" s="1" t="s">
        <v>379</v>
      </c>
      <c r="F1584" s="1" t="s">
        <v>386</v>
      </c>
      <c r="G1584" s="1"/>
    </row>
    <row r="1585" spans="1:7" ht="15" customHeight="1">
      <c r="A1585" s="180">
        <v>45072</v>
      </c>
      <c r="B1585" s="1" t="s">
        <v>146</v>
      </c>
      <c r="C1585" s="144">
        <v>228721</v>
      </c>
      <c r="D1585" s="144"/>
      <c r="E1585" s="1" t="s">
        <v>481</v>
      </c>
      <c r="F1585" s="1" t="s">
        <v>386</v>
      </c>
      <c r="G1585" s="1" t="s">
        <v>165</v>
      </c>
    </row>
    <row r="1586" spans="1:7" ht="15" customHeight="1">
      <c r="A1586" s="180">
        <v>45072</v>
      </c>
      <c r="B1586" s="1" t="s">
        <v>248</v>
      </c>
      <c r="C1586" s="144"/>
      <c r="D1586" s="144">
        <v>228721</v>
      </c>
      <c r="E1586" s="1" t="s">
        <v>481</v>
      </c>
      <c r="F1586" s="1" t="s">
        <v>386</v>
      </c>
      <c r="G1586" s="1"/>
    </row>
    <row r="1587" spans="1:7" ht="15" customHeight="1">
      <c r="A1587" s="180">
        <v>45076</v>
      </c>
      <c r="B1587" s="1" t="s">
        <v>146</v>
      </c>
      <c r="C1587" s="144">
        <v>508719</v>
      </c>
      <c r="D1587" s="144"/>
      <c r="E1587" s="1" t="s">
        <v>354</v>
      </c>
      <c r="F1587" s="1" t="s">
        <v>386</v>
      </c>
      <c r="G1587" s="1" t="s">
        <v>165</v>
      </c>
    </row>
    <row r="1588" spans="1:7" ht="15" customHeight="1">
      <c r="A1588" s="180">
        <v>45076</v>
      </c>
      <c r="B1588" s="1" t="s">
        <v>248</v>
      </c>
      <c r="C1588" s="144"/>
      <c r="D1588" s="144">
        <v>508719</v>
      </c>
      <c r="E1588" s="1" t="s">
        <v>354</v>
      </c>
      <c r="F1588" s="1" t="s">
        <v>386</v>
      </c>
      <c r="G1588" s="1"/>
    </row>
    <row r="1589" spans="1:7" ht="15" customHeight="1">
      <c r="A1589" s="180">
        <v>45076</v>
      </c>
      <c r="B1589" s="1" t="s">
        <v>146</v>
      </c>
      <c r="C1589" s="144">
        <v>74966</v>
      </c>
      <c r="D1589" s="144"/>
      <c r="E1589" s="1" t="s">
        <v>612</v>
      </c>
      <c r="F1589" s="1" t="s">
        <v>386</v>
      </c>
      <c r="G1589" s="1" t="s">
        <v>165</v>
      </c>
    </row>
    <row r="1590" spans="1:7" ht="15" customHeight="1">
      <c r="A1590" s="180">
        <v>45076</v>
      </c>
      <c r="B1590" s="1" t="s">
        <v>248</v>
      </c>
      <c r="C1590" s="144"/>
      <c r="D1590" s="144">
        <v>74966</v>
      </c>
      <c r="E1590" s="1" t="s">
        <v>612</v>
      </c>
      <c r="F1590" s="1" t="s">
        <v>386</v>
      </c>
      <c r="G1590" s="1"/>
    </row>
    <row r="1591" spans="1:7" ht="15" customHeight="1">
      <c r="A1591" s="180">
        <v>45076</v>
      </c>
      <c r="B1591" s="1" t="s">
        <v>146</v>
      </c>
      <c r="C1591" s="144">
        <v>147280</v>
      </c>
      <c r="D1591" s="144"/>
      <c r="E1591" s="1" t="s">
        <v>501</v>
      </c>
      <c r="F1591" s="1" t="s">
        <v>386</v>
      </c>
      <c r="G1591" s="1" t="s">
        <v>165</v>
      </c>
    </row>
    <row r="1592" spans="1:7" ht="15" customHeight="1">
      <c r="A1592" s="180">
        <v>45076</v>
      </c>
      <c r="B1592" s="1" t="s">
        <v>248</v>
      </c>
      <c r="C1592" s="144"/>
      <c r="D1592" s="144">
        <v>147280</v>
      </c>
      <c r="E1592" s="1" t="s">
        <v>501</v>
      </c>
      <c r="F1592" s="1" t="s">
        <v>386</v>
      </c>
      <c r="G1592" s="1"/>
    </row>
    <row r="1593" spans="1:7" ht="15" customHeight="1">
      <c r="A1593" s="180">
        <v>45077</v>
      </c>
      <c r="B1593" s="1" t="s">
        <v>146</v>
      </c>
      <c r="C1593" s="144">
        <v>252945</v>
      </c>
      <c r="D1593" s="144"/>
      <c r="E1593" s="1" t="s">
        <v>400</v>
      </c>
      <c r="F1593" s="1" t="s">
        <v>386</v>
      </c>
      <c r="G1593" s="1" t="s">
        <v>165</v>
      </c>
    </row>
    <row r="1594" spans="1:7" ht="15" customHeight="1">
      <c r="A1594" s="180">
        <v>45077</v>
      </c>
      <c r="B1594" s="1" t="s">
        <v>248</v>
      </c>
      <c r="C1594" s="144"/>
      <c r="D1594" s="144">
        <v>252945</v>
      </c>
      <c r="E1594" s="1" t="s">
        <v>400</v>
      </c>
      <c r="F1594" s="1" t="s">
        <v>386</v>
      </c>
      <c r="G1594" s="1"/>
    </row>
    <row r="1595" spans="1:7" ht="15" customHeight="1">
      <c r="A1595" s="180">
        <v>45077</v>
      </c>
      <c r="B1595" s="1" t="s">
        <v>146</v>
      </c>
      <c r="C1595" s="144">
        <v>10410</v>
      </c>
      <c r="D1595" s="144"/>
      <c r="E1595" s="1" t="s">
        <v>400</v>
      </c>
      <c r="F1595" s="1" t="s">
        <v>386</v>
      </c>
      <c r="G1595" s="1" t="s">
        <v>165</v>
      </c>
    </row>
    <row r="1596" spans="1:7" ht="15" customHeight="1">
      <c r="A1596" s="180">
        <v>45077</v>
      </c>
      <c r="B1596" s="1" t="s">
        <v>248</v>
      </c>
      <c r="C1596" s="144"/>
      <c r="D1596" s="144">
        <v>10410</v>
      </c>
      <c r="E1596" s="1" t="s">
        <v>400</v>
      </c>
      <c r="F1596" s="1" t="s">
        <v>386</v>
      </c>
      <c r="G1596" s="1"/>
    </row>
    <row r="1597" spans="1:7" ht="15" customHeight="1">
      <c r="A1597" s="180">
        <v>45077</v>
      </c>
      <c r="B1597" s="1" t="s">
        <v>146</v>
      </c>
      <c r="C1597" s="144">
        <v>189629</v>
      </c>
      <c r="D1597" s="144"/>
      <c r="E1597" s="1" t="s">
        <v>312</v>
      </c>
      <c r="F1597" s="1" t="s">
        <v>386</v>
      </c>
      <c r="G1597" s="1" t="s">
        <v>165</v>
      </c>
    </row>
    <row r="1598" spans="1:7" ht="15" customHeight="1">
      <c r="A1598" s="180">
        <v>45077</v>
      </c>
      <c r="B1598" s="1" t="s">
        <v>248</v>
      </c>
      <c r="C1598" s="144"/>
      <c r="D1598" s="144">
        <v>189629</v>
      </c>
      <c r="E1598" s="1" t="s">
        <v>312</v>
      </c>
      <c r="F1598" s="1" t="s">
        <v>386</v>
      </c>
      <c r="G1598" s="1"/>
    </row>
    <row r="1599" spans="1:7" ht="15" customHeight="1">
      <c r="A1599" s="180">
        <v>45077</v>
      </c>
      <c r="B1599" s="1" t="s">
        <v>146</v>
      </c>
      <c r="C1599" s="144">
        <v>7810</v>
      </c>
      <c r="D1599" s="144"/>
      <c r="E1599" s="1" t="s">
        <v>312</v>
      </c>
      <c r="F1599" s="1" t="s">
        <v>386</v>
      </c>
      <c r="G1599" s="1" t="s">
        <v>165</v>
      </c>
    </row>
    <row r="1600" spans="1:7" ht="15" customHeight="1">
      <c r="A1600" s="180">
        <v>45077</v>
      </c>
      <c r="B1600" s="1" t="s">
        <v>248</v>
      </c>
      <c r="C1600" s="144"/>
      <c r="D1600" s="144">
        <v>7810</v>
      </c>
      <c r="E1600" s="1" t="s">
        <v>312</v>
      </c>
      <c r="F1600" s="1" t="s">
        <v>386</v>
      </c>
      <c r="G1600" s="1"/>
    </row>
    <row r="1601" spans="1:7" ht="15" customHeight="1">
      <c r="A1601" s="180">
        <v>45077</v>
      </c>
      <c r="B1601" s="1" t="s">
        <v>146</v>
      </c>
      <c r="C1601" s="144">
        <v>1964281</v>
      </c>
      <c r="D1601" s="144"/>
      <c r="E1601" s="1" t="s">
        <v>321</v>
      </c>
      <c r="F1601" s="1" t="s">
        <v>386</v>
      </c>
      <c r="G1601" s="1" t="s">
        <v>165</v>
      </c>
    </row>
    <row r="1602" spans="1:7" ht="15" customHeight="1">
      <c r="A1602" s="180">
        <v>45077</v>
      </c>
      <c r="B1602" s="1" t="s">
        <v>248</v>
      </c>
      <c r="C1602" s="144"/>
      <c r="D1602" s="144">
        <v>1964281</v>
      </c>
      <c r="E1602" s="1" t="s">
        <v>321</v>
      </c>
      <c r="F1602" s="1" t="s">
        <v>386</v>
      </c>
      <c r="G1602" s="1"/>
    </row>
    <row r="1603" spans="1:7" ht="15" customHeight="1">
      <c r="A1603" s="180">
        <v>45077</v>
      </c>
      <c r="B1603" s="1" t="s">
        <v>146</v>
      </c>
      <c r="C1603" s="144">
        <v>1546908</v>
      </c>
      <c r="D1603" s="144"/>
      <c r="E1603" s="1" t="s">
        <v>321</v>
      </c>
      <c r="F1603" s="1" t="s">
        <v>386</v>
      </c>
      <c r="G1603" s="1" t="s">
        <v>165</v>
      </c>
    </row>
    <row r="1604" spans="1:7" ht="15" customHeight="1">
      <c r="A1604" s="180">
        <v>45077</v>
      </c>
      <c r="B1604" s="1" t="s">
        <v>248</v>
      </c>
      <c r="C1604" s="144"/>
      <c r="D1604" s="144">
        <v>1546908</v>
      </c>
      <c r="E1604" s="1" t="s">
        <v>321</v>
      </c>
      <c r="F1604" s="1" t="s">
        <v>386</v>
      </c>
      <c r="G1604" s="1"/>
    </row>
    <row r="1605" spans="1:7" ht="15" customHeight="1">
      <c r="A1605" s="180">
        <v>45077</v>
      </c>
      <c r="B1605" s="1" t="s">
        <v>146</v>
      </c>
      <c r="C1605" s="144">
        <v>156453</v>
      </c>
      <c r="D1605" s="144"/>
      <c r="E1605" s="1" t="s">
        <v>321</v>
      </c>
      <c r="F1605" s="1" t="s">
        <v>386</v>
      </c>
      <c r="G1605" s="1" t="s">
        <v>165</v>
      </c>
    </row>
    <row r="1606" spans="1:7" ht="15" customHeight="1">
      <c r="A1606" s="180">
        <v>45077</v>
      </c>
      <c r="B1606" s="1" t="s">
        <v>248</v>
      </c>
      <c r="C1606" s="144"/>
      <c r="D1606" s="144">
        <v>156453</v>
      </c>
      <c r="E1606" s="1" t="s">
        <v>321</v>
      </c>
      <c r="F1606" s="1" t="s">
        <v>386</v>
      </c>
      <c r="G1606" s="1"/>
    </row>
    <row r="1607" spans="1:7" ht="15" customHeight="1">
      <c r="A1607" s="180">
        <v>45077</v>
      </c>
      <c r="B1607" s="1" t="s">
        <v>146</v>
      </c>
      <c r="C1607" s="144">
        <v>124608</v>
      </c>
      <c r="D1607" s="144"/>
      <c r="E1607" s="1" t="s">
        <v>321</v>
      </c>
      <c r="F1607" s="1" t="s">
        <v>386</v>
      </c>
      <c r="G1607" s="1" t="s">
        <v>165</v>
      </c>
    </row>
    <row r="1608" spans="1:7" ht="15" customHeight="1">
      <c r="A1608" s="180">
        <v>45077</v>
      </c>
      <c r="B1608" s="1" t="s">
        <v>248</v>
      </c>
      <c r="C1608" s="144"/>
      <c r="D1608" s="144">
        <v>124608</v>
      </c>
      <c r="E1608" s="1" t="s">
        <v>321</v>
      </c>
      <c r="F1608" s="1" t="s">
        <v>386</v>
      </c>
      <c r="G1608" s="1"/>
    </row>
    <row r="1609" spans="1:7" ht="15" customHeight="1">
      <c r="A1609" s="180">
        <v>45077</v>
      </c>
      <c r="B1609" s="1" t="s">
        <v>146</v>
      </c>
      <c r="C1609" s="144">
        <v>80930</v>
      </c>
      <c r="D1609" s="144"/>
      <c r="E1609" s="1" t="s">
        <v>321</v>
      </c>
      <c r="F1609" s="1" t="s">
        <v>386</v>
      </c>
      <c r="G1609" s="1" t="s">
        <v>165</v>
      </c>
    </row>
    <row r="1610" spans="1:7" ht="15" customHeight="1">
      <c r="A1610" s="180">
        <v>45077</v>
      </c>
      <c r="B1610" s="1" t="s">
        <v>248</v>
      </c>
      <c r="C1610" s="144"/>
      <c r="D1610" s="144">
        <v>80930</v>
      </c>
      <c r="E1610" s="1" t="s">
        <v>321</v>
      </c>
      <c r="F1610" s="1" t="s">
        <v>386</v>
      </c>
      <c r="G1610" s="1"/>
    </row>
    <row r="1611" spans="1:7" ht="15" customHeight="1">
      <c r="A1611" s="180">
        <v>45077</v>
      </c>
      <c r="B1611" s="1" t="s">
        <v>146</v>
      </c>
      <c r="C1611" s="144">
        <v>63720</v>
      </c>
      <c r="D1611" s="144"/>
      <c r="E1611" s="1" t="s">
        <v>321</v>
      </c>
      <c r="F1611" s="1" t="s">
        <v>386</v>
      </c>
      <c r="G1611" s="1" t="s">
        <v>165</v>
      </c>
    </row>
    <row r="1612" spans="1:7" ht="15" customHeight="1">
      <c r="A1612" s="180">
        <v>45077</v>
      </c>
      <c r="B1612" s="1" t="s">
        <v>248</v>
      </c>
      <c r="C1612" s="144"/>
      <c r="D1612" s="144">
        <v>63720</v>
      </c>
      <c r="E1612" s="1" t="s">
        <v>321</v>
      </c>
      <c r="F1612" s="1" t="s">
        <v>386</v>
      </c>
      <c r="G1612" s="1"/>
    </row>
    <row r="1613" spans="1:7" ht="15" customHeight="1">
      <c r="A1613" s="180">
        <v>45077</v>
      </c>
      <c r="B1613" s="1" t="s">
        <v>146</v>
      </c>
      <c r="C1613" s="144">
        <v>61281</v>
      </c>
      <c r="D1613" s="144"/>
      <c r="E1613" s="1" t="s">
        <v>321</v>
      </c>
      <c r="F1613" s="1" t="s">
        <v>386</v>
      </c>
      <c r="G1613" s="1" t="s">
        <v>165</v>
      </c>
    </row>
    <row r="1614" spans="1:7" ht="15" customHeight="1">
      <c r="A1614" s="180">
        <v>45077</v>
      </c>
      <c r="B1614" s="1" t="s">
        <v>248</v>
      </c>
      <c r="C1614" s="144"/>
      <c r="D1614" s="144">
        <v>61281</v>
      </c>
      <c r="E1614" s="1" t="s">
        <v>321</v>
      </c>
      <c r="F1614" s="1" t="s">
        <v>386</v>
      </c>
      <c r="G1614" s="1"/>
    </row>
    <row r="1615" spans="1:7" ht="15" customHeight="1">
      <c r="A1615" s="180">
        <v>45077</v>
      </c>
      <c r="B1615" s="1" t="s">
        <v>146</v>
      </c>
      <c r="C1615" s="144">
        <v>34936</v>
      </c>
      <c r="D1615" s="144"/>
      <c r="E1615" s="1" t="s">
        <v>321</v>
      </c>
      <c r="F1615" s="1" t="s">
        <v>386</v>
      </c>
      <c r="G1615" s="1" t="s">
        <v>165</v>
      </c>
    </row>
    <row r="1616" spans="1:7" ht="15" customHeight="1">
      <c r="A1616" s="180">
        <v>45077</v>
      </c>
      <c r="B1616" s="1" t="s">
        <v>248</v>
      </c>
      <c r="C1616" s="144"/>
      <c r="D1616" s="144">
        <v>34936</v>
      </c>
      <c r="E1616" s="1" t="s">
        <v>321</v>
      </c>
      <c r="F1616" s="1" t="s">
        <v>386</v>
      </c>
      <c r="G1616" s="1"/>
    </row>
    <row r="1617" spans="1:7" ht="15" customHeight="1">
      <c r="A1617" s="180">
        <v>45077</v>
      </c>
      <c r="B1617" s="1" t="s">
        <v>146</v>
      </c>
      <c r="C1617" s="144">
        <v>6440</v>
      </c>
      <c r="D1617" s="144"/>
      <c r="E1617" s="1" t="s">
        <v>321</v>
      </c>
      <c r="F1617" s="1" t="s">
        <v>386</v>
      </c>
      <c r="G1617" s="1" t="s">
        <v>165</v>
      </c>
    </row>
    <row r="1618" spans="1:7" ht="15" customHeight="1">
      <c r="A1618" s="180">
        <v>45077</v>
      </c>
      <c r="B1618" s="1" t="s">
        <v>248</v>
      </c>
      <c r="C1618" s="144"/>
      <c r="D1618" s="144">
        <v>6440</v>
      </c>
      <c r="E1618" s="1" t="s">
        <v>321</v>
      </c>
      <c r="F1618" s="1" t="s">
        <v>386</v>
      </c>
      <c r="G1618" s="1"/>
    </row>
    <row r="1619" spans="1:7" ht="15" customHeight="1">
      <c r="A1619" s="180">
        <v>45077</v>
      </c>
      <c r="B1619" s="1" t="s">
        <v>146</v>
      </c>
      <c r="C1619" s="144">
        <v>5134</v>
      </c>
      <c r="D1619" s="144"/>
      <c r="E1619" s="1" t="s">
        <v>321</v>
      </c>
      <c r="F1619" s="1" t="s">
        <v>386</v>
      </c>
      <c r="G1619" s="1" t="s">
        <v>165</v>
      </c>
    </row>
    <row r="1620" spans="1:7" ht="15" customHeight="1">
      <c r="A1620" s="180">
        <v>45077</v>
      </c>
      <c r="B1620" s="1" t="s">
        <v>248</v>
      </c>
      <c r="C1620" s="144"/>
      <c r="D1620" s="144">
        <v>5134</v>
      </c>
      <c r="E1620" s="1" t="s">
        <v>321</v>
      </c>
      <c r="F1620" s="1" t="s">
        <v>386</v>
      </c>
      <c r="G1620" s="1"/>
    </row>
    <row r="1621" spans="1:7" ht="15" customHeight="1">
      <c r="A1621" s="180">
        <v>45077</v>
      </c>
      <c r="B1621" s="1" t="s">
        <v>146</v>
      </c>
      <c r="C1621" s="144">
        <v>2520</v>
      </c>
      <c r="D1621" s="144"/>
      <c r="E1621" s="1" t="s">
        <v>321</v>
      </c>
      <c r="F1621" s="1" t="s">
        <v>386</v>
      </c>
      <c r="G1621" s="1" t="s">
        <v>165</v>
      </c>
    </row>
    <row r="1622" spans="1:7" ht="15" customHeight="1">
      <c r="A1622" s="180">
        <v>45077</v>
      </c>
      <c r="B1622" s="1" t="s">
        <v>248</v>
      </c>
      <c r="C1622" s="144"/>
      <c r="D1622" s="144">
        <v>2520</v>
      </c>
      <c r="E1622" s="1" t="s">
        <v>321</v>
      </c>
      <c r="F1622" s="1" t="s">
        <v>386</v>
      </c>
      <c r="G1622" s="1"/>
    </row>
    <row r="1623" spans="1:7" ht="15" customHeight="1">
      <c r="A1623" s="180">
        <v>45077</v>
      </c>
      <c r="B1623" s="1" t="s">
        <v>146</v>
      </c>
      <c r="C1623" s="144">
        <v>1430</v>
      </c>
      <c r="D1623" s="144"/>
      <c r="E1623" s="1" t="s">
        <v>321</v>
      </c>
      <c r="F1623" s="1" t="s">
        <v>386</v>
      </c>
      <c r="G1623" s="1" t="s">
        <v>165</v>
      </c>
    </row>
    <row r="1624" spans="1:7" ht="15" customHeight="1">
      <c r="A1624" s="180">
        <v>45077</v>
      </c>
      <c r="B1624" s="1" t="s">
        <v>248</v>
      </c>
      <c r="C1624" s="144"/>
      <c r="D1624" s="144">
        <v>1430</v>
      </c>
      <c r="E1624" s="1" t="s">
        <v>321</v>
      </c>
      <c r="F1624" s="1" t="s">
        <v>386</v>
      </c>
      <c r="G1624" s="1"/>
    </row>
    <row r="1625" spans="1:7" ht="15" customHeight="1">
      <c r="A1625" s="180">
        <v>45077</v>
      </c>
      <c r="B1625" s="1" t="s">
        <v>146</v>
      </c>
      <c r="C1625" s="144">
        <v>9592</v>
      </c>
      <c r="D1625" s="144"/>
      <c r="E1625" s="1" t="s">
        <v>500</v>
      </c>
      <c r="F1625" s="1" t="s">
        <v>386</v>
      </c>
      <c r="G1625" s="1" t="s">
        <v>165</v>
      </c>
    </row>
    <row r="1626" spans="1:7" ht="15" customHeight="1">
      <c r="A1626" s="180">
        <v>45077</v>
      </c>
      <c r="B1626" s="1" t="s">
        <v>248</v>
      </c>
      <c r="C1626" s="144"/>
      <c r="D1626" s="144">
        <v>9592</v>
      </c>
      <c r="E1626" s="1" t="s">
        <v>500</v>
      </c>
      <c r="F1626" s="1" t="s">
        <v>386</v>
      </c>
      <c r="G1626" s="1"/>
    </row>
    <row r="1627" spans="1:7" ht="15" customHeight="1">
      <c r="A1627" s="180">
        <v>45077</v>
      </c>
      <c r="B1627" s="1" t="s">
        <v>146</v>
      </c>
      <c r="C1627" s="144">
        <v>390</v>
      </c>
      <c r="D1627" s="144"/>
      <c r="E1627" s="1" t="s">
        <v>500</v>
      </c>
      <c r="F1627" s="1" t="s">
        <v>386</v>
      </c>
      <c r="G1627" s="1" t="s">
        <v>165</v>
      </c>
    </row>
    <row r="1628" spans="1:7" ht="15" customHeight="1">
      <c r="A1628" s="180">
        <v>45077</v>
      </c>
      <c r="B1628" s="1" t="s">
        <v>248</v>
      </c>
      <c r="C1628" s="144"/>
      <c r="D1628" s="144">
        <v>390</v>
      </c>
      <c r="E1628" s="1" t="s">
        <v>500</v>
      </c>
      <c r="F1628" s="1" t="s">
        <v>386</v>
      </c>
      <c r="G1628" s="1"/>
    </row>
    <row r="1629" spans="1:7" ht="15" customHeight="1">
      <c r="A1629" s="180">
        <v>45077</v>
      </c>
      <c r="B1629" s="1" t="s">
        <v>146</v>
      </c>
      <c r="C1629" s="144">
        <v>17413</v>
      </c>
      <c r="D1629" s="144"/>
      <c r="E1629" s="1" t="s">
        <v>318</v>
      </c>
      <c r="F1629" s="1" t="s">
        <v>386</v>
      </c>
      <c r="G1629" s="1" t="s">
        <v>165</v>
      </c>
    </row>
    <row r="1630" spans="1:7" ht="15" customHeight="1">
      <c r="A1630" s="180">
        <v>45077</v>
      </c>
      <c r="B1630" s="1" t="s">
        <v>248</v>
      </c>
      <c r="C1630" s="144"/>
      <c r="D1630" s="144">
        <v>17413</v>
      </c>
      <c r="E1630" s="1" t="s">
        <v>318</v>
      </c>
      <c r="F1630" s="1" t="s">
        <v>386</v>
      </c>
      <c r="G1630" s="1"/>
    </row>
    <row r="1631" spans="1:7" ht="15" customHeight="1">
      <c r="A1631" s="180">
        <v>45077</v>
      </c>
      <c r="B1631" s="1" t="s">
        <v>146</v>
      </c>
      <c r="C1631" s="144">
        <v>710</v>
      </c>
      <c r="D1631" s="144"/>
      <c r="E1631" s="1" t="s">
        <v>318</v>
      </c>
      <c r="F1631" s="1" t="s">
        <v>386</v>
      </c>
      <c r="G1631" s="1" t="s">
        <v>165</v>
      </c>
    </row>
    <row r="1632" spans="1:7" ht="15" customHeight="1">
      <c r="A1632" s="180">
        <v>45077</v>
      </c>
      <c r="B1632" s="1" t="s">
        <v>248</v>
      </c>
      <c r="C1632" s="144"/>
      <c r="D1632" s="144">
        <v>710</v>
      </c>
      <c r="E1632" s="1" t="s">
        <v>318</v>
      </c>
      <c r="F1632" s="1" t="s">
        <v>386</v>
      </c>
      <c r="G1632" s="1"/>
    </row>
    <row r="1633" spans="1:7" ht="15" customHeight="1">
      <c r="A1633" s="180">
        <v>45077</v>
      </c>
      <c r="B1633" s="1" t="s">
        <v>146</v>
      </c>
      <c r="C1633" s="144">
        <v>8054</v>
      </c>
      <c r="D1633" s="144"/>
      <c r="E1633" s="1" t="s">
        <v>311</v>
      </c>
      <c r="F1633" s="1" t="s">
        <v>386</v>
      </c>
      <c r="G1633" s="1" t="s">
        <v>165</v>
      </c>
    </row>
    <row r="1634" spans="1:7" ht="15" customHeight="1">
      <c r="A1634" s="180">
        <v>45077</v>
      </c>
      <c r="B1634" s="1" t="s">
        <v>248</v>
      </c>
      <c r="C1634" s="144"/>
      <c r="D1634" s="144">
        <v>8054</v>
      </c>
      <c r="E1634" s="1" t="s">
        <v>311</v>
      </c>
      <c r="F1634" s="1" t="s">
        <v>386</v>
      </c>
      <c r="G1634" s="1"/>
    </row>
    <row r="1635" spans="1:7" ht="15" customHeight="1">
      <c r="A1635" s="180">
        <v>45077</v>
      </c>
      <c r="B1635" s="1" t="s">
        <v>146</v>
      </c>
      <c r="C1635" s="144">
        <v>12659025</v>
      </c>
      <c r="D1635" s="144"/>
      <c r="E1635" s="1" t="s">
        <v>343</v>
      </c>
      <c r="F1635" s="1" t="s">
        <v>386</v>
      </c>
      <c r="G1635" s="1" t="s">
        <v>165</v>
      </c>
    </row>
    <row r="1636" spans="1:7" ht="15" customHeight="1">
      <c r="A1636" s="180">
        <v>45077</v>
      </c>
      <c r="B1636" s="1" t="s">
        <v>248</v>
      </c>
      <c r="C1636" s="144"/>
      <c r="D1636" s="144">
        <v>12659025</v>
      </c>
      <c r="E1636" s="1" t="s">
        <v>343</v>
      </c>
      <c r="F1636" s="1" t="s">
        <v>386</v>
      </c>
      <c r="G1636" s="1"/>
    </row>
    <row r="1637" spans="1:7" ht="15" customHeight="1">
      <c r="A1637" s="180">
        <v>45077</v>
      </c>
      <c r="B1637" s="1" t="s">
        <v>146</v>
      </c>
      <c r="C1637" s="144">
        <v>3245</v>
      </c>
      <c r="D1637" s="144"/>
      <c r="E1637" s="1" t="s">
        <v>526</v>
      </c>
      <c r="F1637" s="1" t="s">
        <v>386</v>
      </c>
      <c r="G1637" s="1" t="s">
        <v>165</v>
      </c>
    </row>
    <row r="1638" spans="1:7" ht="15" customHeight="1">
      <c r="A1638" s="180">
        <v>45077</v>
      </c>
      <c r="B1638" s="1" t="s">
        <v>248</v>
      </c>
      <c r="C1638" s="144"/>
      <c r="D1638" s="144">
        <v>3245</v>
      </c>
      <c r="E1638" s="1" t="s">
        <v>526</v>
      </c>
      <c r="F1638" s="1" t="s">
        <v>386</v>
      </c>
      <c r="G1638" s="1"/>
    </row>
    <row r="1639" spans="1:7" ht="15" customHeight="1">
      <c r="A1639" s="180">
        <v>45077</v>
      </c>
      <c r="B1639" s="1" t="s">
        <v>146</v>
      </c>
      <c r="C1639" s="144">
        <v>130</v>
      </c>
      <c r="D1639" s="144"/>
      <c r="E1639" s="1" t="s">
        <v>526</v>
      </c>
      <c r="F1639" s="1" t="s">
        <v>386</v>
      </c>
      <c r="G1639" s="1" t="s">
        <v>165</v>
      </c>
    </row>
    <row r="1640" spans="1:7" ht="15" customHeight="1">
      <c r="A1640" s="180">
        <v>45077</v>
      </c>
      <c r="B1640" s="1" t="s">
        <v>248</v>
      </c>
      <c r="C1640" s="144"/>
      <c r="D1640" s="144">
        <v>130</v>
      </c>
      <c r="E1640" s="1" t="s">
        <v>526</v>
      </c>
      <c r="F1640" s="1" t="s">
        <v>386</v>
      </c>
      <c r="G1640" s="1"/>
    </row>
    <row r="1641" spans="1:7" ht="15" customHeight="1">
      <c r="A1641" s="180">
        <v>45077</v>
      </c>
      <c r="B1641" s="1" t="s">
        <v>146</v>
      </c>
      <c r="C1641" s="144">
        <v>46453</v>
      </c>
      <c r="D1641" s="144"/>
      <c r="E1641" s="1" t="s">
        <v>318</v>
      </c>
      <c r="F1641" s="1" t="s">
        <v>386</v>
      </c>
      <c r="G1641" s="1" t="s">
        <v>165</v>
      </c>
    </row>
    <row r="1642" spans="1:7" ht="15" customHeight="1">
      <c r="A1642" s="180">
        <v>45077</v>
      </c>
      <c r="B1642" s="1" t="s">
        <v>248</v>
      </c>
      <c r="C1642" s="144"/>
      <c r="D1642" s="144">
        <v>46453</v>
      </c>
      <c r="E1642" s="1" t="s">
        <v>318</v>
      </c>
      <c r="F1642" s="1" t="s">
        <v>386</v>
      </c>
      <c r="G1642" s="1"/>
    </row>
    <row r="1643" spans="1:7" ht="15" customHeight="1">
      <c r="A1643" s="180">
        <v>45077</v>
      </c>
      <c r="B1643" s="1" t="s">
        <v>146</v>
      </c>
      <c r="C1643" s="144">
        <v>1910</v>
      </c>
      <c r="D1643" s="144"/>
      <c r="E1643" s="1" t="s">
        <v>318</v>
      </c>
      <c r="F1643" s="1" t="s">
        <v>386</v>
      </c>
      <c r="G1643" s="1" t="s">
        <v>165</v>
      </c>
    </row>
    <row r="1644" spans="1:7" ht="15" customHeight="1">
      <c r="A1644" s="180">
        <v>45077</v>
      </c>
      <c r="B1644" s="1" t="s">
        <v>248</v>
      </c>
      <c r="C1644" s="144"/>
      <c r="D1644" s="144">
        <v>1910</v>
      </c>
      <c r="E1644" s="1" t="s">
        <v>318</v>
      </c>
      <c r="F1644" s="1" t="s">
        <v>386</v>
      </c>
      <c r="G1644" s="1"/>
    </row>
    <row r="1645" spans="1:7" ht="15" customHeight="1">
      <c r="A1645" s="180">
        <v>45077</v>
      </c>
      <c r="B1645" s="1" t="s">
        <v>146</v>
      </c>
      <c r="C1645" s="144">
        <v>365471</v>
      </c>
      <c r="D1645" s="144"/>
      <c r="E1645" s="1" t="s">
        <v>317</v>
      </c>
      <c r="F1645" s="1" t="s">
        <v>386</v>
      </c>
      <c r="G1645" s="1" t="s">
        <v>165</v>
      </c>
    </row>
    <row r="1646" spans="1:7" ht="15" customHeight="1">
      <c r="A1646" s="180">
        <v>45077</v>
      </c>
      <c r="B1646" s="1" t="s">
        <v>248</v>
      </c>
      <c r="C1646" s="144"/>
      <c r="D1646" s="144">
        <v>365471</v>
      </c>
      <c r="E1646" s="1" t="s">
        <v>317</v>
      </c>
      <c r="F1646" s="1" t="s">
        <v>386</v>
      </c>
      <c r="G1646" s="1"/>
    </row>
    <row r="1647" spans="1:7" ht="15" customHeight="1">
      <c r="A1647" s="180">
        <v>45077</v>
      </c>
      <c r="B1647" s="1" t="s">
        <v>146</v>
      </c>
      <c r="C1647" s="144">
        <v>447831</v>
      </c>
      <c r="D1647" s="144"/>
      <c r="E1647" s="1" t="s">
        <v>308</v>
      </c>
      <c r="F1647" s="1" t="s">
        <v>386</v>
      </c>
      <c r="G1647" s="1" t="s">
        <v>165</v>
      </c>
    </row>
    <row r="1648" spans="1:7" ht="15" customHeight="1">
      <c r="A1648" s="180">
        <v>45077</v>
      </c>
      <c r="B1648" s="1" t="s">
        <v>248</v>
      </c>
      <c r="C1648" s="144"/>
      <c r="D1648" s="144">
        <v>447831</v>
      </c>
      <c r="E1648" s="1" t="s">
        <v>308</v>
      </c>
      <c r="F1648" s="1" t="s">
        <v>386</v>
      </c>
      <c r="G1648" s="1"/>
    </row>
    <row r="1649" spans="1:7" ht="15" customHeight="1">
      <c r="A1649" s="180">
        <v>45077</v>
      </c>
      <c r="B1649" s="1" t="s">
        <v>146</v>
      </c>
      <c r="C1649" s="144">
        <v>6055388</v>
      </c>
      <c r="D1649" s="144"/>
      <c r="E1649" s="1" t="s">
        <v>317</v>
      </c>
      <c r="F1649" s="1" t="s">
        <v>386</v>
      </c>
      <c r="G1649" s="1" t="s">
        <v>165</v>
      </c>
    </row>
    <row r="1650" spans="1:7" ht="15" customHeight="1">
      <c r="A1650" s="180">
        <v>45077</v>
      </c>
      <c r="B1650" s="1" t="s">
        <v>248</v>
      </c>
      <c r="C1650" s="144"/>
      <c r="D1650" s="144">
        <v>6055388</v>
      </c>
      <c r="E1650" s="1" t="s">
        <v>317</v>
      </c>
      <c r="F1650" s="1" t="s">
        <v>386</v>
      </c>
      <c r="G1650" s="1"/>
    </row>
    <row r="1651" spans="1:7" ht="15" customHeight="1">
      <c r="A1651" s="180">
        <v>45077</v>
      </c>
      <c r="B1651" s="1" t="s">
        <v>146</v>
      </c>
      <c r="C1651" s="144">
        <v>828938</v>
      </c>
      <c r="D1651" s="144"/>
      <c r="E1651" s="1" t="s">
        <v>317</v>
      </c>
      <c r="F1651" s="1" t="s">
        <v>386</v>
      </c>
      <c r="G1651" s="1" t="s">
        <v>165</v>
      </c>
    </row>
    <row r="1652" spans="1:7" ht="15" customHeight="1">
      <c r="A1652" s="180">
        <v>45077</v>
      </c>
      <c r="B1652" s="1" t="s">
        <v>248</v>
      </c>
      <c r="C1652" s="144"/>
      <c r="D1652" s="144">
        <v>828938</v>
      </c>
      <c r="E1652" s="1" t="s">
        <v>317</v>
      </c>
      <c r="F1652" s="1" t="s">
        <v>386</v>
      </c>
      <c r="G1652" s="1"/>
    </row>
    <row r="1653" spans="1:7" ht="15" customHeight="1">
      <c r="A1653" s="180">
        <v>45077</v>
      </c>
      <c r="B1653" s="1" t="s">
        <v>146</v>
      </c>
      <c r="C1653" s="144">
        <v>254797</v>
      </c>
      <c r="D1653" s="144"/>
      <c r="E1653" s="1" t="s">
        <v>615</v>
      </c>
      <c r="F1653" s="1" t="s">
        <v>386</v>
      </c>
      <c r="G1653" s="1" t="s">
        <v>165</v>
      </c>
    </row>
    <row r="1654" spans="1:7" ht="15" customHeight="1">
      <c r="A1654" s="180">
        <v>45077</v>
      </c>
      <c r="B1654" s="1" t="s">
        <v>248</v>
      </c>
      <c r="C1654" s="144"/>
      <c r="D1654" s="144">
        <v>254797</v>
      </c>
      <c r="E1654" s="1" t="s">
        <v>615</v>
      </c>
      <c r="F1654" s="1" t="s">
        <v>386</v>
      </c>
      <c r="G1654" s="1"/>
    </row>
    <row r="1655" spans="1:7" ht="15" customHeight="1">
      <c r="A1655" s="180">
        <v>45048</v>
      </c>
      <c r="B1655" s="1" t="s">
        <v>146</v>
      </c>
      <c r="C1655" s="144">
        <v>242007</v>
      </c>
      <c r="D1655" s="144"/>
      <c r="E1655" s="1" t="s">
        <v>344</v>
      </c>
      <c r="F1655" s="1" t="s">
        <v>386</v>
      </c>
      <c r="G1655" s="1" t="s">
        <v>165</v>
      </c>
    </row>
    <row r="1656" spans="1:7" ht="15" customHeight="1">
      <c r="A1656" s="180">
        <v>45048</v>
      </c>
      <c r="B1656" s="1" t="s">
        <v>248</v>
      </c>
      <c r="C1656" s="144"/>
      <c r="D1656" s="144">
        <v>242007</v>
      </c>
      <c r="E1656" s="1" t="s">
        <v>344</v>
      </c>
      <c r="F1656" s="1" t="s">
        <v>386</v>
      </c>
      <c r="G1656" s="1"/>
    </row>
    <row r="1657" spans="1:7" ht="15" customHeight="1">
      <c r="A1657" s="180">
        <v>45048</v>
      </c>
      <c r="B1657" s="1" t="s">
        <v>146</v>
      </c>
      <c r="C1657" s="144">
        <v>324345</v>
      </c>
      <c r="D1657" s="144"/>
      <c r="E1657" s="1" t="s">
        <v>332</v>
      </c>
      <c r="F1657" s="1" t="s">
        <v>386</v>
      </c>
      <c r="G1657" s="1" t="s">
        <v>165</v>
      </c>
    </row>
    <row r="1658" spans="1:7" ht="15" customHeight="1">
      <c r="A1658" s="180">
        <v>45048</v>
      </c>
      <c r="B1658" s="1" t="s">
        <v>248</v>
      </c>
      <c r="C1658" s="144"/>
      <c r="D1658" s="144">
        <v>324345</v>
      </c>
      <c r="E1658" s="1" t="s">
        <v>332</v>
      </c>
      <c r="F1658" s="1" t="s">
        <v>386</v>
      </c>
      <c r="G1658" s="1"/>
    </row>
    <row r="1659" spans="1:7" ht="15" customHeight="1">
      <c r="A1659" s="180">
        <v>45048</v>
      </c>
      <c r="B1659" s="1" t="s">
        <v>146</v>
      </c>
      <c r="C1659" s="144">
        <v>400</v>
      </c>
      <c r="D1659" s="144"/>
      <c r="E1659" s="1" t="s">
        <v>500</v>
      </c>
      <c r="F1659" s="1" t="s">
        <v>386</v>
      </c>
      <c r="G1659" s="1" t="s">
        <v>165</v>
      </c>
    </row>
    <row r="1660" spans="1:7" ht="15" customHeight="1">
      <c r="A1660" s="180">
        <v>45048</v>
      </c>
      <c r="B1660" s="1" t="s">
        <v>248</v>
      </c>
      <c r="C1660" s="144"/>
      <c r="D1660" s="144">
        <v>400</v>
      </c>
      <c r="E1660" s="1" t="s">
        <v>500</v>
      </c>
      <c r="F1660" s="1" t="s">
        <v>386</v>
      </c>
      <c r="G1660" s="1"/>
    </row>
    <row r="1661" spans="1:7" ht="15" customHeight="1">
      <c r="A1661" s="180">
        <v>45048</v>
      </c>
      <c r="B1661" s="1" t="s">
        <v>146</v>
      </c>
      <c r="C1661" s="144">
        <v>9779</v>
      </c>
      <c r="D1661" s="144"/>
      <c r="E1661" s="1" t="s">
        <v>500</v>
      </c>
      <c r="F1661" s="1" t="s">
        <v>386</v>
      </c>
      <c r="G1661" s="1" t="s">
        <v>165</v>
      </c>
    </row>
    <row r="1662" spans="1:7" ht="15" customHeight="1">
      <c r="A1662" s="180">
        <v>45048</v>
      </c>
      <c r="B1662" s="1" t="s">
        <v>248</v>
      </c>
      <c r="C1662" s="144"/>
      <c r="D1662" s="144">
        <v>9779</v>
      </c>
      <c r="E1662" s="1" t="s">
        <v>500</v>
      </c>
      <c r="F1662" s="1" t="s">
        <v>386</v>
      </c>
      <c r="G1662" s="1"/>
    </row>
    <row r="1663" spans="1:7" ht="15" customHeight="1">
      <c r="A1663" s="180">
        <v>45048</v>
      </c>
      <c r="B1663" s="1" t="s">
        <v>146</v>
      </c>
      <c r="C1663" s="144">
        <v>154148</v>
      </c>
      <c r="D1663" s="144"/>
      <c r="E1663" s="1" t="s">
        <v>501</v>
      </c>
      <c r="F1663" s="1" t="s">
        <v>386</v>
      </c>
      <c r="G1663" s="1" t="s">
        <v>165</v>
      </c>
    </row>
    <row r="1664" spans="1:7" ht="15" customHeight="1">
      <c r="A1664" s="180">
        <v>45048</v>
      </c>
      <c r="B1664" s="1" t="s">
        <v>248</v>
      </c>
      <c r="C1664" s="144"/>
      <c r="D1664" s="144">
        <v>154148</v>
      </c>
      <c r="E1664" s="1" t="s">
        <v>501</v>
      </c>
      <c r="F1664" s="1" t="s">
        <v>386</v>
      </c>
      <c r="G1664" s="1"/>
    </row>
    <row r="1665" spans="1:8" ht="15" customHeight="1">
      <c r="A1665" s="180">
        <v>45077</v>
      </c>
      <c r="B1665" s="1" t="s">
        <v>146</v>
      </c>
      <c r="C1665" s="144">
        <v>1815000</v>
      </c>
      <c r="D1665" s="144"/>
      <c r="E1665" s="1" t="s">
        <v>352</v>
      </c>
      <c r="F1665" s="1" t="s">
        <v>386</v>
      </c>
      <c r="G1665" s="1" t="s">
        <v>165</v>
      </c>
    </row>
    <row r="1666" spans="1:8" ht="15" customHeight="1">
      <c r="A1666" s="180">
        <v>45077</v>
      </c>
      <c r="B1666" s="1" t="s">
        <v>248</v>
      </c>
      <c r="C1666" s="144"/>
      <c r="D1666" s="144">
        <v>1815000</v>
      </c>
      <c r="E1666" s="1" t="s">
        <v>352</v>
      </c>
      <c r="F1666" s="1" t="s">
        <v>386</v>
      </c>
      <c r="G1666" s="1"/>
    </row>
    <row r="1667" spans="1:8" ht="15" customHeight="1">
      <c r="A1667" s="180">
        <v>45070</v>
      </c>
      <c r="B1667" s="1" t="s">
        <v>146</v>
      </c>
      <c r="C1667" s="144">
        <v>1420</v>
      </c>
      <c r="D1667" s="144"/>
      <c r="E1667" s="1" t="s">
        <v>491</v>
      </c>
      <c r="F1667" s="1" t="s">
        <v>386</v>
      </c>
      <c r="G1667" s="1" t="s">
        <v>165</v>
      </c>
    </row>
    <row r="1668" spans="1:8" ht="15" customHeight="1">
      <c r="A1668" s="180">
        <v>45070</v>
      </c>
      <c r="B1668" s="1" t="s">
        <v>248</v>
      </c>
      <c r="C1668" s="144"/>
      <c r="D1668" s="144">
        <v>1420</v>
      </c>
      <c r="E1668" s="1" t="s">
        <v>491</v>
      </c>
      <c r="F1668" s="1" t="s">
        <v>386</v>
      </c>
      <c r="G1668" s="1"/>
    </row>
    <row r="1669" spans="1:8" ht="15" customHeight="1">
      <c r="A1669" s="180">
        <v>45070</v>
      </c>
      <c r="B1669" s="1" t="s">
        <v>146</v>
      </c>
      <c r="C1669" s="144">
        <v>34529</v>
      </c>
      <c r="D1669" s="144"/>
      <c r="E1669" s="1" t="s">
        <v>491</v>
      </c>
      <c r="F1669" s="1" t="s">
        <v>386</v>
      </c>
      <c r="G1669" s="1" t="s">
        <v>165</v>
      </c>
    </row>
    <row r="1670" spans="1:8" ht="15" customHeight="1">
      <c r="A1670" s="180">
        <v>45070</v>
      </c>
      <c r="B1670" s="1" t="s">
        <v>248</v>
      </c>
      <c r="C1670" s="144"/>
      <c r="D1670" s="144">
        <v>34529</v>
      </c>
      <c r="E1670" s="1" t="s">
        <v>491</v>
      </c>
      <c r="F1670" s="1" t="s">
        <v>386</v>
      </c>
      <c r="G1670" s="1"/>
    </row>
    <row r="1671" spans="1:8" ht="15" customHeight="1">
      <c r="A1671" s="234">
        <v>45056</v>
      </c>
      <c r="B1671" s="257" t="s">
        <v>147</v>
      </c>
      <c r="C1671" s="294">
        <v>171280168</v>
      </c>
      <c r="D1671" s="294"/>
      <c r="E1671" s="142"/>
      <c r="F1671" s="142" t="s">
        <v>411</v>
      </c>
      <c r="G1671" s="258" t="s">
        <v>164</v>
      </c>
    </row>
    <row r="1672" spans="1:8" ht="15" customHeight="1">
      <c r="A1672" s="223">
        <v>45056</v>
      </c>
      <c r="B1672" s="259" t="s">
        <v>146</v>
      </c>
      <c r="C1672" s="295"/>
      <c r="D1672" s="295">
        <f>C1671</f>
        <v>171280168</v>
      </c>
      <c r="E1672" s="224"/>
      <c r="F1672" s="224" t="s">
        <v>515</v>
      </c>
      <c r="G1672" s="260" t="s">
        <v>165</v>
      </c>
    </row>
    <row r="1673" spans="1:8" ht="15" customHeight="1">
      <c r="A1673" s="182">
        <v>45056</v>
      </c>
      <c r="B1673" s="137" t="s">
        <v>151</v>
      </c>
      <c r="C1673" s="222">
        <v>30976900</v>
      </c>
      <c r="D1673" s="222"/>
      <c r="E1673" s="138" t="s">
        <v>458</v>
      </c>
      <c r="F1673" s="138" t="s">
        <v>460</v>
      </c>
      <c r="G1673" s="139"/>
      <c r="H1673" s="155" t="s">
        <v>602</v>
      </c>
    </row>
    <row r="1674" spans="1:8" ht="15" customHeight="1">
      <c r="A1674" s="182">
        <v>45056</v>
      </c>
      <c r="B1674" s="137" t="s">
        <v>182</v>
      </c>
      <c r="C1674" s="222">
        <v>109549000</v>
      </c>
      <c r="D1674" s="222"/>
      <c r="E1674" s="138" t="s">
        <v>457</v>
      </c>
      <c r="F1674" s="138" t="s">
        <v>459</v>
      </c>
      <c r="G1674" s="139"/>
    </row>
    <row r="1675" spans="1:8" ht="15" customHeight="1">
      <c r="A1675" s="182">
        <v>45056</v>
      </c>
      <c r="B1675" s="137" t="s">
        <v>182</v>
      </c>
      <c r="C1675" s="222">
        <v>1100000</v>
      </c>
      <c r="D1675" s="222"/>
      <c r="E1675" s="138" t="s">
        <v>457</v>
      </c>
      <c r="F1675" s="138" t="s">
        <v>505</v>
      </c>
      <c r="G1675" s="139"/>
    </row>
    <row r="1676" spans="1:8" ht="15" customHeight="1">
      <c r="A1676" s="182">
        <v>45056</v>
      </c>
      <c r="B1676" s="137" t="s">
        <v>182</v>
      </c>
      <c r="C1676" s="222">
        <v>29654268</v>
      </c>
      <c r="D1676" s="222"/>
      <c r="E1676" s="138" t="s">
        <v>457</v>
      </c>
      <c r="F1676" s="138" t="s">
        <v>509</v>
      </c>
      <c r="G1676" s="139"/>
    </row>
    <row r="1677" spans="1:8" ht="15" customHeight="1">
      <c r="A1677" s="183">
        <v>45056</v>
      </c>
      <c r="B1677" s="136" t="s">
        <v>147</v>
      </c>
      <c r="C1677" s="220"/>
      <c r="D1677" s="220">
        <f>SUM(C1673:C1676)</f>
        <v>171280168</v>
      </c>
      <c r="E1677" s="133"/>
      <c r="F1677" s="133"/>
      <c r="G1677" s="134" t="s">
        <v>164</v>
      </c>
    </row>
    <row r="1678" spans="1:8" ht="15" customHeight="1">
      <c r="A1678" s="234">
        <v>45063</v>
      </c>
      <c r="B1678" s="257" t="s">
        <v>147</v>
      </c>
      <c r="C1678" s="294">
        <v>373184200</v>
      </c>
      <c r="D1678" s="294"/>
      <c r="E1678" s="142"/>
      <c r="F1678" s="142" t="s">
        <v>411</v>
      </c>
      <c r="G1678" s="258" t="s">
        <v>164</v>
      </c>
    </row>
    <row r="1679" spans="1:8" ht="15" customHeight="1">
      <c r="A1679" s="223">
        <v>45063</v>
      </c>
      <c r="B1679" s="259" t="s">
        <v>146</v>
      </c>
      <c r="C1679" s="295"/>
      <c r="D1679" s="295">
        <f>C1678</f>
        <v>373184200</v>
      </c>
      <c r="E1679" s="224"/>
      <c r="F1679" s="224" t="s">
        <v>515</v>
      </c>
      <c r="G1679" s="260" t="s">
        <v>165</v>
      </c>
    </row>
    <row r="1680" spans="1:8" ht="15" customHeight="1">
      <c r="A1680" s="234">
        <v>45063</v>
      </c>
      <c r="B1680" s="257" t="s">
        <v>151</v>
      </c>
      <c r="C1680" s="294">
        <v>373184200</v>
      </c>
      <c r="D1680" s="294"/>
      <c r="E1680" s="142" t="s">
        <v>373</v>
      </c>
      <c r="F1680" s="142" t="s">
        <v>604</v>
      </c>
      <c r="G1680" s="258"/>
    </row>
    <row r="1681" spans="1:8" ht="15" customHeight="1">
      <c r="A1681" s="223">
        <v>45063</v>
      </c>
      <c r="B1681" s="259" t="s">
        <v>147</v>
      </c>
      <c r="C1681" s="295"/>
      <c r="D1681" s="295">
        <f>C1680</f>
        <v>373184200</v>
      </c>
      <c r="E1681" s="224" t="s">
        <v>406</v>
      </c>
      <c r="F1681" s="224" t="s">
        <v>603</v>
      </c>
      <c r="G1681" s="260" t="s">
        <v>164</v>
      </c>
    </row>
    <row r="1682" spans="1:8" ht="15" customHeight="1">
      <c r="A1682" s="234">
        <v>45077</v>
      </c>
      <c r="B1682" s="257" t="s">
        <v>368</v>
      </c>
      <c r="C1682" s="294">
        <v>18333333</v>
      </c>
      <c r="D1682" s="294"/>
      <c r="E1682" s="142" t="s">
        <v>484</v>
      </c>
      <c r="F1682" s="142" t="s">
        <v>607</v>
      </c>
      <c r="G1682" s="258"/>
    </row>
    <row r="1683" spans="1:8" ht="15" customHeight="1">
      <c r="A1683" s="234">
        <v>45077</v>
      </c>
      <c r="B1683" s="257" t="s">
        <v>1</v>
      </c>
      <c r="C1683" s="294">
        <v>13750000</v>
      </c>
      <c r="D1683" s="294"/>
      <c r="E1683" s="142" t="s">
        <v>168</v>
      </c>
      <c r="F1683" s="142" t="s">
        <v>41</v>
      </c>
      <c r="G1683" s="258"/>
    </row>
    <row r="1684" spans="1:8" ht="15" customHeight="1">
      <c r="A1684" s="223">
        <v>45077</v>
      </c>
      <c r="B1684" s="259" t="s">
        <v>147</v>
      </c>
      <c r="C1684" s="295"/>
      <c r="D1684" s="295">
        <f>SUM(C1682:C1683)</f>
        <v>32083333</v>
      </c>
      <c r="E1684" s="224"/>
      <c r="F1684" s="224"/>
      <c r="G1684" s="260" t="s">
        <v>164</v>
      </c>
    </row>
    <row r="1685" spans="1:8" ht="15" customHeight="1">
      <c r="A1685" s="234">
        <v>45077</v>
      </c>
      <c r="B1685" s="257" t="s">
        <v>182</v>
      </c>
      <c r="C1685" s="294">
        <v>500000</v>
      </c>
      <c r="D1685" s="294"/>
      <c r="E1685" s="142" t="s">
        <v>464</v>
      </c>
      <c r="F1685" s="142" t="s">
        <v>606</v>
      </c>
      <c r="G1685" s="258"/>
    </row>
    <row r="1686" spans="1:8" ht="15" customHeight="1">
      <c r="A1686" s="234">
        <v>45077</v>
      </c>
      <c r="B1686" s="257" t="s">
        <v>146</v>
      </c>
      <c r="C1686" s="294"/>
      <c r="D1686" s="294">
        <f>C1685</f>
        <v>500000</v>
      </c>
      <c r="E1686" s="142" t="s">
        <v>463</v>
      </c>
      <c r="F1686" s="142" t="s">
        <v>605</v>
      </c>
      <c r="G1686" s="258" t="s">
        <v>164</v>
      </c>
    </row>
    <row r="1687" spans="1:8" ht="15" customHeight="1">
      <c r="A1687" s="234">
        <v>45077</v>
      </c>
      <c r="B1687" s="257" t="s">
        <v>182</v>
      </c>
      <c r="C1687" s="294">
        <v>300000</v>
      </c>
      <c r="D1687" s="294"/>
      <c r="E1687" s="142" t="s">
        <v>466</v>
      </c>
      <c r="F1687" s="142" t="s">
        <v>605</v>
      </c>
      <c r="G1687" s="258"/>
    </row>
    <row r="1688" spans="1:8" ht="15" customHeight="1">
      <c r="A1688" s="234">
        <v>45077</v>
      </c>
      <c r="B1688" s="257" t="s">
        <v>146</v>
      </c>
      <c r="C1688" s="294"/>
      <c r="D1688" s="294">
        <f>C1687</f>
        <v>300000</v>
      </c>
      <c r="E1688" s="142" t="s">
        <v>465</v>
      </c>
      <c r="F1688" s="142" t="s">
        <v>605</v>
      </c>
      <c r="G1688" s="258" t="s">
        <v>164</v>
      </c>
    </row>
    <row r="1689" spans="1:8" ht="15" customHeight="1">
      <c r="A1689" s="234">
        <v>45077</v>
      </c>
      <c r="B1689" s="257" t="s">
        <v>182</v>
      </c>
      <c r="C1689" s="294">
        <v>300000</v>
      </c>
      <c r="D1689" s="294"/>
      <c r="E1689" s="142" t="s">
        <v>468</v>
      </c>
      <c r="F1689" s="142" t="s">
        <v>605</v>
      </c>
      <c r="G1689" s="258"/>
    </row>
    <row r="1690" spans="1:8" ht="15" customHeight="1">
      <c r="A1690" s="234">
        <v>45077</v>
      </c>
      <c r="B1690" s="257" t="s">
        <v>146</v>
      </c>
      <c r="C1690" s="294"/>
      <c r="D1690" s="294">
        <f>C1689</f>
        <v>300000</v>
      </c>
      <c r="E1690" s="142" t="s">
        <v>467</v>
      </c>
      <c r="F1690" s="142" t="s">
        <v>605</v>
      </c>
      <c r="G1690" s="258" t="s">
        <v>164</v>
      </c>
    </row>
    <row r="1691" spans="1:8" ht="15" customHeight="1">
      <c r="A1691" s="234">
        <v>45077</v>
      </c>
      <c r="B1691" s="257" t="s">
        <v>182</v>
      </c>
      <c r="C1691" s="294">
        <v>300000</v>
      </c>
      <c r="D1691" s="294"/>
      <c r="E1691" s="142" t="s">
        <v>470</v>
      </c>
      <c r="F1691" s="142" t="s">
        <v>605</v>
      </c>
      <c r="G1691" s="258"/>
    </row>
    <row r="1692" spans="1:8" ht="15" customHeight="1">
      <c r="A1692" s="223">
        <v>45077</v>
      </c>
      <c r="B1692" s="259" t="s">
        <v>146</v>
      </c>
      <c r="C1692" s="295"/>
      <c r="D1692" s="295">
        <f>C1691</f>
        <v>300000</v>
      </c>
      <c r="E1692" s="224" t="s">
        <v>469</v>
      </c>
      <c r="F1692" s="224" t="s">
        <v>605</v>
      </c>
      <c r="G1692" s="260" t="s">
        <v>164</v>
      </c>
    </row>
    <row r="1693" spans="1:8" ht="15" customHeight="1">
      <c r="A1693" s="242">
        <v>45077</v>
      </c>
      <c r="B1693" s="284" t="s">
        <v>167</v>
      </c>
      <c r="C1693" s="303">
        <v>172634</v>
      </c>
      <c r="D1693" s="303"/>
      <c r="E1693" s="279" t="s">
        <v>168</v>
      </c>
      <c r="F1693" s="279" t="s">
        <v>207</v>
      </c>
      <c r="G1693" s="273" t="s">
        <v>328</v>
      </c>
      <c r="H1693" s="155" t="s">
        <v>617</v>
      </c>
    </row>
    <row r="1694" spans="1:8" ht="15" customHeight="1">
      <c r="A1694" s="243">
        <v>45077</v>
      </c>
      <c r="B1694" s="253" t="s">
        <v>98</v>
      </c>
      <c r="C1694" s="299"/>
      <c r="D1694" s="299">
        <f>C1693</f>
        <v>172634</v>
      </c>
      <c r="E1694" s="244" t="s">
        <v>166</v>
      </c>
      <c r="F1694" s="244" t="s">
        <v>236</v>
      </c>
      <c r="G1694" s="244" t="s">
        <v>307</v>
      </c>
    </row>
    <row r="1695" spans="1:8" ht="15" customHeight="1">
      <c r="A1695" s="252">
        <v>45077</v>
      </c>
      <c r="B1695" s="306" t="s">
        <v>167</v>
      </c>
      <c r="C1695" s="298">
        <v>1132713</v>
      </c>
      <c r="D1695" s="298"/>
      <c r="E1695" s="254" t="s">
        <v>168</v>
      </c>
      <c r="F1695" s="254" t="s">
        <v>207</v>
      </c>
      <c r="G1695" s="255" t="s">
        <v>211</v>
      </c>
    </row>
    <row r="1696" spans="1:8" ht="15" customHeight="1">
      <c r="A1696" s="243">
        <v>45077</v>
      </c>
      <c r="B1696" s="253" t="s">
        <v>98</v>
      </c>
      <c r="C1696" s="299"/>
      <c r="D1696" s="299">
        <f>C1695</f>
        <v>1132713</v>
      </c>
      <c r="E1696" s="244" t="s">
        <v>166</v>
      </c>
      <c r="F1696" s="244" t="s">
        <v>236</v>
      </c>
      <c r="G1696" s="244" t="s">
        <v>165</v>
      </c>
    </row>
    <row r="1697" spans="1:7" ht="15" customHeight="1">
      <c r="A1697" s="252">
        <v>45077</v>
      </c>
      <c r="B1697" s="256" t="s">
        <v>167</v>
      </c>
      <c r="C1697" s="298">
        <v>0</v>
      </c>
      <c r="D1697" s="298"/>
      <c r="E1697" s="254" t="s">
        <v>168</v>
      </c>
      <c r="F1697" s="254" t="s">
        <v>207</v>
      </c>
      <c r="G1697" s="255" t="s">
        <v>393</v>
      </c>
    </row>
    <row r="1698" spans="1:7" ht="15" customHeight="1">
      <c r="A1698" s="243">
        <v>45077</v>
      </c>
      <c r="B1698" s="253" t="s">
        <v>98</v>
      </c>
      <c r="C1698" s="299"/>
      <c r="D1698" s="299">
        <f>C1697</f>
        <v>0</v>
      </c>
      <c r="E1698" s="244" t="s">
        <v>166</v>
      </c>
      <c r="F1698" s="244" t="s">
        <v>236</v>
      </c>
      <c r="G1698" s="244" t="s">
        <v>392</v>
      </c>
    </row>
    <row r="1699" spans="1:7" ht="15" customHeight="1">
      <c r="A1699" s="252">
        <v>45077</v>
      </c>
      <c r="B1699" s="256" t="s">
        <v>167</v>
      </c>
      <c r="C1699" s="298">
        <v>0</v>
      </c>
      <c r="D1699" s="298"/>
      <c r="E1699" s="254" t="s">
        <v>168</v>
      </c>
      <c r="F1699" s="254" t="s">
        <v>207</v>
      </c>
      <c r="G1699" s="255" t="s">
        <v>404</v>
      </c>
    </row>
    <row r="1700" spans="1:7" ht="15" customHeight="1">
      <c r="A1700" s="243">
        <v>45077</v>
      </c>
      <c r="B1700" s="253" t="s">
        <v>98</v>
      </c>
      <c r="C1700" s="299"/>
      <c r="D1700" s="299">
        <f>C1699</f>
        <v>0</v>
      </c>
      <c r="E1700" s="244" t="s">
        <v>166</v>
      </c>
      <c r="F1700" s="244" t="s">
        <v>236</v>
      </c>
      <c r="G1700" s="244" t="s">
        <v>274</v>
      </c>
    </row>
    <row r="1701" spans="1:7" ht="15" customHeight="1">
      <c r="A1701" s="252">
        <v>45077</v>
      </c>
      <c r="B1701" s="256" t="s">
        <v>167</v>
      </c>
      <c r="C1701" s="298">
        <v>0</v>
      </c>
      <c r="D1701" s="298"/>
      <c r="E1701" s="254" t="s">
        <v>334</v>
      </c>
      <c r="F1701" s="254" t="s">
        <v>207</v>
      </c>
      <c r="G1701" s="255" t="s">
        <v>335</v>
      </c>
    </row>
    <row r="1702" spans="1:7" ht="15" customHeight="1">
      <c r="A1702" s="243">
        <v>45077</v>
      </c>
      <c r="B1702" s="253" t="s">
        <v>98</v>
      </c>
      <c r="C1702" s="299"/>
      <c r="D1702" s="299">
        <f>C1701</f>
        <v>0</v>
      </c>
      <c r="E1702" s="244" t="s">
        <v>348</v>
      </c>
      <c r="F1702" s="244" t="s">
        <v>207</v>
      </c>
      <c r="G1702" s="244" t="s">
        <v>349</v>
      </c>
    </row>
    <row r="1703" spans="1:7" ht="15" customHeight="1">
      <c r="A1703" s="261">
        <v>45077</v>
      </c>
      <c r="B1703" s="256" t="s">
        <v>167</v>
      </c>
      <c r="C1703" s="298">
        <v>4587381</v>
      </c>
      <c r="D1703" s="298"/>
      <c r="E1703" s="254" t="s">
        <v>149</v>
      </c>
      <c r="F1703" s="254" t="s">
        <v>207</v>
      </c>
      <c r="G1703" s="255" t="s">
        <v>271</v>
      </c>
    </row>
    <row r="1704" spans="1:7" ht="15" customHeight="1">
      <c r="A1704" s="243">
        <v>45077</v>
      </c>
      <c r="B1704" s="253" t="s">
        <v>98</v>
      </c>
      <c r="C1704" s="299"/>
      <c r="D1704" s="299">
        <f>C1703</f>
        <v>4587381</v>
      </c>
      <c r="E1704" s="244" t="s">
        <v>233</v>
      </c>
      <c r="F1704" s="244" t="s">
        <v>236</v>
      </c>
      <c r="G1704" s="244" t="s">
        <v>270</v>
      </c>
    </row>
    <row r="1705" spans="1:7" ht="15" customHeight="1">
      <c r="A1705" s="261">
        <v>45077</v>
      </c>
      <c r="B1705" s="256" t="s">
        <v>167</v>
      </c>
      <c r="C1705" s="298">
        <v>43481921</v>
      </c>
      <c r="D1705" s="298"/>
      <c r="E1705" s="254" t="s">
        <v>168</v>
      </c>
      <c r="F1705" s="254" t="s">
        <v>207</v>
      </c>
      <c r="G1705" s="255" t="s">
        <v>273</v>
      </c>
    </row>
    <row r="1706" spans="1:7" ht="15" customHeight="1">
      <c r="A1706" s="243">
        <v>45077</v>
      </c>
      <c r="B1706" s="253" t="s">
        <v>98</v>
      </c>
      <c r="C1706" s="299"/>
      <c r="D1706" s="299">
        <f>C1705</f>
        <v>43481921</v>
      </c>
      <c r="E1706" s="244" t="s">
        <v>166</v>
      </c>
      <c r="F1706" s="244" t="s">
        <v>236</v>
      </c>
      <c r="G1706" s="244" t="s">
        <v>272</v>
      </c>
    </row>
    <row r="1707" spans="1:7" ht="15" customHeight="1">
      <c r="A1707" s="242">
        <v>45077</v>
      </c>
      <c r="B1707" s="256" t="s">
        <v>31</v>
      </c>
      <c r="C1707" s="298">
        <v>447079452</v>
      </c>
      <c r="D1707" s="298"/>
      <c r="E1707" s="254" t="s">
        <v>427</v>
      </c>
      <c r="F1707" s="254" t="s">
        <v>619</v>
      </c>
      <c r="G1707" s="255"/>
    </row>
    <row r="1708" spans="1:7" ht="15" customHeight="1">
      <c r="A1708" s="243">
        <v>45077</v>
      </c>
      <c r="B1708" s="253" t="s">
        <v>208</v>
      </c>
      <c r="C1708" s="299"/>
      <c r="D1708" s="299">
        <f>C1707</f>
        <v>447079452</v>
      </c>
      <c r="E1708" s="244" t="s">
        <v>427</v>
      </c>
      <c r="F1708" s="244" t="s">
        <v>618</v>
      </c>
      <c r="G1708" s="244"/>
    </row>
    <row r="1709" spans="1:7" ht="15" customHeight="1">
      <c r="A1709" s="261">
        <v>45077</v>
      </c>
      <c r="B1709" s="256" t="s">
        <v>31</v>
      </c>
      <c r="C1709" s="298">
        <v>95123287</v>
      </c>
      <c r="D1709" s="298"/>
      <c r="E1709" s="254" t="s">
        <v>428</v>
      </c>
      <c r="F1709" s="254" t="s">
        <v>618</v>
      </c>
      <c r="G1709" s="255"/>
    </row>
    <row r="1710" spans="1:7" ht="15" customHeight="1">
      <c r="A1710" s="243">
        <v>45077</v>
      </c>
      <c r="B1710" s="253" t="s">
        <v>208</v>
      </c>
      <c r="C1710" s="299"/>
      <c r="D1710" s="299">
        <f>C1709</f>
        <v>95123287</v>
      </c>
      <c r="E1710" s="244" t="s">
        <v>428</v>
      </c>
      <c r="F1710" s="244" t="s">
        <v>618</v>
      </c>
      <c r="G1710" s="244"/>
    </row>
    <row r="1711" spans="1:7" ht="15" customHeight="1">
      <c r="A1711" s="261">
        <v>45077</v>
      </c>
      <c r="B1711" s="256" t="s">
        <v>31</v>
      </c>
      <c r="C1711" s="298">
        <v>71342465</v>
      </c>
      <c r="D1711" s="298"/>
      <c r="E1711" s="254" t="s">
        <v>429</v>
      </c>
      <c r="F1711" s="254" t="s">
        <v>618</v>
      </c>
      <c r="G1711" s="255"/>
    </row>
    <row r="1712" spans="1:7" ht="15" customHeight="1">
      <c r="A1712" s="243">
        <v>45077</v>
      </c>
      <c r="B1712" s="253" t="s">
        <v>208</v>
      </c>
      <c r="C1712" s="299"/>
      <c r="D1712" s="299">
        <f>C1711</f>
        <v>71342465</v>
      </c>
      <c r="E1712" s="244" t="s">
        <v>429</v>
      </c>
      <c r="F1712" s="244" t="s">
        <v>618</v>
      </c>
      <c r="G1712" s="244"/>
    </row>
    <row r="1713" spans="1:7" ht="15" customHeight="1">
      <c r="A1713" s="261">
        <v>45077</v>
      </c>
      <c r="B1713" s="256" t="s">
        <v>31</v>
      </c>
      <c r="C1713" s="298">
        <v>18260273</v>
      </c>
      <c r="D1713" s="298"/>
      <c r="E1713" s="254" t="s">
        <v>487</v>
      </c>
      <c r="F1713" s="254" t="s">
        <v>618</v>
      </c>
      <c r="G1713" s="255"/>
    </row>
    <row r="1714" spans="1:7" ht="15" customHeight="1">
      <c r="A1714" s="243">
        <v>45077</v>
      </c>
      <c r="B1714" s="253" t="s">
        <v>208</v>
      </c>
      <c r="C1714" s="299"/>
      <c r="D1714" s="299">
        <f>C1713</f>
        <v>18260273</v>
      </c>
      <c r="E1714" s="244" t="s">
        <v>486</v>
      </c>
      <c r="F1714" s="244" t="s">
        <v>618</v>
      </c>
      <c r="G1714" s="244"/>
    </row>
    <row r="1715" spans="1:7" ht="15" customHeight="1">
      <c r="A1715" s="261">
        <v>45077</v>
      </c>
      <c r="B1715" s="256" t="s">
        <v>31</v>
      </c>
      <c r="C1715" s="298">
        <v>18260273</v>
      </c>
      <c r="D1715" s="298"/>
      <c r="E1715" s="254" t="s">
        <v>430</v>
      </c>
      <c r="F1715" s="254" t="s">
        <v>618</v>
      </c>
      <c r="G1715" s="255"/>
    </row>
    <row r="1716" spans="1:7" ht="15" customHeight="1">
      <c r="A1716" s="243">
        <v>45077</v>
      </c>
      <c r="B1716" s="253" t="s">
        <v>208</v>
      </c>
      <c r="C1716" s="299"/>
      <c r="D1716" s="299">
        <f>C1715</f>
        <v>18260273</v>
      </c>
      <c r="E1716" s="244" t="s">
        <v>430</v>
      </c>
      <c r="F1716" s="244" t="s">
        <v>618</v>
      </c>
      <c r="G1716" s="244"/>
    </row>
    <row r="1717" spans="1:7" ht="15" customHeight="1">
      <c r="A1717" s="261">
        <v>45077</v>
      </c>
      <c r="B1717" s="256" t="s">
        <v>91</v>
      </c>
      <c r="C1717" s="298">
        <v>2253253</v>
      </c>
      <c r="D1717" s="298"/>
      <c r="E1717" s="254" t="s">
        <v>479</v>
      </c>
      <c r="F1717" s="254" t="s">
        <v>620</v>
      </c>
      <c r="G1717" s="255"/>
    </row>
    <row r="1718" spans="1:7" ht="15" customHeight="1">
      <c r="A1718" s="243">
        <v>45077</v>
      </c>
      <c r="B1718" s="253" t="s">
        <v>64</v>
      </c>
      <c r="C1718" s="299"/>
      <c r="D1718" s="299">
        <f>C1717</f>
        <v>2253253</v>
      </c>
      <c r="E1718" s="244" t="s">
        <v>478</v>
      </c>
      <c r="F1718" s="244" t="str">
        <f>F1717</f>
        <v>보험료(23년 05월)</v>
      </c>
      <c r="G1718" s="244"/>
    </row>
    <row r="1719" spans="1:7" ht="15" customHeight="1">
      <c r="A1719" s="261">
        <v>45077</v>
      </c>
      <c r="B1719" s="256" t="s">
        <v>27</v>
      </c>
      <c r="C1719" s="298">
        <v>16666667</v>
      </c>
      <c r="D1719" s="298"/>
      <c r="E1719" s="254" t="s">
        <v>410</v>
      </c>
      <c r="F1719" s="254" t="s">
        <v>621</v>
      </c>
      <c r="G1719" s="255"/>
    </row>
    <row r="1720" spans="1:7" ht="15" customHeight="1">
      <c r="A1720" s="243">
        <v>45077</v>
      </c>
      <c r="B1720" s="253" t="s">
        <v>175</v>
      </c>
      <c r="C1720" s="299"/>
      <c r="D1720" s="299">
        <f>C1719</f>
        <v>16666667</v>
      </c>
      <c r="E1720" s="244" t="s">
        <v>409</v>
      </c>
      <c r="F1720" s="244" t="str">
        <f>F1719</f>
        <v>자산관리수수료(23년 05월)</v>
      </c>
      <c r="G1720" s="244"/>
    </row>
    <row r="1721" spans="1:7" ht="15" customHeight="1">
      <c r="A1721" s="261">
        <v>45077</v>
      </c>
      <c r="B1721" s="256" t="s">
        <v>41</v>
      </c>
      <c r="C1721" s="298">
        <v>2083333</v>
      </c>
      <c r="D1721" s="298"/>
      <c r="E1721" s="254" t="s">
        <v>168</v>
      </c>
      <c r="F1721" s="254" t="s">
        <v>622</v>
      </c>
      <c r="G1721" s="255"/>
    </row>
    <row r="1722" spans="1:7" ht="15" customHeight="1">
      <c r="A1722" s="243">
        <v>45077</v>
      </c>
      <c r="B1722" s="253" t="s">
        <v>209</v>
      </c>
      <c r="C1722" s="299"/>
      <c r="D1722" s="299">
        <f>C1721</f>
        <v>2083333</v>
      </c>
      <c r="E1722" s="244" t="s">
        <v>166</v>
      </c>
      <c r="F1722" s="244" t="str">
        <f>F1721</f>
        <v>자산보관수수료(23년 05월)_현금</v>
      </c>
      <c r="G1722" s="244"/>
    </row>
    <row r="1723" spans="1:7" ht="15" customHeight="1">
      <c r="A1723" s="261">
        <v>45077</v>
      </c>
      <c r="B1723" s="256" t="s">
        <v>41</v>
      </c>
      <c r="C1723" s="298">
        <v>166666</v>
      </c>
      <c r="D1723" s="298"/>
      <c r="E1723" s="254" t="s">
        <v>446</v>
      </c>
      <c r="F1723" s="254" t="s">
        <v>623</v>
      </c>
      <c r="G1723" s="255"/>
    </row>
    <row r="1724" spans="1:7" ht="15" customHeight="1">
      <c r="A1724" s="243">
        <v>45077</v>
      </c>
      <c r="B1724" s="253" t="s">
        <v>209</v>
      </c>
      <c r="C1724" s="299"/>
      <c r="D1724" s="299">
        <f>C1723</f>
        <v>166666</v>
      </c>
      <c r="E1724" s="244" t="s">
        <v>445</v>
      </c>
      <c r="F1724" s="244" t="str">
        <f>F1723</f>
        <v>자산보관수수료(23년 05월)_부동산</v>
      </c>
      <c r="G1724" s="244"/>
    </row>
    <row r="1725" spans="1:7" ht="15" customHeight="1">
      <c r="A1725" s="261">
        <v>45077</v>
      </c>
      <c r="B1725" s="256" t="s">
        <v>42</v>
      </c>
      <c r="C1725" s="298">
        <v>2916666</v>
      </c>
      <c r="D1725" s="298"/>
      <c r="E1725" s="254" t="s">
        <v>212</v>
      </c>
      <c r="F1725" s="254" t="s">
        <v>624</v>
      </c>
      <c r="G1725" s="255"/>
    </row>
    <row r="1726" spans="1:7" ht="15" customHeight="1">
      <c r="A1726" s="243">
        <v>45077</v>
      </c>
      <c r="B1726" s="253" t="s">
        <v>210</v>
      </c>
      <c r="C1726" s="299"/>
      <c r="D1726" s="299">
        <f>C1725</f>
        <v>2916666</v>
      </c>
      <c r="E1726" s="244" t="s">
        <v>237</v>
      </c>
      <c r="F1726" s="244" t="str">
        <f>F1725</f>
        <v>사무관리수수료(23년 05월)</v>
      </c>
      <c r="G1726" s="244"/>
    </row>
    <row r="1727" spans="1:7" ht="15" customHeight="1">
      <c r="A1727" s="261">
        <v>45077</v>
      </c>
      <c r="B1727" s="256" t="s">
        <v>43</v>
      </c>
      <c r="C1727" s="298">
        <v>1666666</v>
      </c>
      <c r="D1727" s="298"/>
      <c r="E1727" s="254" t="s">
        <v>152</v>
      </c>
      <c r="F1727" s="254" t="s">
        <v>625</v>
      </c>
      <c r="G1727" s="255"/>
    </row>
    <row r="1728" spans="1:7" ht="15" customHeight="1">
      <c r="A1728" s="243">
        <v>45077</v>
      </c>
      <c r="B1728" s="253" t="s">
        <v>178</v>
      </c>
      <c r="C1728" s="299"/>
      <c r="D1728" s="299">
        <f>C1727</f>
        <v>1666666</v>
      </c>
      <c r="E1728" s="244" t="s">
        <v>234</v>
      </c>
      <c r="F1728" s="244" t="str">
        <f>F1727</f>
        <v>외부감사용역역수수료(23년 05월)</v>
      </c>
      <c r="G1728" s="244"/>
    </row>
    <row r="1729" spans="1:7" ht="15" customHeight="1">
      <c r="A1729" s="261">
        <v>45077</v>
      </c>
      <c r="B1729" s="284" t="s">
        <v>43</v>
      </c>
      <c r="C1729" s="303">
        <v>666666</v>
      </c>
      <c r="D1729" s="303"/>
      <c r="E1729" s="279" t="s">
        <v>152</v>
      </c>
      <c r="F1729" s="279" t="s">
        <v>626</v>
      </c>
      <c r="G1729" s="273"/>
    </row>
    <row r="1730" spans="1:7" ht="15" customHeight="1">
      <c r="A1730" s="243">
        <v>45077</v>
      </c>
      <c r="B1730" s="253" t="s">
        <v>179</v>
      </c>
      <c r="C1730" s="299"/>
      <c r="D1730" s="299">
        <f>C1729</f>
        <v>666666</v>
      </c>
      <c r="E1730" s="244" t="s">
        <v>234</v>
      </c>
      <c r="F1730" s="244" t="str">
        <f>F1729</f>
        <v>세무용역수수료(23년 05월)</v>
      </c>
      <c r="G1730" s="244"/>
    </row>
    <row r="1731" spans="1:7" ht="15" customHeight="1">
      <c r="A1731" s="261">
        <v>45077</v>
      </c>
      <c r="B1731" s="284" t="s">
        <v>43</v>
      </c>
      <c r="C1731" s="298">
        <v>166666</v>
      </c>
      <c r="D1731" s="298"/>
      <c r="E1731" s="279" t="s">
        <v>253</v>
      </c>
      <c r="F1731" s="279" t="s">
        <v>627</v>
      </c>
      <c r="G1731" s="273"/>
    </row>
    <row r="1732" spans="1:7" ht="15" customHeight="1">
      <c r="A1732" s="243">
        <v>45077</v>
      </c>
      <c r="B1732" s="253" t="s">
        <v>213</v>
      </c>
      <c r="C1732" s="299"/>
      <c r="D1732" s="299">
        <f>C1731</f>
        <v>166666</v>
      </c>
      <c r="E1732" s="244" t="s">
        <v>253</v>
      </c>
      <c r="F1732" s="244" t="str">
        <f>F1731</f>
        <v>재무제표용역수수료(23년 05월)</v>
      </c>
      <c r="G1732" s="244"/>
    </row>
    <row r="1733" spans="1:7" ht="15" customHeight="1">
      <c r="A1733" s="261">
        <v>45077</v>
      </c>
      <c r="B1733" s="271" t="s">
        <v>90</v>
      </c>
      <c r="C1733" s="301">
        <v>433537905</v>
      </c>
      <c r="D1733" s="301"/>
      <c r="E1733" s="272" t="s">
        <v>216</v>
      </c>
      <c r="F1733" s="272" t="s">
        <v>628</v>
      </c>
      <c r="G1733" s="272"/>
    </row>
    <row r="1734" spans="1:7" ht="15" customHeight="1">
      <c r="A1734" s="243">
        <v>45077</v>
      </c>
      <c r="B1734" s="253" t="s">
        <v>174</v>
      </c>
      <c r="C1734" s="299"/>
      <c r="D1734" s="299">
        <f>C1733</f>
        <v>433537905</v>
      </c>
      <c r="E1734" s="244" t="s">
        <v>235</v>
      </c>
      <c r="F1734" s="244" t="str">
        <f>F1733</f>
        <v>감가상각비(23년 05월)</v>
      </c>
      <c r="G1734" s="244"/>
    </row>
    <row r="1735" spans="1:7" ht="15" customHeight="1">
      <c r="A1735" s="261">
        <v>45077</v>
      </c>
      <c r="B1735" s="271" t="s">
        <v>96</v>
      </c>
      <c r="C1735" s="301">
        <v>17414630</v>
      </c>
      <c r="D1735" s="301"/>
      <c r="E1735" s="272" t="s">
        <v>216</v>
      </c>
      <c r="F1735" s="272" t="s">
        <v>629</v>
      </c>
      <c r="G1735" s="272"/>
    </row>
    <row r="1736" spans="1:7" ht="15" customHeight="1">
      <c r="A1736" s="243">
        <v>45077</v>
      </c>
      <c r="B1736" s="253" t="s">
        <v>180</v>
      </c>
      <c r="C1736" s="299"/>
      <c r="D1736" s="299">
        <f>C1735</f>
        <v>17414630</v>
      </c>
      <c r="E1736" s="244" t="s">
        <v>235</v>
      </c>
      <c r="F1736" s="244" t="str">
        <f>F1735</f>
        <v>세금과공과 교통유발부담금(23년 05월)</v>
      </c>
      <c r="G1736" s="244"/>
    </row>
    <row r="1737" spans="1:7" ht="15" customHeight="1">
      <c r="A1737" s="261">
        <v>45077</v>
      </c>
      <c r="B1737" s="271" t="s">
        <v>96</v>
      </c>
      <c r="C1737" s="301">
        <v>30958530</v>
      </c>
      <c r="D1737" s="301"/>
      <c r="E1737" s="272" t="s">
        <v>216</v>
      </c>
      <c r="F1737" s="272" t="s">
        <v>630</v>
      </c>
      <c r="G1737" s="272"/>
    </row>
    <row r="1738" spans="1:7" ht="15" customHeight="1">
      <c r="A1738" s="243">
        <v>45077</v>
      </c>
      <c r="B1738" s="253" t="s">
        <v>180</v>
      </c>
      <c r="C1738" s="299"/>
      <c r="D1738" s="299">
        <f>C1737</f>
        <v>30958530</v>
      </c>
      <c r="E1738" s="244" t="s">
        <v>235</v>
      </c>
      <c r="F1738" s="244" t="str">
        <f>F1737</f>
        <v>세금과공과 재산세/건물분(23년 05월)</v>
      </c>
      <c r="G1738" s="244"/>
    </row>
    <row r="1739" spans="1:7" ht="15" customHeight="1">
      <c r="A1739" s="261">
        <v>45077</v>
      </c>
      <c r="B1739" s="271" t="s">
        <v>96</v>
      </c>
      <c r="C1739" s="301">
        <v>15275380</v>
      </c>
      <c r="D1739" s="301"/>
      <c r="E1739" s="272" t="s">
        <v>216</v>
      </c>
      <c r="F1739" s="272" t="s">
        <v>631</v>
      </c>
      <c r="G1739" s="272"/>
    </row>
    <row r="1740" spans="1:7" ht="15" customHeight="1">
      <c r="A1740" s="243">
        <v>45077</v>
      </c>
      <c r="B1740" s="253" t="s">
        <v>180</v>
      </c>
      <c r="C1740" s="299"/>
      <c r="D1740" s="299">
        <f>C1739</f>
        <v>15275380</v>
      </c>
      <c r="E1740" s="244" t="s">
        <v>235</v>
      </c>
      <c r="F1740" s="244" t="str">
        <f>F1739</f>
        <v>세금과공과 재산세/토지분(23년 05월)</v>
      </c>
      <c r="G1740" s="244"/>
    </row>
    <row r="1741" spans="1:7" ht="15" customHeight="1">
      <c r="A1741" s="261">
        <v>45077</v>
      </c>
      <c r="B1741" s="271" t="s">
        <v>96</v>
      </c>
      <c r="C1741" s="301">
        <v>953230</v>
      </c>
      <c r="D1741" s="301"/>
      <c r="E1741" s="272" t="s">
        <v>216</v>
      </c>
      <c r="F1741" s="272" t="s">
        <v>632</v>
      </c>
      <c r="G1741" s="272"/>
    </row>
    <row r="1742" spans="1:7" ht="15" customHeight="1">
      <c r="A1742" s="243">
        <v>45077</v>
      </c>
      <c r="B1742" s="253" t="s">
        <v>180</v>
      </c>
      <c r="C1742" s="299"/>
      <c r="D1742" s="299">
        <f>C1741</f>
        <v>953230</v>
      </c>
      <c r="E1742" s="244" t="s">
        <v>235</v>
      </c>
      <c r="F1742" s="244" t="str">
        <f>F1741</f>
        <v>세금과공과 종합부동산세(23년 05월)</v>
      </c>
      <c r="G1742" s="244"/>
    </row>
    <row r="1743" spans="1:7" ht="15" customHeight="1">
      <c r="A1743" s="261">
        <v>45077</v>
      </c>
      <c r="B1743" s="284" t="s">
        <v>95</v>
      </c>
      <c r="C1743" s="303">
        <v>15602874</v>
      </c>
      <c r="D1743" s="303"/>
      <c r="E1743" s="279" t="s">
        <v>235</v>
      </c>
      <c r="F1743" s="279" t="s">
        <v>268</v>
      </c>
      <c r="G1743" s="279"/>
    </row>
    <row r="1744" spans="1:7" ht="15" customHeight="1">
      <c r="A1744" s="243">
        <v>45077</v>
      </c>
      <c r="B1744" s="253" t="s">
        <v>64</v>
      </c>
      <c r="C1744" s="299"/>
      <c r="D1744" s="299">
        <f>C1743</f>
        <v>15602874</v>
      </c>
      <c r="E1744" s="244" t="s">
        <v>235</v>
      </c>
      <c r="F1744" s="244" t="str">
        <f>F1743</f>
        <v>임대대행수수료 비용으로 계상</v>
      </c>
      <c r="G1744" s="244"/>
    </row>
    <row r="1745" spans="1:7" ht="15" customHeight="1">
      <c r="A1745" s="261">
        <v>45077</v>
      </c>
      <c r="B1745" s="271" t="s">
        <v>64</v>
      </c>
      <c r="C1745" s="298">
        <v>11437064</v>
      </c>
      <c r="D1745" s="298"/>
      <c r="E1745" s="272" t="s">
        <v>235</v>
      </c>
      <c r="F1745" s="272" t="s">
        <v>269</v>
      </c>
      <c r="G1745" s="272"/>
    </row>
    <row r="1746" spans="1:7" ht="15" customHeight="1">
      <c r="A1746" s="243">
        <v>45077</v>
      </c>
      <c r="B1746" s="253" t="s">
        <v>265</v>
      </c>
      <c r="C1746" s="299"/>
      <c r="D1746" s="299">
        <f>C1745</f>
        <v>11437064</v>
      </c>
      <c r="E1746" s="244" t="s">
        <v>235</v>
      </c>
      <c r="F1746" s="244" t="s">
        <v>275</v>
      </c>
      <c r="G1746" s="244"/>
    </row>
    <row r="1747" spans="1:7" ht="15" customHeight="1">
      <c r="A1747" s="242">
        <v>45077</v>
      </c>
      <c r="B1747" s="279" t="s">
        <v>206</v>
      </c>
      <c r="C1747" s="303">
        <v>3406875</v>
      </c>
      <c r="D1747" s="303"/>
      <c r="E1747" s="279" t="s">
        <v>235</v>
      </c>
      <c r="F1747" s="279" t="s">
        <v>634</v>
      </c>
      <c r="G1747" s="273"/>
    </row>
    <row r="1748" spans="1:7" ht="15" customHeight="1">
      <c r="A1748" s="243">
        <v>45077</v>
      </c>
      <c r="B1748" s="244" t="s">
        <v>2</v>
      </c>
      <c r="C1748" s="299"/>
      <c r="D1748" s="299">
        <f>C1747</f>
        <v>3406875</v>
      </c>
      <c r="E1748" s="244" t="s">
        <v>235</v>
      </c>
      <c r="F1748" s="244" t="s">
        <v>633</v>
      </c>
      <c r="G1748" s="274"/>
    </row>
    <row r="1749" spans="1:7" ht="15" customHeight="1">
      <c r="A1749" s="242">
        <v>45077</v>
      </c>
      <c r="B1749" s="284" t="s">
        <v>151</v>
      </c>
      <c r="C1749" s="303"/>
      <c r="D1749" s="303">
        <v>500000</v>
      </c>
      <c r="E1749" s="279" t="s">
        <v>464</v>
      </c>
      <c r="F1749" s="279" t="s">
        <v>636</v>
      </c>
      <c r="G1749" s="273"/>
    </row>
    <row r="1750" spans="1:7" ht="15" customHeight="1">
      <c r="A1750" s="242">
        <v>45077</v>
      </c>
      <c r="B1750" s="284" t="s">
        <v>182</v>
      </c>
      <c r="C1750" s="303"/>
      <c r="D1750" s="303">
        <v>300000</v>
      </c>
      <c r="E1750" s="279" t="s">
        <v>466</v>
      </c>
      <c r="F1750" s="279" t="s">
        <v>635</v>
      </c>
      <c r="G1750" s="273"/>
    </row>
    <row r="1751" spans="1:7" ht="15" customHeight="1">
      <c r="A1751" s="242">
        <v>45077</v>
      </c>
      <c r="B1751" s="284" t="s">
        <v>182</v>
      </c>
      <c r="C1751" s="303"/>
      <c r="D1751" s="303">
        <v>300000</v>
      </c>
      <c r="E1751" s="279" t="s">
        <v>468</v>
      </c>
      <c r="F1751" s="279" t="s">
        <v>635</v>
      </c>
      <c r="G1751" s="273"/>
    </row>
    <row r="1752" spans="1:7" ht="15" customHeight="1">
      <c r="A1752" s="242">
        <v>45077</v>
      </c>
      <c r="B1752" s="284" t="s">
        <v>182</v>
      </c>
      <c r="C1752" s="303"/>
      <c r="D1752" s="303">
        <v>300000</v>
      </c>
      <c r="E1752" s="279" t="s">
        <v>470</v>
      </c>
      <c r="F1752" s="279" t="s">
        <v>635</v>
      </c>
      <c r="G1752" s="273"/>
    </row>
    <row r="1753" spans="1:7" ht="15" customHeight="1">
      <c r="A1753" s="243">
        <v>45077</v>
      </c>
      <c r="B1753" s="253" t="s">
        <v>44</v>
      </c>
      <c r="C1753" s="299">
        <f>SUM(D1749:D1752)</f>
        <v>1400000</v>
      </c>
      <c r="D1753" s="299"/>
      <c r="E1753" s="244"/>
      <c r="F1753" s="244" t="s">
        <v>635</v>
      </c>
      <c r="G1753" s="274"/>
    </row>
    <row r="1754" spans="1:7" ht="15" customHeight="1">
      <c r="A1754" s="234"/>
      <c r="B1754" s="257"/>
      <c r="C1754" s="294"/>
      <c r="D1754" s="294"/>
      <c r="E1754" s="142"/>
      <c r="F1754" s="142"/>
      <c r="G1754" s="258"/>
    </row>
    <row r="1755" spans="1:7" ht="15" customHeight="1">
      <c r="A1755" s="182"/>
      <c r="B1755" s="137"/>
      <c r="C1755" s="222"/>
      <c r="D1755" s="222"/>
      <c r="E1755" s="138"/>
      <c r="F1755" s="138"/>
      <c r="G1755" s="139"/>
    </row>
    <row r="1756" spans="1:7" ht="15" customHeight="1">
      <c r="A1756" s="198" t="s">
        <v>333</v>
      </c>
      <c r="B1756" s="199"/>
      <c r="C1756" s="305">
        <f>SUM(C1:C1755)</f>
        <v>845077334245.97412</v>
      </c>
      <c r="D1756" s="305">
        <f>SUM(D1:D1755)</f>
        <v>845077334245.97412</v>
      </c>
      <c r="E1756" s="199" t="b">
        <f>C1756=D1756</f>
        <v>1</v>
      </c>
      <c r="F1756" s="200"/>
      <c r="G1756" s="200"/>
    </row>
    <row r="1757" spans="1:7" ht="15" customHeight="1">
      <c r="C1757" s="221">
        <f>C1756-D1756</f>
        <v>0</v>
      </c>
    </row>
  </sheetData>
  <autoFilter ref="A1:G1753"/>
  <phoneticPr fontId="1" type="noConversion"/>
  <dataValidations disablePrompts="1" count="1">
    <dataValidation type="list" allowBlank="1" showInputMessage="1" showErrorMessage="1" sqref="B1 B1756:B1048576 B50 B874 B850 B856 B880 B858 B852 B846 B864 B876 B878 B870 B862 B844 B866 B854 B860 B848 B872 B898 B868 B882:B896 B1724 B1700 B1706 B1730 B1708 B1702 B1696 B1714 B1726 B1728 B1720 B1712 B1694 B1716 B1704 B1710 B1698 B1722 B1748 B1718 B1732:B1746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opLeftCell="A174" workbookViewId="0">
      <selection activeCell="C199" sqref="C199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2" width="9" style="1"/>
    <col min="13" max="13" width="12.5" style="144" bestFit="1" customWidth="1"/>
    <col min="14" max="16384" width="9" style="1"/>
  </cols>
  <sheetData>
    <row r="1" spans="1:13" s="142" customFormat="1" ht="15" customHeight="1">
      <c r="A1" s="98" t="s">
        <v>239</v>
      </c>
      <c r="B1" s="99" t="s">
        <v>5</v>
      </c>
      <c r="C1" s="219" t="s">
        <v>6</v>
      </c>
      <c r="D1" s="219" t="s">
        <v>7</v>
      </c>
      <c r="E1" s="130" t="s">
        <v>329</v>
      </c>
      <c r="F1" s="99" t="s">
        <v>8</v>
      </c>
      <c r="G1" s="99" t="s">
        <v>9</v>
      </c>
      <c r="H1" s="99"/>
      <c r="M1" s="307"/>
    </row>
    <row r="2" spans="1:13">
      <c r="A2" s="235">
        <v>45047</v>
      </c>
      <c r="B2" s="1" t="s">
        <v>83</v>
      </c>
      <c r="D2" s="144">
        <v>2879071</v>
      </c>
      <c r="E2" s="1" t="s">
        <v>115</v>
      </c>
      <c r="G2" s="1" t="s">
        <v>382</v>
      </c>
      <c r="L2" s="1" t="s">
        <v>608</v>
      </c>
    </row>
    <row r="3" spans="1:13">
      <c r="A3" s="235">
        <v>45047</v>
      </c>
      <c r="B3" s="1" t="s">
        <v>2</v>
      </c>
      <c r="D3" s="144">
        <v>287907</v>
      </c>
      <c r="E3" s="1" t="s">
        <v>115</v>
      </c>
      <c r="G3" s="1" t="s">
        <v>382</v>
      </c>
      <c r="K3" s="1" t="s">
        <v>115</v>
      </c>
      <c r="L3" s="1" t="s">
        <v>83</v>
      </c>
      <c r="M3" s="144">
        <v>2879071</v>
      </c>
    </row>
    <row r="4" spans="1:13">
      <c r="A4" s="235">
        <v>45047</v>
      </c>
      <c r="B4" s="1" t="s">
        <v>153</v>
      </c>
      <c r="D4" s="144">
        <v>1748400</v>
      </c>
      <c r="E4" s="1" t="s">
        <v>115</v>
      </c>
      <c r="G4" s="1" t="s">
        <v>382</v>
      </c>
      <c r="K4" s="1" t="s">
        <v>115</v>
      </c>
      <c r="L4" s="1" t="s">
        <v>2</v>
      </c>
      <c r="M4" s="144">
        <v>287907</v>
      </c>
    </row>
    <row r="5" spans="1:13">
      <c r="A5" s="235">
        <v>45047</v>
      </c>
      <c r="B5" s="1" t="s">
        <v>2</v>
      </c>
      <c r="D5" s="144">
        <v>174840</v>
      </c>
      <c r="E5" s="1" t="s">
        <v>115</v>
      </c>
      <c r="G5" s="1" t="s">
        <v>382</v>
      </c>
      <c r="K5" s="1" t="s">
        <v>115</v>
      </c>
      <c r="L5" s="1" t="s">
        <v>153</v>
      </c>
      <c r="M5" s="144">
        <v>1748400</v>
      </c>
    </row>
    <row r="6" spans="1:13">
      <c r="A6" s="235">
        <v>45047</v>
      </c>
      <c r="B6" s="1" t="s">
        <v>153</v>
      </c>
      <c r="D6" s="144">
        <v>77000</v>
      </c>
      <c r="E6" s="1" t="s">
        <v>115</v>
      </c>
      <c r="G6" s="1" t="s">
        <v>382</v>
      </c>
      <c r="K6" s="1" t="s">
        <v>115</v>
      </c>
      <c r="L6" s="1" t="s">
        <v>2</v>
      </c>
      <c r="M6" s="144">
        <v>174840</v>
      </c>
    </row>
    <row r="7" spans="1:13">
      <c r="A7" s="235">
        <v>45047</v>
      </c>
      <c r="B7" s="1" t="s">
        <v>2</v>
      </c>
      <c r="D7" s="144">
        <v>7700</v>
      </c>
      <c r="E7" s="1" t="s">
        <v>115</v>
      </c>
      <c r="G7" s="1" t="s">
        <v>382</v>
      </c>
      <c r="K7" s="1" t="s">
        <v>115</v>
      </c>
      <c r="L7" s="1" t="s">
        <v>153</v>
      </c>
      <c r="M7" s="144">
        <v>77000</v>
      </c>
    </row>
    <row r="8" spans="1:13">
      <c r="A8" s="235">
        <v>45047</v>
      </c>
      <c r="B8" s="1" t="s">
        <v>83</v>
      </c>
      <c r="D8" s="144">
        <v>7094200</v>
      </c>
      <c r="E8" s="1" t="s">
        <v>116</v>
      </c>
      <c r="G8" s="1" t="s">
        <v>382</v>
      </c>
      <c r="K8" s="1" t="s">
        <v>115</v>
      </c>
      <c r="L8" s="1" t="s">
        <v>2</v>
      </c>
      <c r="M8" s="144">
        <v>7700</v>
      </c>
    </row>
    <row r="9" spans="1:13">
      <c r="A9" s="235">
        <v>45047</v>
      </c>
      <c r="B9" s="1" t="s">
        <v>2</v>
      </c>
      <c r="D9" s="144">
        <v>709420</v>
      </c>
      <c r="E9" s="1" t="s">
        <v>116</v>
      </c>
      <c r="G9" s="1" t="s">
        <v>382</v>
      </c>
      <c r="K9" s="1" t="s">
        <v>116</v>
      </c>
      <c r="L9" s="1" t="s">
        <v>83</v>
      </c>
      <c r="M9" s="144">
        <v>7094200</v>
      </c>
    </row>
    <row r="10" spans="1:13">
      <c r="A10" s="235">
        <v>45047</v>
      </c>
      <c r="B10" s="1" t="s">
        <v>153</v>
      </c>
      <c r="D10" s="144">
        <v>4298100</v>
      </c>
      <c r="E10" s="1" t="s">
        <v>116</v>
      </c>
      <c r="G10" s="1" t="s">
        <v>382</v>
      </c>
      <c r="K10" s="1" t="s">
        <v>116</v>
      </c>
      <c r="L10" s="1" t="s">
        <v>2</v>
      </c>
      <c r="M10" s="144">
        <v>709420</v>
      </c>
    </row>
    <row r="11" spans="1:13">
      <c r="A11" s="235">
        <v>45047</v>
      </c>
      <c r="B11" s="1" t="s">
        <v>2</v>
      </c>
      <c r="D11" s="144">
        <v>429810</v>
      </c>
      <c r="E11" s="1" t="s">
        <v>116</v>
      </c>
      <c r="G11" s="1" t="s">
        <v>382</v>
      </c>
      <c r="K11" s="1" t="s">
        <v>116</v>
      </c>
      <c r="L11" s="1" t="s">
        <v>153</v>
      </c>
      <c r="M11" s="144">
        <v>4298100</v>
      </c>
    </row>
    <row r="12" spans="1:13">
      <c r="A12" s="235">
        <v>45047</v>
      </c>
      <c r="B12" s="1" t="s">
        <v>83</v>
      </c>
      <c r="D12" s="144">
        <v>39075400</v>
      </c>
      <c r="E12" s="1" t="s">
        <v>296</v>
      </c>
      <c r="G12" s="1" t="s">
        <v>382</v>
      </c>
      <c r="K12" s="1" t="s">
        <v>116</v>
      </c>
      <c r="L12" s="1" t="s">
        <v>2</v>
      </c>
      <c r="M12" s="144">
        <v>429810</v>
      </c>
    </row>
    <row r="13" spans="1:13">
      <c r="A13" s="235">
        <v>45047</v>
      </c>
      <c r="B13" s="1" t="s">
        <v>2</v>
      </c>
      <c r="D13" s="144">
        <v>3907540</v>
      </c>
      <c r="E13" s="1" t="s">
        <v>296</v>
      </c>
      <c r="G13" s="1" t="s">
        <v>382</v>
      </c>
      <c r="K13" s="1" t="s">
        <v>296</v>
      </c>
      <c r="L13" s="1" t="s">
        <v>83</v>
      </c>
      <c r="M13" s="144">
        <v>39075400</v>
      </c>
    </row>
    <row r="14" spans="1:13">
      <c r="A14" s="235">
        <v>45047</v>
      </c>
      <c r="B14" s="1" t="s">
        <v>153</v>
      </c>
      <c r="D14" s="144">
        <v>23657000</v>
      </c>
      <c r="E14" s="1" t="s">
        <v>296</v>
      </c>
      <c r="G14" s="1" t="s">
        <v>382</v>
      </c>
      <c r="K14" s="1" t="s">
        <v>296</v>
      </c>
      <c r="L14" s="1" t="s">
        <v>2</v>
      </c>
      <c r="M14" s="144">
        <v>3907540</v>
      </c>
    </row>
    <row r="15" spans="1:13">
      <c r="A15" s="235">
        <v>45047</v>
      </c>
      <c r="B15" s="1" t="s">
        <v>2</v>
      </c>
      <c r="D15" s="144">
        <v>2365700</v>
      </c>
      <c r="E15" s="1" t="s">
        <v>296</v>
      </c>
      <c r="G15" s="1" t="s">
        <v>382</v>
      </c>
      <c r="K15" s="1" t="s">
        <v>296</v>
      </c>
      <c r="L15" s="1" t="s">
        <v>153</v>
      </c>
      <c r="M15" s="144">
        <v>23657000</v>
      </c>
    </row>
    <row r="16" spans="1:13">
      <c r="A16" s="235">
        <v>45047</v>
      </c>
      <c r="B16" s="1" t="s">
        <v>153</v>
      </c>
      <c r="D16" s="144">
        <v>10716300</v>
      </c>
      <c r="E16" s="1" t="s">
        <v>474</v>
      </c>
      <c r="G16" s="1" t="s">
        <v>382</v>
      </c>
      <c r="K16" s="1" t="s">
        <v>296</v>
      </c>
      <c r="L16" s="1" t="s">
        <v>2</v>
      </c>
      <c r="M16" s="144">
        <v>2365700</v>
      </c>
    </row>
    <row r="17" spans="1:13">
      <c r="A17" s="235">
        <v>45047</v>
      </c>
      <c r="B17" s="1" t="s">
        <v>2</v>
      </c>
      <c r="D17" s="144">
        <v>1071630</v>
      </c>
      <c r="E17" s="1" t="s">
        <v>474</v>
      </c>
      <c r="G17" s="1" t="s">
        <v>382</v>
      </c>
      <c r="K17" s="1" t="s">
        <v>474</v>
      </c>
      <c r="L17" s="1" t="s">
        <v>153</v>
      </c>
      <c r="M17" s="144">
        <v>10716300</v>
      </c>
    </row>
    <row r="18" spans="1:13">
      <c r="A18" s="235">
        <v>45047</v>
      </c>
      <c r="B18" s="1" t="s">
        <v>153</v>
      </c>
      <c r="D18" s="144">
        <v>9966580</v>
      </c>
      <c r="E18" s="1" t="s">
        <v>474</v>
      </c>
      <c r="G18" s="1" t="s">
        <v>382</v>
      </c>
      <c r="K18" s="1" t="s">
        <v>474</v>
      </c>
      <c r="L18" s="1" t="s">
        <v>2</v>
      </c>
      <c r="M18" s="144">
        <v>1071630</v>
      </c>
    </row>
    <row r="19" spans="1:13">
      <c r="A19" s="235">
        <v>45047</v>
      </c>
      <c r="B19" s="1" t="s">
        <v>2</v>
      </c>
      <c r="D19" s="144">
        <v>996658</v>
      </c>
      <c r="E19" s="1" t="s">
        <v>474</v>
      </c>
      <c r="G19" s="1" t="s">
        <v>382</v>
      </c>
      <c r="K19" s="1" t="s">
        <v>474</v>
      </c>
      <c r="L19" s="1" t="s">
        <v>153</v>
      </c>
      <c r="M19" s="144">
        <v>9966580</v>
      </c>
    </row>
    <row r="20" spans="1:13">
      <c r="A20" s="235">
        <v>45047</v>
      </c>
      <c r="B20" s="1" t="s">
        <v>83</v>
      </c>
      <c r="D20" s="144">
        <v>44937400</v>
      </c>
      <c r="E20" s="1" t="s">
        <v>452</v>
      </c>
      <c r="G20" s="1" t="s">
        <v>382</v>
      </c>
      <c r="K20" s="1" t="s">
        <v>474</v>
      </c>
      <c r="L20" s="1" t="s">
        <v>2</v>
      </c>
      <c r="M20" s="144">
        <v>996658</v>
      </c>
    </row>
    <row r="21" spans="1:13">
      <c r="A21" s="235">
        <v>45047</v>
      </c>
      <c r="B21" s="1" t="s">
        <v>2</v>
      </c>
      <c r="D21" s="144">
        <v>4493740</v>
      </c>
      <c r="E21" s="1" t="s">
        <v>452</v>
      </c>
      <c r="G21" s="1" t="s">
        <v>382</v>
      </c>
      <c r="K21" s="1" t="s">
        <v>452</v>
      </c>
      <c r="L21" s="1" t="s">
        <v>83</v>
      </c>
      <c r="M21" s="144">
        <v>44937400</v>
      </c>
    </row>
    <row r="22" spans="1:13">
      <c r="A22" s="235">
        <v>45047</v>
      </c>
      <c r="B22" s="1" t="s">
        <v>153</v>
      </c>
      <c r="D22" s="144">
        <v>28191200</v>
      </c>
      <c r="E22" s="1" t="s">
        <v>452</v>
      </c>
      <c r="G22" s="1" t="s">
        <v>382</v>
      </c>
      <c r="K22" s="1" t="s">
        <v>452</v>
      </c>
      <c r="L22" s="1" t="s">
        <v>2</v>
      </c>
      <c r="M22" s="144">
        <v>4493740</v>
      </c>
    </row>
    <row r="23" spans="1:13">
      <c r="A23" s="235">
        <v>45047</v>
      </c>
      <c r="B23" s="1" t="s">
        <v>2</v>
      </c>
      <c r="D23" s="144">
        <v>2819120</v>
      </c>
      <c r="E23" s="1" t="s">
        <v>452</v>
      </c>
      <c r="G23" s="1" t="s">
        <v>382</v>
      </c>
      <c r="K23" s="1" t="s">
        <v>452</v>
      </c>
      <c r="L23" s="1" t="s">
        <v>153</v>
      </c>
      <c r="M23" s="144">
        <v>28191200</v>
      </c>
    </row>
    <row r="24" spans="1:13">
      <c r="A24" s="235">
        <v>45047</v>
      </c>
      <c r="B24" s="1" t="s">
        <v>83</v>
      </c>
      <c r="D24" s="144">
        <v>36881700</v>
      </c>
      <c r="E24" s="1" t="s">
        <v>342</v>
      </c>
      <c r="G24" s="1" t="s">
        <v>382</v>
      </c>
      <c r="K24" s="1" t="s">
        <v>452</v>
      </c>
      <c r="L24" s="1" t="s">
        <v>2</v>
      </c>
      <c r="M24" s="144">
        <v>2819120</v>
      </c>
    </row>
    <row r="25" spans="1:13">
      <c r="A25" s="235">
        <v>45047</v>
      </c>
      <c r="B25" s="1" t="s">
        <v>2</v>
      </c>
      <c r="D25" s="144">
        <v>3688170</v>
      </c>
      <c r="E25" s="1" t="s">
        <v>342</v>
      </c>
      <c r="G25" s="1" t="s">
        <v>382</v>
      </c>
      <c r="K25" s="1" t="s">
        <v>342</v>
      </c>
      <c r="L25" s="1" t="s">
        <v>83</v>
      </c>
      <c r="M25" s="144">
        <v>36881700</v>
      </c>
    </row>
    <row r="26" spans="1:13">
      <c r="A26" s="235">
        <v>45047</v>
      </c>
      <c r="B26" s="1" t="s">
        <v>153</v>
      </c>
      <c r="D26" s="144">
        <v>20117300</v>
      </c>
      <c r="E26" s="1" t="s">
        <v>342</v>
      </c>
      <c r="G26" s="1" t="s">
        <v>382</v>
      </c>
      <c r="K26" s="1" t="s">
        <v>342</v>
      </c>
      <c r="L26" s="1" t="s">
        <v>2</v>
      </c>
      <c r="M26" s="144">
        <v>3688170</v>
      </c>
    </row>
    <row r="27" spans="1:13">
      <c r="A27" s="235">
        <v>45047</v>
      </c>
      <c r="B27" s="1" t="s">
        <v>2</v>
      </c>
      <c r="D27" s="144">
        <v>2011730</v>
      </c>
      <c r="E27" s="1" t="s">
        <v>342</v>
      </c>
      <c r="G27" s="1" t="s">
        <v>382</v>
      </c>
      <c r="K27" s="1" t="s">
        <v>342</v>
      </c>
      <c r="L27" s="1" t="s">
        <v>153</v>
      </c>
      <c r="M27" s="144">
        <v>20117300</v>
      </c>
    </row>
    <row r="28" spans="1:13">
      <c r="A28" s="235">
        <v>45047</v>
      </c>
      <c r="B28" s="1" t="s">
        <v>83</v>
      </c>
      <c r="D28" s="144">
        <v>4877000</v>
      </c>
      <c r="E28" s="1" t="s">
        <v>313</v>
      </c>
      <c r="G28" s="1" t="s">
        <v>382</v>
      </c>
      <c r="K28" s="1" t="s">
        <v>342</v>
      </c>
      <c r="L28" s="1" t="s">
        <v>2</v>
      </c>
      <c r="M28" s="144">
        <v>2011730</v>
      </c>
    </row>
    <row r="29" spans="1:13">
      <c r="A29" s="235">
        <v>45047</v>
      </c>
      <c r="B29" s="1" t="s">
        <v>2</v>
      </c>
      <c r="D29" s="144">
        <v>487700</v>
      </c>
      <c r="E29" s="1" t="s">
        <v>313</v>
      </c>
      <c r="G29" s="1" t="s">
        <v>382</v>
      </c>
      <c r="K29" s="1" t="s">
        <v>313</v>
      </c>
      <c r="L29" s="1" t="s">
        <v>83</v>
      </c>
      <c r="M29" s="144">
        <v>4877000</v>
      </c>
    </row>
    <row r="30" spans="1:13">
      <c r="A30" s="235">
        <v>45047</v>
      </c>
      <c r="B30" s="1" t="s">
        <v>153</v>
      </c>
      <c r="D30" s="144">
        <v>3104000</v>
      </c>
      <c r="E30" s="1" t="s">
        <v>313</v>
      </c>
      <c r="G30" s="1" t="s">
        <v>382</v>
      </c>
      <c r="K30" s="1" t="s">
        <v>313</v>
      </c>
      <c r="L30" s="1" t="s">
        <v>2</v>
      </c>
      <c r="M30" s="144">
        <v>487700</v>
      </c>
    </row>
    <row r="31" spans="1:13">
      <c r="A31" s="235">
        <v>45047</v>
      </c>
      <c r="B31" s="1" t="s">
        <v>2</v>
      </c>
      <c r="D31" s="144">
        <v>310400</v>
      </c>
      <c r="E31" s="1" t="s">
        <v>313</v>
      </c>
      <c r="G31" s="1" t="s">
        <v>382</v>
      </c>
      <c r="K31" s="1" t="s">
        <v>313</v>
      </c>
      <c r="L31" s="1" t="s">
        <v>153</v>
      </c>
      <c r="M31" s="144">
        <v>3104000</v>
      </c>
    </row>
    <row r="32" spans="1:13">
      <c r="A32" s="235">
        <v>45047</v>
      </c>
      <c r="B32" s="1" t="s">
        <v>83</v>
      </c>
      <c r="D32" s="144">
        <v>20446000</v>
      </c>
      <c r="E32" s="1" t="s">
        <v>452</v>
      </c>
      <c r="G32" s="1" t="s">
        <v>382</v>
      </c>
      <c r="K32" s="1" t="s">
        <v>313</v>
      </c>
      <c r="L32" s="1" t="s">
        <v>2</v>
      </c>
      <c r="M32" s="144">
        <v>310400</v>
      </c>
    </row>
    <row r="33" spans="1:13">
      <c r="A33" s="235">
        <v>45047</v>
      </c>
      <c r="B33" s="1" t="s">
        <v>2</v>
      </c>
      <c r="D33" s="144">
        <v>2044600</v>
      </c>
      <c r="E33" s="1" t="s">
        <v>452</v>
      </c>
      <c r="G33" s="1" t="s">
        <v>382</v>
      </c>
      <c r="K33" s="1" t="s">
        <v>452</v>
      </c>
      <c r="L33" s="1" t="s">
        <v>83</v>
      </c>
      <c r="M33" s="144">
        <v>20446000</v>
      </c>
    </row>
    <row r="34" spans="1:13">
      <c r="A34" s="235">
        <v>45047</v>
      </c>
      <c r="B34" s="1" t="s">
        <v>153</v>
      </c>
      <c r="D34" s="144">
        <v>12398000</v>
      </c>
      <c r="E34" s="1" t="s">
        <v>452</v>
      </c>
      <c r="G34" s="1" t="s">
        <v>382</v>
      </c>
      <c r="K34" s="1" t="s">
        <v>452</v>
      </c>
      <c r="L34" s="1" t="s">
        <v>2</v>
      </c>
      <c r="M34" s="144">
        <v>2044600</v>
      </c>
    </row>
    <row r="35" spans="1:13">
      <c r="A35" s="235">
        <v>45047</v>
      </c>
      <c r="B35" s="1" t="s">
        <v>2</v>
      </c>
      <c r="D35" s="144">
        <v>1239800</v>
      </c>
      <c r="E35" s="1" t="s">
        <v>452</v>
      </c>
      <c r="G35" s="1" t="s">
        <v>382</v>
      </c>
      <c r="K35" s="1" t="s">
        <v>452</v>
      </c>
      <c r="L35" s="1" t="s">
        <v>153</v>
      </c>
      <c r="M35" s="144">
        <v>12398000</v>
      </c>
    </row>
    <row r="36" spans="1:13">
      <c r="A36" s="235">
        <v>45047</v>
      </c>
      <c r="B36" s="1" t="s">
        <v>83</v>
      </c>
      <c r="D36" s="144">
        <v>11273900</v>
      </c>
      <c r="E36" s="1" t="s">
        <v>240</v>
      </c>
      <c r="G36" s="1" t="s">
        <v>382</v>
      </c>
      <c r="K36" s="1" t="s">
        <v>452</v>
      </c>
      <c r="L36" s="1" t="s">
        <v>2</v>
      </c>
      <c r="M36" s="144">
        <v>1239800</v>
      </c>
    </row>
    <row r="37" spans="1:13">
      <c r="A37" s="235">
        <v>45047</v>
      </c>
      <c r="B37" s="1" t="s">
        <v>2</v>
      </c>
      <c r="D37" s="144">
        <v>1127390</v>
      </c>
      <c r="E37" s="1" t="s">
        <v>240</v>
      </c>
      <c r="G37" s="1" t="s">
        <v>382</v>
      </c>
      <c r="K37" s="1" t="s">
        <v>240</v>
      </c>
      <c r="L37" s="1" t="s">
        <v>83</v>
      </c>
      <c r="M37" s="144">
        <v>11273900</v>
      </c>
    </row>
    <row r="38" spans="1:13">
      <c r="A38" s="235">
        <v>45047</v>
      </c>
      <c r="B38" s="1" t="s">
        <v>153</v>
      </c>
      <c r="D38" s="144">
        <v>6395600</v>
      </c>
      <c r="E38" s="1" t="s">
        <v>240</v>
      </c>
      <c r="G38" s="1" t="s">
        <v>382</v>
      </c>
      <c r="K38" s="1" t="s">
        <v>240</v>
      </c>
      <c r="L38" s="1" t="s">
        <v>2</v>
      </c>
      <c r="M38" s="144">
        <v>1127390</v>
      </c>
    </row>
    <row r="39" spans="1:13">
      <c r="A39" s="235">
        <v>45047</v>
      </c>
      <c r="B39" s="1" t="s">
        <v>2</v>
      </c>
      <c r="D39" s="144">
        <v>639560</v>
      </c>
      <c r="E39" s="1" t="s">
        <v>240</v>
      </c>
      <c r="G39" s="1" t="s">
        <v>382</v>
      </c>
      <c r="K39" s="1" t="s">
        <v>240</v>
      </c>
      <c r="L39" s="1" t="s">
        <v>153</v>
      </c>
      <c r="M39" s="144">
        <v>6395600</v>
      </c>
    </row>
    <row r="40" spans="1:13">
      <c r="A40" s="235">
        <v>45047</v>
      </c>
      <c r="B40" s="1" t="s">
        <v>83</v>
      </c>
      <c r="D40" s="144">
        <v>5047000</v>
      </c>
      <c r="E40" s="1" t="s">
        <v>249</v>
      </c>
      <c r="G40" s="1" t="s">
        <v>382</v>
      </c>
      <c r="K40" s="1" t="s">
        <v>240</v>
      </c>
      <c r="L40" s="1" t="s">
        <v>2</v>
      </c>
      <c r="M40" s="144">
        <v>639560</v>
      </c>
    </row>
    <row r="41" spans="1:13">
      <c r="A41" s="235">
        <v>45047</v>
      </c>
      <c r="B41" s="1" t="s">
        <v>2</v>
      </c>
      <c r="D41" s="144">
        <v>504700</v>
      </c>
      <c r="E41" s="1" t="s">
        <v>249</v>
      </c>
      <c r="G41" s="1" t="s">
        <v>382</v>
      </c>
      <c r="K41" s="1" t="s">
        <v>249</v>
      </c>
      <c r="L41" s="1" t="s">
        <v>83</v>
      </c>
      <c r="M41" s="144">
        <v>5047000</v>
      </c>
    </row>
    <row r="42" spans="1:13">
      <c r="A42" s="235">
        <v>45047</v>
      </c>
      <c r="B42" s="1" t="s">
        <v>153</v>
      </c>
      <c r="D42" s="144">
        <v>2793900</v>
      </c>
      <c r="E42" s="1" t="s">
        <v>249</v>
      </c>
      <c r="G42" s="1" t="s">
        <v>382</v>
      </c>
      <c r="K42" s="1" t="s">
        <v>249</v>
      </c>
      <c r="L42" s="1" t="s">
        <v>2</v>
      </c>
      <c r="M42" s="144">
        <v>504700</v>
      </c>
    </row>
    <row r="43" spans="1:13">
      <c r="A43" s="235">
        <v>45047</v>
      </c>
      <c r="B43" s="1" t="s">
        <v>2</v>
      </c>
      <c r="D43" s="144">
        <v>279390</v>
      </c>
      <c r="E43" s="1" t="s">
        <v>249</v>
      </c>
      <c r="G43" s="1" t="s">
        <v>382</v>
      </c>
      <c r="K43" s="1" t="s">
        <v>249</v>
      </c>
      <c r="L43" s="1" t="s">
        <v>153</v>
      </c>
      <c r="M43" s="144">
        <v>2793900</v>
      </c>
    </row>
    <row r="44" spans="1:13">
      <c r="A44" s="235">
        <v>45047</v>
      </c>
      <c r="B44" s="1" t="s">
        <v>83</v>
      </c>
      <c r="D44" s="144">
        <v>3099200</v>
      </c>
      <c r="E44" s="1" t="s">
        <v>475</v>
      </c>
      <c r="G44" s="1" t="s">
        <v>382</v>
      </c>
      <c r="K44" s="1" t="s">
        <v>249</v>
      </c>
      <c r="L44" s="1" t="s">
        <v>2</v>
      </c>
      <c r="M44" s="144">
        <v>279390</v>
      </c>
    </row>
    <row r="45" spans="1:13">
      <c r="A45" s="235">
        <v>45047</v>
      </c>
      <c r="B45" s="1" t="s">
        <v>2</v>
      </c>
      <c r="D45" s="144">
        <v>309920</v>
      </c>
      <c r="E45" s="1" t="s">
        <v>475</v>
      </c>
      <c r="G45" s="1" t="s">
        <v>382</v>
      </c>
      <c r="K45" s="1" t="s">
        <v>475</v>
      </c>
      <c r="L45" s="1" t="s">
        <v>83</v>
      </c>
      <c r="M45" s="144">
        <v>3099200</v>
      </c>
    </row>
    <row r="46" spans="1:13">
      <c r="A46" s="235">
        <v>45047</v>
      </c>
      <c r="B46" s="1" t="s">
        <v>153</v>
      </c>
      <c r="D46" s="144">
        <v>1766700</v>
      </c>
      <c r="E46" s="1" t="s">
        <v>475</v>
      </c>
      <c r="G46" s="1" t="s">
        <v>382</v>
      </c>
      <c r="K46" s="1" t="s">
        <v>475</v>
      </c>
      <c r="L46" s="1" t="s">
        <v>2</v>
      </c>
      <c r="M46" s="144">
        <v>309920</v>
      </c>
    </row>
    <row r="47" spans="1:13">
      <c r="A47" s="235">
        <v>45047</v>
      </c>
      <c r="B47" s="1" t="s">
        <v>2</v>
      </c>
      <c r="D47" s="144">
        <v>176670</v>
      </c>
      <c r="E47" s="1" t="s">
        <v>475</v>
      </c>
      <c r="G47" s="1" t="s">
        <v>382</v>
      </c>
      <c r="K47" s="1" t="s">
        <v>475</v>
      </c>
      <c r="L47" s="1" t="s">
        <v>153</v>
      </c>
      <c r="M47" s="144">
        <v>1766700</v>
      </c>
    </row>
    <row r="48" spans="1:13">
      <c r="A48" s="235">
        <v>45047</v>
      </c>
      <c r="B48" s="1" t="s">
        <v>83</v>
      </c>
      <c r="D48" s="144">
        <v>3412890</v>
      </c>
      <c r="E48" s="1" t="s">
        <v>378</v>
      </c>
      <c r="G48" s="1" t="s">
        <v>382</v>
      </c>
      <c r="K48" s="1" t="s">
        <v>475</v>
      </c>
      <c r="L48" s="1" t="s">
        <v>2</v>
      </c>
      <c r="M48" s="144">
        <v>176670</v>
      </c>
    </row>
    <row r="49" spans="1:13">
      <c r="A49" s="235">
        <v>45047</v>
      </c>
      <c r="B49" s="1" t="s">
        <v>2</v>
      </c>
      <c r="D49" s="144">
        <v>341289</v>
      </c>
      <c r="E49" s="1" t="s">
        <v>378</v>
      </c>
      <c r="G49" s="1" t="s">
        <v>382</v>
      </c>
      <c r="K49" s="1" t="s">
        <v>378</v>
      </c>
      <c r="L49" s="1" t="s">
        <v>83</v>
      </c>
      <c r="M49" s="144">
        <v>3412890</v>
      </c>
    </row>
    <row r="50" spans="1:13">
      <c r="A50" s="235">
        <v>45047</v>
      </c>
      <c r="B50" s="1" t="s">
        <v>153</v>
      </c>
      <c r="D50" s="144">
        <v>1861470</v>
      </c>
      <c r="E50" s="1" t="s">
        <v>378</v>
      </c>
      <c r="G50" s="1" t="s">
        <v>382</v>
      </c>
      <c r="K50" s="1" t="s">
        <v>378</v>
      </c>
      <c r="L50" s="1" t="s">
        <v>2</v>
      </c>
      <c r="M50" s="144">
        <v>341289</v>
      </c>
    </row>
    <row r="51" spans="1:13">
      <c r="A51" s="235">
        <v>45047</v>
      </c>
      <c r="B51" s="1" t="s">
        <v>2</v>
      </c>
      <c r="D51" s="144">
        <v>186147</v>
      </c>
      <c r="E51" s="1" t="s">
        <v>378</v>
      </c>
      <c r="G51" s="1" t="s">
        <v>382</v>
      </c>
      <c r="K51" s="1" t="s">
        <v>378</v>
      </c>
      <c r="L51" s="1" t="s">
        <v>153</v>
      </c>
      <c r="M51" s="144">
        <v>1861470</v>
      </c>
    </row>
    <row r="52" spans="1:13">
      <c r="A52" s="235">
        <v>45047</v>
      </c>
      <c r="B52" s="1" t="s">
        <v>83</v>
      </c>
      <c r="D52" s="144">
        <v>4010800</v>
      </c>
      <c r="E52" s="1" t="s">
        <v>124</v>
      </c>
      <c r="G52" s="1" t="s">
        <v>382</v>
      </c>
      <c r="K52" s="1" t="s">
        <v>378</v>
      </c>
      <c r="L52" s="1" t="s">
        <v>2</v>
      </c>
      <c r="M52" s="144">
        <v>186147</v>
      </c>
    </row>
    <row r="53" spans="1:13">
      <c r="A53" s="235">
        <v>45047</v>
      </c>
      <c r="B53" s="1" t="s">
        <v>2</v>
      </c>
      <c r="D53" s="144">
        <v>401080</v>
      </c>
      <c r="E53" s="1" t="s">
        <v>124</v>
      </c>
      <c r="G53" s="1" t="s">
        <v>382</v>
      </c>
      <c r="K53" s="1" t="s">
        <v>124</v>
      </c>
      <c r="L53" s="1" t="s">
        <v>83</v>
      </c>
      <c r="M53" s="144">
        <v>4010800</v>
      </c>
    </row>
    <row r="54" spans="1:13">
      <c r="A54" s="235">
        <v>45047</v>
      </c>
      <c r="B54" s="1" t="s">
        <v>153</v>
      </c>
      <c r="D54" s="144">
        <v>2215400</v>
      </c>
      <c r="E54" s="1" t="s">
        <v>124</v>
      </c>
      <c r="G54" s="1" t="s">
        <v>382</v>
      </c>
      <c r="K54" s="1" t="s">
        <v>124</v>
      </c>
      <c r="L54" s="1" t="s">
        <v>2</v>
      </c>
      <c r="M54" s="144">
        <v>401080</v>
      </c>
    </row>
    <row r="55" spans="1:13">
      <c r="A55" s="235">
        <v>45047</v>
      </c>
      <c r="B55" s="1" t="s">
        <v>2</v>
      </c>
      <c r="D55" s="144">
        <v>221540</v>
      </c>
      <c r="E55" s="1" t="s">
        <v>124</v>
      </c>
      <c r="G55" s="1" t="s">
        <v>382</v>
      </c>
      <c r="K55" s="1" t="s">
        <v>124</v>
      </c>
      <c r="L55" s="1" t="s">
        <v>153</v>
      </c>
      <c r="M55" s="144">
        <v>2215400</v>
      </c>
    </row>
    <row r="56" spans="1:13">
      <c r="A56" s="235">
        <v>45047</v>
      </c>
      <c r="B56" s="1" t="s">
        <v>83</v>
      </c>
      <c r="D56" s="144">
        <v>1311800</v>
      </c>
      <c r="E56" s="1" t="s">
        <v>331</v>
      </c>
      <c r="G56" s="1" t="s">
        <v>382</v>
      </c>
      <c r="K56" s="1" t="s">
        <v>124</v>
      </c>
      <c r="L56" s="1" t="s">
        <v>2</v>
      </c>
      <c r="M56" s="144">
        <v>221540</v>
      </c>
    </row>
    <row r="57" spans="1:13">
      <c r="A57" s="235">
        <v>45047</v>
      </c>
      <c r="B57" s="1" t="s">
        <v>2</v>
      </c>
      <c r="D57" s="144">
        <v>131180</v>
      </c>
      <c r="E57" s="1" t="s">
        <v>331</v>
      </c>
      <c r="G57" s="1" t="s">
        <v>382</v>
      </c>
      <c r="K57" s="1" t="s">
        <v>331</v>
      </c>
      <c r="L57" s="1" t="s">
        <v>83</v>
      </c>
      <c r="M57" s="144">
        <v>1311800</v>
      </c>
    </row>
    <row r="58" spans="1:13">
      <c r="A58" s="235">
        <v>45047</v>
      </c>
      <c r="B58" s="1" t="s">
        <v>153</v>
      </c>
      <c r="D58" s="144">
        <v>715500</v>
      </c>
      <c r="E58" s="1" t="s">
        <v>331</v>
      </c>
      <c r="G58" s="1" t="s">
        <v>382</v>
      </c>
      <c r="K58" s="1" t="s">
        <v>331</v>
      </c>
      <c r="L58" s="1" t="s">
        <v>2</v>
      </c>
      <c r="M58" s="144">
        <v>131180</v>
      </c>
    </row>
    <row r="59" spans="1:13">
      <c r="A59" s="235">
        <v>45047</v>
      </c>
      <c r="B59" s="1" t="s">
        <v>2</v>
      </c>
      <c r="D59" s="144">
        <v>71550</v>
      </c>
      <c r="E59" s="1" t="s">
        <v>331</v>
      </c>
      <c r="G59" s="1" t="s">
        <v>382</v>
      </c>
      <c r="K59" s="1" t="s">
        <v>331</v>
      </c>
      <c r="L59" s="1" t="s">
        <v>153</v>
      </c>
      <c r="M59" s="144">
        <v>715500</v>
      </c>
    </row>
    <row r="60" spans="1:13">
      <c r="A60" s="235">
        <v>45047</v>
      </c>
      <c r="B60" s="1" t="s">
        <v>83</v>
      </c>
      <c r="D60" s="144">
        <v>16137935</v>
      </c>
      <c r="E60" s="1" t="s">
        <v>137</v>
      </c>
      <c r="G60" s="1" t="s">
        <v>382</v>
      </c>
      <c r="K60" s="1" t="s">
        <v>331</v>
      </c>
      <c r="L60" s="1" t="s">
        <v>2</v>
      </c>
      <c r="M60" s="144">
        <v>71550</v>
      </c>
    </row>
    <row r="61" spans="1:13">
      <c r="A61" s="235">
        <v>45047</v>
      </c>
      <c r="B61" s="1" t="s">
        <v>2</v>
      </c>
      <c r="D61" s="144">
        <v>1613794</v>
      </c>
      <c r="E61" s="1" t="s">
        <v>137</v>
      </c>
      <c r="G61" s="1" t="s">
        <v>382</v>
      </c>
      <c r="K61" s="1" t="s">
        <v>137</v>
      </c>
      <c r="L61" s="1" t="s">
        <v>83</v>
      </c>
      <c r="M61" s="144">
        <v>16137935</v>
      </c>
    </row>
    <row r="62" spans="1:13">
      <c r="A62" s="235">
        <v>45047</v>
      </c>
      <c r="B62" s="1" t="s">
        <v>153</v>
      </c>
      <c r="D62" s="144">
        <v>8250900</v>
      </c>
      <c r="E62" s="1" t="s">
        <v>137</v>
      </c>
      <c r="G62" s="1" t="s">
        <v>382</v>
      </c>
      <c r="K62" s="1" t="s">
        <v>137</v>
      </c>
      <c r="L62" s="1" t="s">
        <v>2</v>
      </c>
      <c r="M62" s="144">
        <v>1613794</v>
      </c>
    </row>
    <row r="63" spans="1:13">
      <c r="A63" s="235">
        <v>45047</v>
      </c>
      <c r="B63" s="1" t="s">
        <v>2</v>
      </c>
      <c r="D63" s="144">
        <v>825090</v>
      </c>
      <c r="E63" s="1" t="s">
        <v>137</v>
      </c>
      <c r="G63" s="1" t="s">
        <v>382</v>
      </c>
      <c r="K63" s="1" t="s">
        <v>137</v>
      </c>
      <c r="L63" s="1" t="s">
        <v>153</v>
      </c>
      <c r="M63" s="144">
        <v>8250900</v>
      </c>
    </row>
    <row r="64" spans="1:13">
      <c r="A64" s="235">
        <v>45047</v>
      </c>
      <c r="B64" s="1" t="s">
        <v>83</v>
      </c>
      <c r="D64" s="144">
        <v>11359000</v>
      </c>
      <c r="E64" s="1" t="s">
        <v>117</v>
      </c>
      <c r="G64" s="1" t="s">
        <v>382</v>
      </c>
      <c r="K64" s="1" t="s">
        <v>137</v>
      </c>
      <c r="L64" s="1" t="s">
        <v>2</v>
      </c>
      <c r="M64" s="144">
        <v>825090</v>
      </c>
    </row>
    <row r="65" spans="1:13">
      <c r="A65" s="235">
        <v>45047</v>
      </c>
      <c r="B65" s="1" t="s">
        <v>2</v>
      </c>
      <c r="D65" s="144">
        <v>1135900</v>
      </c>
      <c r="E65" s="1" t="s">
        <v>117</v>
      </c>
      <c r="G65" s="1" t="s">
        <v>382</v>
      </c>
      <c r="K65" s="1" t="s">
        <v>117</v>
      </c>
      <c r="L65" s="1" t="s">
        <v>83</v>
      </c>
      <c r="M65" s="144">
        <v>11359000</v>
      </c>
    </row>
    <row r="66" spans="1:13">
      <c r="A66" s="235">
        <v>45047</v>
      </c>
      <c r="B66" s="1" t="s">
        <v>153</v>
      </c>
      <c r="D66" s="144">
        <v>9778067</v>
      </c>
      <c r="E66" s="1" t="s">
        <v>117</v>
      </c>
      <c r="G66" s="1" t="s">
        <v>382</v>
      </c>
      <c r="K66" s="1" t="s">
        <v>117</v>
      </c>
      <c r="L66" s="1" t="s">
        <v>2</v>
      </c>
      <c r="M66" s="144">
        <v>1135900</v>
      </c>
    </row>
    <row r="67" spans="1:13">
      <c r="A67" s="235">
        <v>45047</v>
      </c>
      <c r="B67" s="1" t="s">
        <v>2</v>
      </c>
      <c r="D67" s="144">
        <v>977807</v>
      </c>
      <c r="E67" s="1" t="s">
        <v>117</v>
      </c>
      <c r="G67" s="1" t="s">
        <v>382</v>
      </c>
      <c r="K67" s="1" t="s">
        <v>117</v>
      </c>
      <c r="L67" s="1" t="s">
        <v>153</v>
      </c>
      <c r="M67" s="144">
        <v>9778067</v>
      </c>
    </row>
    <row r="68" spans="1:13">
      <c r="A68" s="235">
        <v>45047</v>
      </c>
      <c r="B68" s="1" t="s">
        <v>83</v>
      </c>
      <c r="D68" s="144">
        <v>5379000</v>
      </c>
      <c r="E68" s="1" t="s">
        <v>125</v>
      </c>
      <c r="G68" s="1" t="s">
        <v>382</v>
      </c>
      <c r="K68" s="1" t="s">
        <v>117</v>
      </c>
      <c r="L68" s="1" t="s">
        <v>2</v>
      </c>
      <c r="M68" s="144">
        <v>977807</v>
      </c>
    </row>
    <row r="69" spans="1:13">
      <c r="A69" s="235">
        <v>45047</v>
      </c>
      <c r="B69" s="1" t="s">
        <v>2</v>
      </c>
      <c r="D69" s="144">
        <v>537900</v>
      </c>
      <c r="E69" s="1" t="s">
        <v>125</v>
      </c>
      <c r="G69" s="1" t="s">
        <v>382</v>
      </c>
      <c r="K69" s="1" t="s">
        <v>125</v>
      </c>
      <c r="L69" s="1" t="s">
        <v>83</v>
      </c>
      <c r="M69" s="144">
        <v>5379000</v>
      </c>
    </row>
    <row r="70" spans="1:13">
      <c r="A70" s="235">
        <v>45047</v>
      </c>
      <c r="B70" s="1" t="s">
        <v>153</v>
      </c>
      <c r="D70" s="144">
        <v>2715000</v>
      </c>
      <c r="E70" s="1" t="s">
        <v>125</v>
      </c>
      <c r="G70" s="1" t="s">
        <v>382</v>
      </c>
      <c r="K70" s="1" t="s">
        <v>125</v>
      </c>
      <c r="L70" s="1" t="s">
        <v>2</v>
      </c>
      <c r="M70" s="144">
        <v>537900</v>
      </c>
    </row>
    <row r="71" spans="1:13">
      <c r="A71" s="235">
        <v>45047</v>
      </c>
      <c r="B71" s="1" t="s">
        <v>2</v>
      </c>
      <c r="D71" s="144">
        <v>271500</v>
      </c>
      <c r="E71" s="1" t="s">
        <v>125</v>
      </c>
      <c r="G71" s="1" t="s">
        <v>382</v>
      </c>
      <c r="K71" s="1" t="s">
        <v>125</v>
      </c>
      <c r="L71" s="1" t="s">
        <v>153</v>
      </c>
      <c r="M71" s="144">
        <v>2715000</v>
      </c>
    </row>
    <row r="72" spans="1:13">
      <c r="A72" s="235">
        <v>45047</v>
      </c>
      <c r="B72" s="1" t="s">
        <v>153</v>
      </c>
      <c r="D72" s="144">
        <v>7150200</v>
      </c>
      <c r="E72" s="1" t="s">
        <v>126</v>
      </c>
      <c r="G72" s="1" t="s">
        <v>382</v>
      </c>
      <c r="K72" s="1" t="s">
        <v>125</v>
      </c>
      <c r="L72" s="1" t="s">
        <v>2</v>
      </c>
      <c r="M72" s="144">
        <v>271500</v>
      </c>
    </row>
    <row r="73" spans="1:13">
      <c r="A73" s="235">
        <v>45047</v>
      </c>
      <c r="B73" s="1" t="s">
        <v>2</v>
      </c>
      <c r="D73" s="144">
        <v>715020</v>
      </c>
      <c r="E73" s="1" t="s">
        <v>126</v>
      </c>
      <c r="G73" s="1" t="s">
        <v>382</v>
      </c>
      <c r="K73" s="1" t="s">
        <v>126</v>
      </c>
      <c r="L73" s="1" t="s">
        <v>153</v>
      </c>
      <c r="M73" s="144">
        <v>7150200</v>
      </c>
    </row>
    <row r="74" spans="1:13">
      <c r="A74" s="235">
        <v>45047</v>
      </c>
      <c r="B74" s="1" t="s">
        <v>83</v>
      </c>
      <c r="D74" s="144">
        <v>7471900</v>
      </c>
      <c r="E74" s="1" t="s">
        <v>128</v>
      </c>
      <c r="G74" s="1" t="s">
        <v>382</v>
      </c>
      <c r="K74" s="1" t="s">
        <v>126</v>
      </c>
      <c r="L74" s="1" t="s">
        <v>2</v>
      </c>
      <c r="M74" s="144">
        <v>715020</v>
      </c>
    </row>
    <row r="75" spans="1:13">
      <c r="A75" s="235">
        <v>45047</v>
      </c>
      <c r="B75" s="1" t="s">
        <v>2</v>
      </c>
      <c r="D75" s="144">
        <v>747190</v>
      </c>
      <c r="E75" s="1" t="s">
        <v>128</v>
      </c>
      <c r="G75" s="1" t="s">
        <v>382</v>
      </c>
      <c r="K75" s="1" t="s">
        <v>128</v>
      </c>
      <c r="L75" s="1" t="s">
        <v>83</v>
      </c>
      <c r="M75" s="144">
        <v>7471900</v>
      </c>
    </row>
    <row r="76" spans="1:13">
      <c r="A76" s="235">
        <v>45047</v>
      </c>
      <c r="B76" s="1" t="s">
        <v>153</v>
      </c>
      <c r="D76" s="144">
        <v>3750000</v>
      </c>
      <c r="E76" s="1" t="s">
        <v>128</v>
      </c>
      <c r="G76" s="1" t="s">
        <v>382</v>
      </c>
      <c r="K76" s="1" t="s">
        <v>128</v>
      </c>
      <c r="L76" s="1" t="s">
        <v>2</v>
      </c>
      <c r="M76" s="144">
        <v>747190</v>
      </c>
    </row>
    <row r="77" spans="1:13">
      <c r="A77" s="235">
        <v>45047</v>
      </c>
      <c r="B77" s="1" t="s">
        <v>2</v>
      </c>
      <c r="D77" s="144">
        <v>375000</v>
      </c>
      <c r="E77" s="1" t="s">
        <v>128</v>
      </c>
      <c r="G77" s="1" t="s">
        <v>382</v>
      </c>
      <c r="K77" s="1" t="s">
        <v>128</v>
      </c>
      <c r="L77" s="1" t="s">
        <v>153</v>
      </c>
      <c r="M77" s="144">
        <v>3750000</v>
      </c>
    </row>
    <row r="78" spans="1:13">
      <c r="A78" s="235">
        <v>45047</v>
      </c>
      <c r="B78" s="1" t="s">
        <v>83</v>
      </c>
      <c r="D78" s="144">
        <v>5238000</v>
      </c>
      <c r="E78" s="1" t="s">
        <v>374</v>
      </c>
      <c r="G78" s="1" t="s">
        <v>382</v>
      </c>
      <c r="K78" s="1" t="s">
        <v>128</v>
      </c>
      <c r="L78" s="1" t="s">
        <v>2</v>
      </c>
      <c r="M78" s="144">
        <v>375000</v>
      </c>
    </row>
    <row r="79" spans="1:13">
      <c r="A79" s="235">
        <v>45047</v>
      </c>
      <c r="B79" s="1" t="s">
        <v>2</v>
      </c>
      <c r="D79" s="144">
        <v>523800</v>
      </c>
      <c r="E79" s="1" t="s">
        <v>374</v>
      </c>
      <c r="G79" s="1" t="s">
        <v>382</v>
      </c>
      <c r="K79" s="1" t="s">
        <v>374</v>
      </c>
      <c r="L79" s="1" t="s">
        <v>83</v>
      </c>
      <c r="M79" s="144">
        <v>5238000</v>
      </c>
    </row>
    <row r="80" spans="1:13">
      <c r="A80" s="235">
        <v>45047</v>
      </c>
      <c r="B80" s="1" t="s">
        <v>153</v>
      </c>
      <c r="D80" s="144">
        <v>1625700</v>
      </c>
      <c r="E80" s="1" t="s">
        <v>374</v>
      </c>
      <c r="G80" s="1" t="s">
        <v>382</v>
      </c>
      <c r="K80" s="1" t="s">
        <v>374</v>
      </c>
      <c r="L80" s="1" t="s">
        <v>2</v>
      </c>
      <c r="M80" s="144">
        <v>523800</v>
      </c>
    </row>
    <row r="81" spans="1:13">
      <c r="A81" s="235">
        <v>45047</v>
      </c>
      <c r="B81" s="1" t="s">
        <v>2</v>
      </c>
      <c r="D81" s="144">
        <v>162570</v>
      </c>
      <c r="E81" s="1" t="s">
        <v>374</v>
      </c>
      <c r="G81" s="1" t="s">
        <v>382</v>
      </c>
      <c r="K81" s="1" t="s">
        <v>374</v>
      </c>
      <c r="L81" s="1" t="s">
        <v>153</v>
      </c>
      <c r="M81" s="144">
        <v>1625700</v>
      </c>
    </row>
    <row r="82" spans="1:13">
      <c r="A82" s="235">
        <v>45047</v>
      </c>
      <c r="B82" s="1" t="s">
        <v>83</v>
      </c>
      <c r="D82" s="144">
        <v>7482100</v>
      </c>
      <c r="E82" s="1" t="s">
        <v>528</v>
      </c>
      <c r="G82" s="1" t="s">
        <v>382</v>
      </c>
      <c r="K82" s="1" t="s">
        <v>374</v>
      </c>
      <c r="L82" s="1" t="s">
        <v>2</v>
      </c>
      <c r="M82" s="144">
        <v>162570</v>
      </c>
    </row>
    <row r="83" spans="1:13">
      <c r="A83" s="235">
        <v>45047</v>
      </c>
      <c r="B83" s="1" t="s">
        <v>2</v>
      </c>
      <c r="D83" s="144">
        <v>748210</v>
      </c>
      <c r="E83" s="1" t="s">
        <v>528</v>
      </c>
      <c r="G83" s="1" t="s">
        <v>382</v>
      </c>
      <c r="K83" s="1" t="s">
        <v>528</v>
      </c>
      <c r="L83" s="1" t="s">
        <v>83</v>
      </c>
      <c r="M83" s="144">
        <v>7482100</v>
      </c>
    </row>
    <row r="84" spans="1:13">
      <c r="A84" s="235">
        <v>45047</v>
      </c>
      <c r="B84" s="1" t="s">
        <v>153</v>
      </c>
      <c r="D84" s="144">
        <v>2902300</v>
      </c>
      <c r="E84" s="1" t="s">
        <v>528</v>
      </c>
      <c r="G84" s="1" t="s">
        <v>382</v>
      </c>
      <c r="K84" s="1" t="s">
        <v>528</v>
      </c>
      <c r="L84" s="1" t="s">
        <v>2</v>
      </c>
      <c r="M84" s="144">
        <v>748210</v>
      </c>
    </row>
    <row r="85" spans="1:13">
      <c r="A85" s="235">
        <v>45047</v>
      </c>
      <c r="B85" s="1" t="s">
        <v>2</v>
      </c>
      <c r="D85" s="144">
        <v>290230</v>
      </c>
      <c r="E85" s="1" t="s">
        <v>528</v>
      </c>
      <c r="G85" s="1" t="s">
        <v>382</v>
      </c>
      <c r="K85" s="1" t="s">
        <v>528</v>
      </c>
      <c r="L85" s="1" t="s">
        <v>153</v>
      </c>
      <c r="M85" s="144">
        <v>2902300</v>
      </c>
    </row>
    <row r="86" spans="1:13">
      <c r="A86" s="235">
        <v>45047</v>
      </c>
      <c r="B86" s="1" t="s">
        <v>83</v>
      </c>
      <c r="D86" s="144">
        <v>8549000</v>
      </c>
      <c r="E86" s="1" t="s">
        <v>491</v>
      </c>
      <c r="G86" s="1" t="s">
        <v>382</v>
      </c>
      <c r="K86" s="1" t="s">
        <v>528</v>
      </c>
      <c r="L86" s="1" t="s">
        <v>2</v>
      </c>
      <c r="M86" s="144">
        <v>290230</v>
      </c>
    </row>
    <row r="87" spans="1:13">
      <c r="A87" s="235">
        <v>45047</v>
      </c>
      <c r="B87" s="1" t="s">
        <v>2</v>
      </c>
      <c r="D87" s="144">
        <v>854900</v>
      </c>
      <c r="E87" s="1" t="s">
        <v>491</v>
      </c>
      <c r="G87" s="1" t="s">
        <v>382</v>
      </c>
      <c r="K87" s="1" t="s">
        <v>491</v>
      </c>
      <c r="L87" s="1" t="s">
        <v>83</v>
      </c>
      <c r="M87" s="144">
        <v>8549000</v>
      </c>
    </row>
    <row r="88" spans="1:13">
      <c r="A88" s="235">
        <v>45047</v>
      </c>
      <c r="B88" s="1" t="s">
        <v>153</v>
      </c>
      <c r="D88" s="144">
        <v>4649400</v>
      </c>
      <c r="E88" s="1" t="s">
        <v>491</v>
      </c>
      <c r="G88" s="1" t="s">
        <v>382</v>
      </c>
      <c r="K88" s="1" t="s">
        <v>491</v>
      </c>
      <c r="L88" s="1" t="s">
        <v>2</v>
      </c>
      <c r="M88" s="144">
        <v>854900</v>
      </c>
    </row>
    <row r="89" spans="1:13">
      <c r="A89" s="235">
        <v>45047</v>
      </c>
      <c r="B89" s="1" t="s">
        <v>2</v>
      </c>
      <c r="D89" s="144">
        <v>464940</v>
      </c>
      <c r="E89" s="1" t="s">
        <v>491</v>
      </c>
      <c r="G89" s="1" t="s">
        <v>382</v>
      </c>
      <c r="K89" s="1" t="s">
        <v>491</v>
      </c>
      <c r="L89" s="1" t="s">
        <v>153</v>
      </c>
      <c r="M89" s="144">
        <v>4649400</v>
      </c>
    </row>
    <row r="90" spans="1:13">
      <c r="A90" s="235">
        <v>45047</v>
      </c>
      <c r="B90" s="1" t="s">
        <v>83</v>
      </c>
      <c r="D90" s="144">
        <v>27224290</v>
      </c>
      <c r="E90" s="1" t="s">
        <v>481</v>
      </c>
      <c r="G90" s="1" t="s">
        <v>382</v>
      </c>
      <c r="K90" s="1" t="s">
        <v>491</v>
      </c>
      <c r="L90" s="1" t="s">
        <v>2</v>
      </c>
      <c r="M90" s="144">
        <v>464940</v>
      </c>
    </row>
    <row r="91" spans="1:13">
      <c r="A91" s="235">
        <v>45047</v>
      </c>
      <c r="B91" s="1" t="s">
        <v>2</v>
      </c>
      <c r="D91" s="144">
        <v>2722429</v>
      </c>
      <c r="E91" s="1" t="s">
        <v>481</v>
      </c>
      <c r="G91" s="1" t="s">
        <v>382</v>
      </c>
      <c r="K91" s="1" t="s">
        <v>481</v>
      </c>
      <c r="L91" s="1" t="s">
        <v>83</v>
      </c>
      <c r="M91" s="144">
        <v>27224290</v>
      </c>
    </row>
    <row r="92" spans="1:13">
      <c r="A92" s="235">
        <v>45047</v>
      </c>
      <c r="B92" s="1" t="s">
        <v>153</v>
      </c>
      <c r="D92" s="144">
        <v>14849610</v>
      </c>
      <c r="E92" s="1" t="s">
        <v>481</v>
      </c>
      <c r="G92" s="1" t="s">
        <v>382</v>
      </c>
      <c r="K92" s="1" t="s">
        <v>481</v>
      </c>
      <c r="L92" s="1" t="s">
        <v>2</v>
      </c>
      <c r="M92" s="144">
        <v>2722429</v>
      </c>
    </row>
    <row r="93" spans="1:13">
      <c r="A93" s="235">
        <v>45047</v>
      </c>
      <c r="B93" s="1" t="s">
        <v>2</v>
      </c>
      <c r="D93" s="144">
        <v>1484961</v>
      </c>
      <c r="E93" s="1" t="s">
        <v>481</v>
      </c>
      <c r="G93" s="1" t="s">
        <v>382</v>
      </c>
      <c r="K93" s="1" t="s">
        <v>481</v>
      </c>
      <c r="L93" s="1" t="s">
        <v>153</v>
      </c>
      <c r="M93" s="144">
        <v>14849610</v>
      </c>
    </row>
    <row r="94" spans="1:13">
      <c r="A94" s="235">
        <v>45047</v>
      </c>
      <c r="B94" s="1" t="s">
        <v>83</v>
      </c>
      <c r="D94" s="144">
        <v>33878600</v>
      </c>
      <c r="E94" s="1" t="s">
        <v>120</v>
      </c>
      <c r="G94" s="1" t="s">
        <v>382</v>
      </c>
      <c r="K94" s="1" t="s">
        <v>481</v>
      </c>
      <c r="L94" s="1" t="s">
        <v>2</v>
      </c>
      <c r="M94" s="144">
        <v>1484961</v>
      </c>
    </row>
    <row r="95" spans="1:13">
      <c r="A95" s="235">
        <v>45047</v>
      </c>
      <c r="B95" s="1" t="s">
        <v>2</v>
      </c>
      <c r="D95" s="144">
        <v>3387860</v>
      </c>
      <c r="E95" s="1" t="s">
        <v>120</v>
      </c>
      <c r="G95" s="1" t="s">
        <v>382</v>
      </c>
      <c r="K95" s="1" t="s">
        <v>120</v>
      </c>
      <c r="L95" s="1" t="s">
        <v>83</v>
      </c>
      <c r="M95" s="144">
        <v>33878600</v>
      </c>
    </row>
    <row r="96" spans="1:13">
      <c r="A96" s="235">
        <v>45047</v>
      </c>
      <c r="B96" s="1" t="s">
        <v>153</v>
      </c>
      <c r="D96" s="144">
        <v>19918600</v>
      </c>
      <c r="E96" s="1" t="s">
        <v>120</v>
      </c>
      <c r="G96" s="1" t="s">
        <v>382</v>
      </c>
      <c r="K96" s="1" t="s">
        <v>120</v>
      </c>
      <c r="L96" s="1" t="s">
        <v>2</v>
      </c>
      <c r="M96" s="144">
        <v>3387860</v>
      </c>
    </row>
    <row r="97" spans="1:13">
      <c r="A97" s="235">
        <v>45047</v>
      </c>
      <c r="B97" s="1" t="s">
        <v>2</v>
      </c>
      <c r="D97" s="144">
        <v>1991860</v>
      </c>
      <c r="E97" s="1" t="s">
        <v>120</v>
      </c>
      <c r="G97" s="1" t="s">
        <v>382</v>
      </c>
      <c r="K97" s="1" t="s">
        <v>120</v>
      </c>
      <c r="L97" s="1" t="s">
        <v>153</v>
      </c>
      <c r="M97" s="144">
        <v>19918600</v>
      </c>
    </row>
    <row r="98" spans="1:13">
      <c r="A98" s="235">
        <v>45047</v>
      </c>
      <c r="B98" s="1" t="s">
        <v>83</v>
      </c>
      <c r="D98" s="144">
        <v>36942800</v>
      </c>
      <c r="E98" s="1" t="s">
        <v>120</v>
      </c>
      <c r="G98" s="1" t="s">
        <v>382</v>
      </c>
      <c r="K98" s="1" t="s">
        <v>120</v>
      </c>
      <c r="L98" s="1" t="s">
        <v>2</v>
      </c>
      <c r="M98" s="144">
        <v>1991860</v>
      </c>
    </row>
    <row r="99" spans="1:13">
      <c r="A99" s="235">
        <v>45047</v>
      </c>
      <c r="B99" s="1" t="s">
        <v>2</v>
      </c>
      <c r="D99" s="144">
        <v>3694280</v>
      </c>
      <c r="E99" s="1" t="s">
        <v>120</v>
      </c>
      <c r="G99" s="1" t="s">
        <v>382</v>
      </c>
      <c r="K99" s="1" t="s">
        <v>120</v>
      </c>
      <c r="L99" s="1" t="s">
        <v>83</v>
      </c>
      <c r="M99" s="144">
        <v>36942800</v>
      </c>
    </row>
    <row r="100" spans="1:13">
      <c r="A100" s="235">
        <v>45047</v>
      </c>
      <c r="B100" s="1" t="s">
        <v>153</v>
      </c>
      <c r="D100" s="144">
        <v>21722500</v>
      </c>
      <c r="E100" s="1" t="s">
        <v>120</v>
      </c>
      <c r="G100" s="1" t="s">
        <v>382</v>
      </c>
      <c r="K100" s="1" t="s">
        <v>120</v>
      </c>
      <c r="L100" s="1" t="s">
        <v>2</v>
      </c>
      <c r="M100" s="144">
        <v>3694280</v>
      </c>
    </row>
    <row r="101" spans="1:13">
      <c r="A101" s="235">
        <v>45047</v>
      </c>
      <c r="B101" s="1" t="s">
        <v>2</v>
      </c>
      <c r="D101" s="144">
        <v>2172250</v>
      </c>
      <c r="E101" s="1" t="s">
        <v>120</v>
      </c>
      <c r="G101" s="1" t="s">
        <v>382</v>
      </c>
      <c r="K101" s="1" t="s">
        <v>120</v>
      </c>
      <c r="L101" s="1" t="s">
        <v>153</v>
      </c>
      <c r="M101" s="144">
        <v>21722500</v>
      </c>
    </row>
    <row r="102" spans="1:13">
      <c r="A102" s="235">
        <v>45047</v>
      </c>
      <c r="B102" s="1" t="s">
        <v>83</v>
      </c>
      <c r="D102" s="144">
        <v>2362800</v>
      </c>
      <c r="E102" s="1" t="s">
        <v>120</v>
      </c>
      <c r="G102" s="1" t="s">
        <v>382</v>
      </c>
      <c r="K102" s="1" t="s">
        <v>120</v>
      </c>
      <c r="L102" s="1" t="s">
        <v>2</v>
      </c>
      <c r="M102" s="144">
        <v>2172250</v>
      </c>
    </row>
    <row r="103" spans="1:13">
      <c r="A103" s="235">
        <v>45047</v>
      </c>
      <c r="B103" s="1" t="s">
        <v>2</v>
      </c>
      <c r="D103" s="144">
        <v>236280</v>
      </c>
      <c r="E103" s="1" t="s">
        <v>120</v>
      </c>
      <c r="G103" s="1" t="s">
        <v>382</v>
      </c>
      <c r="K103" s="1" t="s">
        <v>120</v>
      </c>
      <c r="L103" s="1" t="s">
        <v>83</v>
      </c>
      <c r="M103" s="144">
        <v>2362800</v>
      </c>
    </row>
    <row r="104" spans="1:13">
      <c r="A104" s="235">
        <v>45047</v>
      </c>
      <c r="B104" s="1" t="s">
        <v>153</v>
      </c>
      <c r="D104" s="144">
        <v>1387100</v>
      </c>
      <c r="E104" s="1" t="s">
        <v>120</v>
      </c>
      <c r="G104" s="1" t="s">
        <v>382</v>
      </c>
      <c r="K104" s="1" t="s">
        <v>120</v>
      </c>
      <c r="L104" s="1" t="s">
        <v>2</v>
      </c>
      <c r="M104" s="144">
        <v>236280</v>
      </c>
    </row>
    <row r="105" spans="1:13">
      <c r="A105" s="235">
        <v>45047</v>
      </c>
      <c r="B105" s="1" t="s">
        <v>2</v>
      </c>
      <c r="D105" s="144">
        <v>138710</v>
      </c>
      <c r="E105" s="1" t="s">
        <v>120</v>
      </c>
      <c r="G105" s="1" t="s">
        <v>382</v>
      </c>
      <c r="K105" s="1" t="s">
        <v>120</v>
      </c>
      <c r="L105" s="1" t="s">
        <v>153</v>
      </c>
      <c r="M105" s="144">
        <v>1387100</v>
      </c>
    </row>
    <row r="106" spans="1:13">
      <c r="A106" s="235">
        <v>45047</v>
      </c>
      <c r="B106" s="1" t="s">
        <v>153</v>
      </c>
      <c r="D106" s="144">
        <v>114807000</v>
      </c>
      <c r="E106" s="1" t="s">
        <v>453</v>
      </c>
      <c r="G106" s="1" t="s">
        <v>382</v>
      </c>
      <c r="K106" s="1" t="s">
        <v>120</v>
      </c>
      <c r="L106" s="1" t="s">
        <v>2</v>
      </c>
      <c r="M106" s="144">
        <v>138710</v>
      </c>
    </row>
    <row r="107" spans="1:13">
      <c r="A107" s="235">
        <v>45047</v>
      </c>
      <c r="B107" s="1" t="s">
        <v>2</v>
      </c>
      <c r="D107" s="144">
        <v>11480700</v>
      </c>
      <c r="E107" s="1" t="s">
        <v>453</v>
      </c>
      <c r="G107" s="1" t="s">
        <v>382</v>
      </c>
      <c r="K107" s="1" t="s">
        <v>453</v>
      </c>
      <c r="L107" s="1" t="s">
        <v>153</v>
      </c>
      <c r="M107" s="144">
        <v>114807000</v>
      </c>
    </row>
    <row r="108" spans="1:13">
      <c r="A108" s="235">
        <v>45047</v>
      </c>
      <c r="B108" s="1" t="s">
        <v>83</v>
      </c>
      <c r="D108" s="144">
        <v>51941800</v>
      </c>
      <c r="E108" s="1" t="s">
        <v>476</v>
      </c>
      <c r="G108" s="1" t="s">
        <v>382</v>
      </c>
      <c r="K108" s="1" t="s">
        <v>453</v>
      </c>
      <c r="L108" s="1" t="s">
        <v>2</v>
      </c>
      <c r="M108" s="144">
        <v>11480700</v>
      </c>
    </row>
    <row r="109" spans="1:13">
      <c r="A109" s="235">
        <v>45047</v>
      </c>
      <c r="B109" s="1" t="s">
        <v>2</v>
      </c>
      <c r="D109" s="144">
        <v>5194180</v>
      </c>
      <c r="E109" s="1" t="s">
        <v>476</v>
      </c>
      <c r="G109" s="1" t="s">
        <v>382</v>
      </c>
      <c r="K109" s="1" t="s">
        <v>476</v>
      </c>
      <c r="L109" s="1" t="s">
        <v>83</v>
      </c>
      <c r="M109" s="144">
        <v>51941800</v>
      </c>
    </row>
    <row r="110" spans="1:13">
      <c r="A110" s="235">
        <v>45047</v>
      </c>
      <c r="B110" s="1" t="s">
        <v>153</v>
      </c>
      <c r="D110" s="144">
        <v>25182000</v>
      </c>
      <c r="E110" s="1" t="s">
        <v>476</v>
      </c>
      <c r="G110" s="1" t="s">
        <v>382</v>
      </c>
      <c r="K110" s="1" t="s">
        <v>476</v>
      </c>
      <c r="L110" s="1" t="s">
        <v>2</v>
      </c>
      <c r="M110" s="144">
        <v>5194180</v>
      </c>
    </row>
    <row r="111" spans="1:13">
      <c r="A111" s="235">
        <v>45047</v>
      </c>
      <c r="B111" s="1" t="s">
        <v>2</v>
      </c>
      <c r="D111" s="144">
        <v>2518200</v>
      </c>
      <c r="E111" s="1" t="s">
        <v>476</v>
      </c>
      <c r="G111" s="1" t="s">
        <v>382</v>
      </c>
      <c r="K111" s="1" t="s">
        <v>476</v>
      </c>
      <c r="L111" s="1" t="s">
        <v>153</v>
      </c>
      <c r="M111" s="144">
        <v>25182000</v>
      </c>
    </row>
    <row r="112" spans="1:13">
      <c r="A112" s="235">
        <v>45047</v>
      </c>
      <c r="B112" s="1" t="s">
        <v>83</v>
      </c>
      <c r="D112" s="144">
        <v>14867600</v>
      </c>
      <c r="E112" s="1" t="s">
        <v>476</v>
      </c>
      <c r="G112" s="1" t="s">
        <v>382</v>
      </c>
      <c r="K112" s="1" t="s">
        <v>476</v>
      </c>
      <c r="L112" s="1" t="s">
        <v>2</v>
      </c>
      <c r="M112" s="144">
        <v>2518200</v>
      </c>
    </row>
    <row r="113" spans="1:13">
      <c r="A113" s="235">
        <v>45047</v>
      </c>
      <c r="B113" s="1" t="s">
        <v>2</v>
      </c>
      <c r="D113" s="144">
        <v>1486760</v>
      </c>
      <c r="E113" s="1" t="s">
        <v>476</v>
      </c>
      <c r="G113" s="1" t="s">
        <v>382</v>
      </c>
      <c r="K113" s="1" t="s">
        <v>476</v>
      </c>
      <c r="L113" s="1" t="s">
        <v>83</v>
      </c>
      <c r="M113" s="144">
        <v>14867600</v>
      </c>
    </row>
    <row r="114" spans="1:13">
      <c r="A114" s="235">
        <v>45047</v>
      </c>
      <c r="B114" s="1" t="s">
        <v>153</v>
      </c>
      <c r="D114" s="144">
        <v>7915800</v>
      </c>
      <c r="E114" s="1" t="s">
        <v>476</v>
      </c>
      <c r="G114" s="1" t="s">
        <v>382</v>
      </c>
      <c r="K114" s="1" t="s">
        <v>476</v>
      </c>
      <c r="L114" s="1" t="s">
        <v>2</v>
      </c>
      <c r="M114" s="144">
        <v>1486760</v>
      </c>
    </row>
    <row r="115" spans="1:13">
      <c r="A115" s="235">
        <v>45047</v>
      </c>
      <c r="B115" s="1" t="s">
        <v>2</v>
      </c>
      <c r="D115" s="144">
        <v>791580</v>
      </c>
      <c r="E115" s="1" t="s">
        <v>476</v>
      </c>
      <c r="G115" s="1" t="s">
        <v>382</v>
      </c>
      <c r="K115" s="1" t="s">
        <v>476</v>
      </c>
      <c r="L115" s="1" t="s">
        <v>153</v>
      </c>
      <c r="M115" s="144">
        <v>7915800</v>
      </c>
    </row>
    <row r="116" spans="1:13">
      <c r="A116" s="235">
        <v>45047</v>
      </c>
      <c r="B116" s="1" t="s">
        <v>153</v>
      </c>
      <c r="D116" s="144">
        <v>8477400</v>
      </c>
      <c r="E116" s="1" t="s">
        <v>339</v>
      </c>
      <c r="G116" s="1" t="s">
        <v>382</v>
      </c>
      <c r="K116" s="1" t="s">
        <v>476</v>
      </c>
      <c r="L116" s="1" t="s">
        <v>2</v>
      </c>
      <c r="M116" s="144">
        <v>791580</v>
      </c>
    </row>
    <row r="117" spans="1:13">
      <c r="A117" s="235">
        <v>45047</v>
      </c>
      <c r="B117" s="1" t="s">
        <v>2</v>
      </c>
      <c r="D117" s="144">
        <v>847740</v>
      </c>
      <c r="E117" s="1" t="s">
        <v>339</v>
      </c>
      <c r="G117" s="1" t="s">
        <v>382</v>
      </c>
      <c r="K117" s="1" t="s">
        <v>339</v>
      </c>
      <c r="L117" s="1" t="s">
        <v>153</v>
      </c>
      <c r="M117" s="144">
        <v>8477400</v>
      </c>
    </row>
    <row r="118" spans="1:13">
      <c r="A118" s="235">
        <v>45047</v>
      </c>
      <c r="B118" s="1" t="s">
        <v>83</v>
      </c>
      <c r="D118" s="144">
        <v>41762000</v>
      </c>
      <c r="E118" s="1" t="s">
        <v>117</v>
      </c>
      <c r="G118" s="1" t="s">
        <v>382</v>
      </c>
      <c r="K118" s="1" t="s">
        <v>339</v>
      </c>
      <c r="L118" s="1" t="s">
        <v>2</v>
      </c>
      <c r="M118" s="144">
        <v>847740</v>
      </c>
    </row>
    <row r="119" spans="1:13">
      <c r="A119" s="235">
        <v>45047</v>
      </c>
      <c r="B119" s="1" t="s">
        <v>2</v>
      </c>
      <c r="D119" s="144">
        <v>4176200</v>
      </c>
      <c r="E119" s="1" t="s">
        <v>117</v>
      </c>
      <c r="G119" s="1" t="s">
        <v>382</v>
      </c>
      <c r="K119" s="1" t="s">
        <v>117</v>
      </c>
      <c r="L119" s="1" t="s">
        <v>83</v>
      </c>
      <c r="M119" s="144">
        <v>41762000</v>
      </c>
    </row>
    <row r="120" spans="1:13">
      <c r="A120" s="235">
        <v>45047</v>
      </c>
      <c r="B120" s="1" t="s">
        <v>153</v>
      </c>
      <c r="D120" s="144">
        <v>25741300</v>
      </c>
      <c r="E120" s="1" t="s">
        <v>117</v>
      </c>
      <c r="G120" s="1" t="s">
        <v>382</v>
      </c>
      <c r="K120" s="1" t="s">
        <v>117</v>
      </c>
      <c r="L120" s="1" t="s">
        <v>2</v>
      </c>
      <c r="M120" s="144">
        <v>4176200</v>
      </c>
    </row>
    <row r="121" spans="1:13">
      <c r="A121" s="235">
        <v>45047</v>
      </c>
      <c r="B121" s="1" t="s">
        <v>2</v>
      </c>
      <c r="D121" s="144">
        <v>2574130</v>
      </c>
      <c r="E121" s="1" t="s">
        <v>117</v>
      </c>
      <c r="G121" s="1" t="s">
        <v>382</v>
      </c>
      <c r="K121" s="1" t="s">
        <v>117</v>
      </c>
      <c r="L121" s="1" t="s">
        <v>153</v>
      </c>
      <c r="M121" s="144">
        <v>25741300</v>
      </c>
    </row>
    <row r="122" spans="1:13">
      <c r="A122" s="235">
        <v>45047</v>
      </c>
      <c r="B122" s="1" t="s">
        <v>153</v>
      </c>
      <c r="D122" s="144">
        <v>26497620</v>
      </c>
      <c r="E122" s="1" t="s">
        <v>474</v>
      </c>
      <c r="G122" s="1" t="s">
        <v>382</v>
      </c>
      <c r="K122" s="1" t="s">
        <v>117</v>
      </c>
      <c r="L122" s="1" t="s">
        <v>2</v>
      </c>
      <c r="M122" s="144">
        <v>2574130</v>
      </c>
    </row>
    <row r="123" spans="1:13">
      <c r="A123" s="235">
        <v>45047</v>
      </c>
      <c r="B123" s="1" t="s">
        <v>2</v>
      </c>
      <c r="D123" s="144">
        <v>2649762</v>
      </c>
      <c r="E123" s="1" t="s">
        <v>474</v>
      </c>
      <c r="G123" s="1" t="s">
        <v>382</v>
      </c>
      <c r="K123" s="1" t="s">
        <v>474</v>
      </c>
      <c r="L123" s="1" t="s">
        <v>153</v>
      </c>
      <c r="M123" s="144">
        <v>26497620</v>
      </c>
    </row>
    <row r="124" spans="1:13">
      <c r="A124" s="235">
        <v>45047</v>
      </c>
      <c r="B124" s="1" t="s">
        <v>83</v>
      </c>
      <c r="D124" s="144">
        <v>3090800</v>
      </c>
      <c r="E124" s="1" t="s">
        <v>132</v>
      </c>
      <c r="G124" s="1" t="s">
        <v>382</v>
      </c>
      <c r="K124" s="1" t="s">
        <v>474</v>
      </c>
      <c r="L124" s="1" t="s">
        <v>2</v>
      </c>
      <c r="M124" s="144">
        <v>2649762</v>
      </c>
    </row>
    <row r="125" spans="1:13">
      <c r="A125" s="235">
        <v>45047</v>
      </c>
      <c r="B125" s="1" t="s">
        <v>2</v>
      </c>
      <c r="D125" s="144">
        <v>309080</v>
      </c>
      <c r="E125" s="1" t="s">
        <v>132</v>
      </c>
      <c r="G125" s="1" t="s">
        <v>382</v>
      </c>
      <c r="K125" s="1" t="s">
        <v>132</v>
      </c>
      <c r="L125" s="1" t="s">
        <v>83</v>
      </c>
      <c r="M125" s="144">
        <v>3090800</v>
      </c>
    </row>
    <row r="126" spans="1:13">
      <c r="A126" s="235">
        <v>45047</v>
      </c>
      <c r="B126" s="1" t="s">
        <v>153</v>
      </c>
      <c r="D126" s="144">
        <v>1836700</v>
      </c>
      <c r="E126" s="1" t="s">
        <v>132</v>
      </c>
      <c r="G126" s="1" t="s">
        <v>382</v>
      </c>
      <c r="K126" s="1" t="s">
        <v>132</v>
      </c>
      <c r="L126" s="1" t="s">
        <v>2</v>
      </c>
      <c r="M126" s="144">
        <v>309080</v>
      </c>
    </row>
    <row r="127" spans="1:13">
      <c r="A127" s="235">
        <v>45047</v>
      </c>
      <c r="B127" s="1" t="s">
        <v>2</v>
      </c>
      <c r="D127" s="144">
        <v>183670</v>
      </c>
      <c r="E127" s="1" t="s">
        <v>132</v>
      </c>
      <c r="G127" s="1" t="s">
        <v>382</v>
      </c>
      <c r="K127" s="1" t="s">
        <v>132</v>
      </c>
      <c r="L127" s="1" t="s">
        <v>153</v>
      </c>
      <c r="M127" s="144">
        <v>1836700</v>
      </c>
    </row>
    <row r="128" spans="1:13">
      <c r="A128" s="235">
        <v>45047</v>
      </c>
      <c r="B128" s="1" t="s">
        <v>153</v>
      </c>
      <c r="D128" s="144">
        <v>32455200</v>
      </c>
      <c r="E128" s="1" t="s">
        <v>378</v>
      </c>
      <c r="G128" s="1" t="s">
        <v>382</v>
      </c>
      <c r="K128" s="1" t="s">
        <v>132</v>
      </c>
      <c r="L128" s="1" t="s">
        <v>2</v>
      </c>
      <c r="M128" s="144">
        <v>183670</v>
      </c>
    </row>
    <row r="129" spans="1:13">
      <c r="A129" s="235">
        <v>45047</v>
      </c>
      <c r="B129" s="1" t="s">
        <v>2</v>
      </c>
      <c r="D129" s="144">
        <v>3245520</v>
      </c>
      <c r="E129" s="1" t="s">
        <v>378</v>
      </c>
      <c r="G129" s="1" t="s">
        <v>382</v>
      </c>
      <c r="K129" s="1" t="s">
        <v>378</v>
      </c>
      <c r="L129" s="1" t="s">
        <v>153</v>
      </c>
      <c r="M129" s="144">
        <v>32455200</v>
      </c>
    </row>
    <row r="130" spans="1:13">
      <c r="A130" s="235">
        <v>45047</v>
      </c>
      <c r="B130" s="1" t="s">
        <v>153</v>
      </c>
      <c r="D130" s="144">
        <v>4955200</v>
      </c>
      <c r="E130" s="1" t="s">
        <v>313</v>
      </c>
      <c r="G130" s="1" t="s">
        <v>382</v>
      </c>
      <c r="K130" s="1" t="s">
        <v>378</v>
      </c>
      <c r="L130" s="1" t="s">
        <v>2</v>
      </c>
      <c r="M130" s="144">
        <v>3245520</v>
      </c>
    </row>
    <row r="131" spans="1:13">
      <c r="A131" s="235">
        <v>45047</v>
      </c>
      <c r="B131" s="1" t="s">
        <v>2</v>
      </c>
      <c r="D131" s="144">
        <v>495520</v>
      </c>
      <c r="E131" s="1" t="s">
        <v>313</v>
      </c>
      <c r="G131" s="1" t="s">
        <v>382</v>
      </c>
      <c r="K131" s="1" t="s">
        <v>313</v>
      </c>
      <c r="L131" s="1" t="s">
        <v>153</v>
      </c>
      <c r="M131" s="144">
        <v>4955200</v>
      </c>
    </row>
    <row r="132" spans="1:13">
      <c r="A132" s="235">
        <v>45047</v>
      </c>
      <c r="B132" s="1" t="s">
        <v>153</v>
      </c>
      <c r="D132" s="144">
        <v>4222500</v>
      </c>
      <c r="E132" s="1" t="s">
        <v>313</v>
      </c>
      <c r="G132" s="1" t="s">
        <v>382</v>
      </c>
      <c r="K132" s="1" t="s">
        <v>313</v>
      </c>
      <c r="L132" s="1" t="s">
        <v>2</v>
      </c>
      <c r="M132" s="144">
        <v>495520</v>
      </c>
    </row>
    <row r="133" spans="1:13">
      <c r="A133" s="235">
        <v>45047</v>
      </c>
      <c r="B133" s="1" t="s">
        <v>2</v>
      </c>
      <c r="D133" s="144">
        <v>422250</v>
      </c>
      <c r="E133" s="1" t="s">
        <v>313</v>
      </c>
      <c r="G133" s="1" t="s">
        <v>382</v>
      </c>
      <c r="K133" s="1" t="s">
        <v>313</v>
      </c>
      <c r="L133" s="1" t="s">
        <v>153</v>
      </c>
      <c r="M133" s="144">
        <v>4222500</v>
      </c>
    </row>
    <row r="134" spans="1:13">
      <c r="A134" s="235">
        <v>45047</v>
      </c>
      <c r="B134" s="1" t="s">
        <v>83</v>
      </c>
      <c r="D134" s="144">
        <v>8279200</v>
      </c>
      <c r="E134" s="1" t="s">
        <v>313</v>
      </c>
      <c r="G134" s="1" t="s">
        <v>382</v>
      </c>
      <c r="K134" s="1" t="s">
        <v>313</v>
      </c>
      <c r="L134" s="1" t="s">
        <v>2</v>
      </c>
      <c r="M134" s="144">
        <v>422250</v>
      </c>
    </row>
    <row r="135" spans="1:13">
      <c r="A135" s="235">
        <v>45047</v>
      </c>
      <c r="B135" s="1" t="s">
        <v>2</v>
      </c>
      <c r="D135" s="144">
        <v>827920</v>
      </c>
      <c r="E135" s="1" t="s">
        <v>313</v>
      </c>
      <c r="G135" s="1" t="s">
        <v>382</v>
      </c>
      <c r="K135" s="1" t="s">
        <v>313</v>
      </c>
      <c r="L135" s="1" t="s">
        <v>83</v>
      </c>
      <c r="M135" s="144">
        <v>8279200</v>
      </c>
    </row>
    <row r="136" spans="1:13">
      <c r="A136" s="235">
        <v>45047</v>
      </c>
      <c r="B136" s="1" t="s">
        <v>153</v>
      </c>
      <c r="D136" s="144">
        <v>4788800</v>
      </c>
      <c r="E136" s="1" t="s">
        <v>313</v>
      </c>
      <c r="G136" s="1" t="s">
        <v>382</v>
      </c>
      <c r="K136" s="1" t="s">
        <v>313</v>
      </c>
      <c r="L136" s="1" t="s">
        <v>2</v>
      </c>
      <c r="M136" s="144">
        <v>827920</v>
      </c>
    </row>
    <row r="137" spans="1:13">
      <c r="A137" s="235">
        <v>45047</v>
      </c>
      <c r="B137" s="1" t="s">
        <v>2</v>
      </c>
      <c r="D137" s="144">
        <v>478880</v>
      </c>
      <c r="E137" s="1" t="s">
        <v>313</v>
      </c>
      <c r="G137" s="1" t="s">
        <v>382</v>
      </c>
      <c r="K137" s="1" t="s">
        <v>313</v>
      </c>
      <c r="L137" s="1" t="s">
        <v>153</v>
      </c>
      <c r="M137" s="144">
        <v>4788800</v>
      </c>
    </row>
    <row r="138" spans="1:13">
      <c r="A138" s="235">
        <v>45047</v>
      </c>
      <c r="B138" s="1" t="s">
        <v>153</v>
      </c>
      <c r="D138" s="144">
        <v>5103000</v>
      </c>
      <c r="E138" s="1" t="s">
        <v>123</v>
      </c>
      <c r="G138" s="1" t="s">
        <v>382</v>
      </c>
      <c r="K138" s="1" t="s">
        <v>313</v>
      </c>
      <c r="L138" s="1" t="s">
        <v>2</v>
      </c>
      <c r="M138" s="144">
        <v>478880</v>
      </c>
    </row>
    <row r="139" spans="1:13">
      <c r="A139" s="235">
        <v>45047</v>
      </c>
      <c r="B139" s="1" t="s">
        <v>2</v>
      </c>
      <c r="D139" s="144">
        <v>510300</v>
      </c>
      <c r="E139" s="1" t="s">
        <v>123</v>
      </c>
      <c r="G139" s="1" t="s">
        <v>382</v>
      </c>
      <c r="K139" s="1" t="s">
        <v>123</v>
      </c>
      <c r="L139" s="1" t="s">
        <v>153</v>
      </c>
      <c r="M139" s="144">
        <v>5103000</v>
      </c>
    </row>
    <row r="140" spans="1:13">
      <c r="A140" s="235">
        <v>45047</v>
      </c>
      <c r="B140" s="1" t="s">
        <v>153</v>
      </c>
      <c r="D140" s="144">
        <v>32992000</v>
      </c>
      <c r="E140" s="1" t="s">
        <v>396</v>
      </c>
      <c r="G140" s="1" t="s">
        <v>382</v>
      </c>
      <c r="K140" s="1" t="s">
        <v>123</v>
      </c>
      <c r="L140" s="1" t="s">
        <v>2</v>
      </c>
      <c r="M140" s="144">
        <v>510300</v>
      </c>
    </row>
    <row r="141" spans="1:13">
      <c r="A141" s="235">
        <v>45047</v>
      </c>
      <c r="B141" s="1" t="s">
        <v>2</v>
      </c>
      <c r="D141" s="144">
        <v>3299200</v>
      </c>
      <c r="E141" s="1" t="s">
        <v>396</v>
      </c>
      <c r="G141" s="1" t="s">
        <v>382</v>
      </c>
      <c r="K141" s="1" t="s">
        <v>396</v>
      </c>
      <c r="L141" s="1" t="s">
        <v>153</v>
      </c>
      <c r="M141" s="144">
        <v>32992000</v>
      </c>
    </row>
    <row r="142" spans="1:13">
      <c r="A142" s="235">
        <v>45047</v>
      </c>
      <c r="B142" s="1" t="s">
        <v>153</v>
      </c>
      <c r="D142" s="144">
        <v>32700600</v>
      </c>
      <c r="E142" s="1" t="s">
        <v>310</v>
      </c>
      <c r="G142" s="1" t="s">
        <v>382</v>
      </c>
      <c r="K142" s="1" t="s">
        <v>396</v>
      </c>
      <c r="L142" s="1" t="s">
        <v>2</v>
      </c>
      <c r="M142" s="144">
        <v>3299200</v>
      </c>
    </row>
    <row r="143" spans="1:13">
      <c r="A143" s="235">
        <v>45047</v>
      </c>
      <c r="B143" s="1" t="s">
        <v>2</v>
      </c>
      <c r="D143" s="144">
        <v>3270060</v>
      </c>
      <c r="E143" s="1" t="s">
        <v>310</v>
      </c>
      <c r="G143" s="1" t="s">
        <v>382</v>
      </c>
      <c r="K143" s="1" t="s">
        <v>310</v>
      </c>
      <c r="L143" s="1" t="s">
        <v>153</v>
      </c>
      <c r="M143" s="144">
        <v>32700600</v>
      </c>
    </row>
    <row r="144" spans="1:13">
      <c r="A144" s="235">
        <v>45047</v>
      </c>
      <c r="B144" s="1" t="s">
        <v>83</v>
      </c>
      <c r="D144" s="144">
        <v>2144000</v>
      </c>
      <c r="E144" s="1" t="s">
        <v>310</v>
      </c>
      <c r="G144" s="1" t="s">
        <v>382</v>
      </c>
      <c r="K144" s="1" t="s">
        <v>310</v>
      </c>
      <c r="L144" s="1" t="s">
        <v>2</v>
      </c>
      <c r="M144" s="144">
        <v>3270060</v>
      </c>
    </row>
    <row r="145" spans="1:13">
      <c r="A145" s="235">
        <v>45047</v>
      </c>
      <c r="B145" s="1" t="s">
        <v>2</v>
      </c>
      <c r="D145" s="144">
        <v>214400</v>
      </c>
      <c r="E145" s="1" t="s">
        <v>310</v>
      </c>
      <c r="G145" s="1" t="s">
        <v>382</v>
      </c>
      <c r="K145" s="1" t="s">
        <v>310</v>
      </c>
      <c r="L145" s="1" t="s">
        <v>83</v>
      </c>
      <c r="M145" s="144">
        <v>2144000</v>
      </c>
    </row>
    <row r="146" spans="1:13">
      <c r="A146" s="235">
        <v>45047</v>
      </c>
      <c r="B146" s="1" t="s">
        <v>153</v>
      </c>
      <c r="D146" s="144">
        <v>1187000</v>
      </c>
      <c r="E146" s="1" t="s">
        <v>310</v>
      </c>
      <c r="G146" s="1" t="s">
        <v>382</v>
      </c>
      <c r="K146" s="1" t="s">
        <v>310</v>
      </c>
      <c r="L146" s="1" t="s">
        <v>2</v>
      </c>
      <c r="M146" s="144">
        <v>214400</v>
      </c>
    </row>
    <row r="147" spans="1:13">
      <c r="A147" s="235">
        <v>45047</v>
      </c>
      <c r="B147" s="1" t="s">
        <v>2</v>
      </c>
      <c r="D147" s="144">
        <v>118700</v>
      </c>
      <c r="E147" s="1" t="s">
        <v>310</v>
      </c>
      <c r="G147" s="1" t="s">
        <v>382</v>
      </c>
      <c r="K147" s="1" t="s">
        <v>310</v>
      </c>
      <c r="L147" s="1" t="s">
        <v>153</v>
      </c>
      <c r="M147" s="144">
        <v>1187000</v>
      </c>
    </row>
    <row r="148" spans="1:13">
      <c r="A148" s="235">
        <v>45047</v>
      </c>
      <c r="B148" s="1" t="s">
        <v>153</v>
      </c>
      <c r="D148" s="144">
        <v>5361300</v>
      </c>
      <c r="E148" s="1" t="s">
        <v>313</v>
      </c>
      <c r="G148" s="1" t="s">
        <v>382</v>
      </c>
      <c r="K148" s="1" t="s">
        <v>310</v>
      </c>
      <c r="L148" s="1" t="s">
        <v>2</v>
      </c>
      <c r="M148" s="144">
        <v>118700</v>
      </c>
    </row>
    <row r="149" spans="1:13">
      <c r="A149" s="235">
        <v>45047</v>
      </c>
      <c r="B149" s="1" t="s">
        <v>2</v>
      </c>
      <c r="D149" s="144">
        <v>536130</v>
      </c>
      <c r="E149" s="1" t="s">
        <v>313</v>
      </c>
      <c r="G149" s="1" t="s">
        <v>382</v>
      </c>
      <c r="K149" s="1" t="s">
        <v>313</v>
      </c>
      <c r="L149" s="1" t="s">
        <v>153</v>
      </c>
      <c r="M149" s="144">
        <v>5361300</v>
      </c>
    </row>
    <row r="150" spans="1:13">
      <c r="A150" s="235">
        <v>45047</v>
      </c>
      <c r="B150" s="1" t="s">
        <v>153</v>
      </c>
      <c r="D150" s="144">
        <v>9137100</v>
      </c>
      <c r="E150" s="1" t="s">
        <v>129</v>
      </c>
      <c r="G150" s="1" t="s">
        <v>382</v>
      </c>
      <c r="K150" s="1" t="s">
        <v>313</v>
      </c>
      <c r="L150" s="1" t="s">
        <v>2</v>
      </c>
      <c r="M150" s="144">
        <v>536130</v>
      </c>
    </row>
    <row r="151" spans="1:13">
      <c r="A151" s="235">
        <v>45047</v>
      </c>
      <c r="B151" s="1" t="s">
        <v>2</v>
      </c>
      <c r="D151" s="144">
        <v>913710</v>
      </c>
      <c r="E151" s="1" t="s">
        <v>129</v>
      </c>
      <c r="G151" s="1" t="s">
        <v>382</v>
      </c>
      <c r="K151" s="1" t="s">
        <v>129</v>
      </c>
      <c r="L151" s="1" t="s">
        <v>153</v>
      </c>
      <c r="M151" s="144">
        <v>9137100</v>
      </c>
    </row>
    <row r="152" spans="1:13">
      <c r="A152" s="235">
        <v>45047</v>
      </c>
      <c r="B152" s="1" t="s">
        <v>83</v>
      </c>
      <c r="D152" s="144">
        <v>43209200</v>
      </c>
      <c r="E152" s="1" t="s">
        <v>342</v>
      </c>
      <c r="G152" s="1" t="s">
        <v>382</v>
      </c>
      <c r="K152" s="1" t="s">
        <v>129</v>
      </c>
      <c r="L152" s="1" t="s">
        <v>2</v>
      </c>
      <c r="M152" s="144">
        <v>913710</v>
      </c>
    </row>
    <row r="153" spans="1:13">
      <c r="A153" s="235">
        <v>45047</v>
      </c>
      <c r="B153" s="1" t="s">
        <v>2</v>
      </c>
      <c r="D153" s="144">
        <v>4320920</v>
      </c>
      <c r="E153" s="1" t="s">
        <v>342</v>
      </c>
      <c r="G153" s="1" t="s">
        <v>382</v>
      </c>
      <c r="K153" s="1" t="s">
        <v>342</v>
      </c>
      <c r="L153" s="1" t="s">
        <v>83</v>
      </c>
      <c r="M153" s="144">
        <v>43209200</v>
      </c>
    </row>
    <row r="154" spans="1:13">
      <c r="A154" s="235">
        <v>45047</v>
      </c>
      <c r="B154" s="1" t="s">
        <v>153</v>
      </c>
      <c r="D154" s="144">
        <v>23568700</v>
      </c>
      <c r="E154" s="1" t="s">
        <v>342</v>
      </c>
      <c r="G154" s="1" t="s">
        <v>382</v>
      </c>
      <c r="K154" s="1" t="s">
        <v>342</v>
      </c>
      <c r="L154" s="1" t="s">
        <v>2</v>
      </c>
      <c r="M154" s="144">
        <v>4320920</v>
      </c>
    </row>
    <row r="155" spans="1:13">
      <c r="A155" s="235">
        <v>45047</v>
      </c>
      <c r="B155" s="1" t="s">
        <v>2</v>
      </c>
      <c r="D155" s="144">
        <v>2356870</v>
      </c>
      <c r="E155" s="1" t="s">
        <v>342</v>
      </c>
      <c r="G155" s="1" t="s">
        <v>382</v>
      </c>
      <c r="K155" s="1" t="s">
        <v>342</v>
      </c>
      <c r="L155" s="1" t="s">
        <v>153</v>
      </c>
      <c r="M155" s="144">
        <v>23568700</v>
      </c>
    </row>
    <row r="156" spans="1:13">
      <c r="A156" s="235">
        <v>45047</v>
      </c>
      <c r="B156" s="1" t="s">
        <v>83</v>
      </c>
      <c r="D156" s="144">
        <v>7055580</v>
      </c>
      <c r="E156" s="1" t="s">
        <v>375</v>
      </c>
      <c r="G156" s="1" t="s">
        <v>382</v>
      </c>
      <c r="K156" s="1" t="s">
        <v>342</v>
      </c>
      <c r="L156" s="1" t="s">
        <v>2</v>
      </c>
      <c r="M156" s="144">
        <v>2356870</v>
      </c>
    </row>
    <row r="157" spans="1:13">
      <c r="A157" s="235">
        <v>45047</v>
      </c>
      <c r="B157" s="1" t="s">
        <v>2</v>
      </c>
      <c r="D157" s="144">
        <v>705558</v>
      </c>
      <c r="E157" s="1" t="s">
        <v>375</v>
      </c>
      <c r="G157" s="1" t="s">
        <v>382</v>
      </c>
      <c r="K157" s="1" t="s">
        <v>375</v>
      </c>
      <c r="L157" s="1" t="s">
        <v>83</v>
      </c>
      <c r="M157" s="144">
        <v>7055580</v>
      </c>
    </row>
    <row r="158" spans="1:13">
      <c r="A158" s="235">
        <v>45047</v>
      </c>
      <c r="B158" s="1" t="s">
        <v>153</v>
      </c>
      <c r="D158" s="144">
        <v>6124070</v>
      </c>
      <c r="E158" s="1" t="s">
        <v>375</v>
      </c>
      <c r="G158" s="1" t="s">
        <v>382</v>
      </c>
      <c r="K158" s="1" t="s">
        <v>375</v>
      </c>
      <c r="L158" s="1" t="s">
        <v>2</v>
      </c>
      <c r="M158" s="144">
        <v>705558</v>
      </c>
    </row>
    <row r="159" spans="1:13">
      <c r="A159" s="235">
        <v>45047</v>
      </c>
      <c r="B159" s="1" t="s">
        <v>2</v>
      </c>
      <c r="D159" s="144">
        <v>612407</v>
      </c>
      <c r="E159" s="1" t="s">
        <v>375</v>
      </c>
      <c r="G159" s="1" t="s">
        <v>382</v>
      </c>
      <c r="K159" s="1" t="s">
        <v>375</v>
      </c>
      <c r="L159" s="1" t="s">
        <v>153</v>
      </c>
      <c r="M159" s="144">
        <v>6124070</v>
      </c>
    </row>
    <row r="160" spans="1:13">
      <c r="A160" s="235">
        <v>45047</v>
      </c>
      <c r="B160" s="1" t="s">
        <v>153</v>
      </c>
      <c r="D160" s="144">
        <v>3100400</v>
      </c>
      <c r="E160" s="1" t="s">
        <v>403</v>
      </c>
      <c r="G160" s="1" t="s">
        <v>382</v>
      </c>
      <c r="K160" s="1" t="s">
        <v>375</v>
      </c>
      <c r="L160" s="1" t="s">
        <v>2</v>
      </c>
      <c r="M160" s="144">
        <v>612407</v>
      </c>
    </row>
    <row r="161" spans="1:13">
      <c r="A161" s="235">
        <v>45047</v>
      </c>
      <c r="B161" s="1" t="s">
        <v>2</v>
      </c>
      <c r="D161" s="144">
        <v>310040</v>
      </c>
      <c r="E161" s="1" t="s">
        <v>403</v>
      </c>
      <c r="G161" s="1" t="s">
        <v>382</v>
      </c>
      <c r="K161" s="1" t="s">
        <v>403</v>
      </c>
      <c r="L161" s="1" t="s">
        <v>153</v>
      </c>
      <c r="M161" s="144">
        <v>3100400</v>
      </c>
    </row>
    <row r="162" spans="1:13">
      <c r="A162" s="235">
        <v>45047</v>
      </c>
      <c r="B162" s="1" t="s">
        <v>83</v>
      </c>
      <c r="D162" s="144">
        <v>89025700</v>
      </c>
      <c r="E162" s="1" t="s">
        <v>135</v>
      </c>
      <c r="G162" s="1" t="s">
        <v>382</v>
      </c>
      <c r="K162" s="1" t="s">
        <v>403</v>
      </c>
      <c r="L162" s="1" t="s">
        <v>2</v>
      </c>
      <c r="M162" s="144">
        <v>310040</v>
      </c>
    </row>
    <row r="163" spans="1:13">
      <c r="A163" s="235">
        <v>45047</v>
      </c>
      <c r="B163" s="1" t="s">
        <v>2</v>
      </c>
      <c r="D163" s="144">
        <v>8902570</v>
      </c>
      <c r="E163" s="1" t="s">
        <v>135</v>
      </c>
      <c r="G163" s="1" t="s">
        <v>382</v>
      </c>
      <c r="K163" s="1" t="s">
        <v>135</v>
      </c>
      <c r="L163" s="1" t="s">
        <v>83</v>
      </c>
      <c r="M163" s="144">
        <v>89025700</v>
      </c>
    </row>
    <row r="164" spans="1:13">
      <c r="A164" s="235">
        <v>45047</v>
      </c>
      <c r="B164" s="1" t="s">
        <v>153</v>
      </c>
      <c r="D164" s="144">
        <v>62898700</v>
      </c>
      <c r="E164" s="1" t="s">
        <v>135</v>
      </c>
      <c r="G164" s="1" t="s">
        <v>382</v>
      </c>
      <c r="K164" s="1" t="s">
        <v>135</v>
      </c>
      <c r="L164" s="1" t="s">
        <v>2</v>
      </c>
      <c r="M164" s="144">
        <v>8902570</v>
      </c>
    </row>
    <row r="165" spans="1:13">
      <c r="A165" s="235">
        <v>45047</v>
      </c>
      <c r="B165" s="1" t="s">
        <v>2</v>
      </c>
      <c r="D165" s="144">
        <v>6289870</v>
      </c>
      <c r="E165" s="1" t="s">
        <v>135</v>
      </c>
      <c r="G165" s="1" t="s">
        <v>382</v>
      </c>
      <c r="K165" s="1" t="s">
        <v>135</v>
      </c>
      <c r="L165" s="1" t="s">
        <v>153</v>
      </c>
      <c r="M165" s="144">
        <v>62898700</v>
      </c>
    </row>
    <row r="166" spans="1:13">
      <c r="A166" s="235">
        <v>45047</v>
      </c>
      <c r="B166" s="1" t="s">
        <v>153</v>
      </c>
      <c r="D166" s="144">
        <v>2515600</v>
      </c>
      <c r="E166" s="1" t="s">
        <v>378</v>
      </c>
      <c r="G166" s="1" t="s">
        <v>382</v>
      </c>
      <c r="K166" s="1" t="s">
        <v>135</v>
      </c>
      <c r="L166" s="1" t="s">
        <v>2</v>
      </c>
      <c r="M166" s="144">
        <v>6289870</v>
      </c>
    </row>
    <row r="167" spans="1:13">
      <c r="A167" s="235">
        <v>45047</v>
      </c>
      <c r="B167" s="1" t="s">
        <v>2</v>
      </c>
      <c r="D167" s="144">
        <v>251560</v>
      </c>
      <c r="E167" s="1" t="s">
        <v>378</v>
      </c>
      <c r="G167" s="1" t="s">
        <v>382</v>
      </c>
      <c r="K167" s="1" t="s">
        <v>378</v>
      </c>
      <c r="L167" s="1" t="s">
        <v>153</v>
      </c>
      <c r="M167" s="144">
        <v>2515600</v>
      </c>
    </row>
    <row r="168" spans="1:13">
      <c r="A168" s="235">
        <v>45047</v>
      </c>
      <c r="B168" s="1" t="s">
        <v>153</v>
      </c>
      <c r="D168" s="144">
        <v>6716000</v>
      </c>
      <c r="E168" s="1" t="s">
        <v>453</v>
      </c>
      <c r="G168" s="1" t="s">
        <v>382</v>
      </c>
      <c r="K168" s="1" t="s">
        <v>378</v>
      </c>
      <c r="L168" s="1" t="s">
        <v>2</v>
      </c>
      <c r="M168" s="144">
        <v>251560</v>
      </c>
    </row>
    <row r="169" spans="1:13">
      <c r="A169" s="235">
        <v>45047</v>
      </c>
      <c r="B169" s="1" t="s">
        <v>2</v>
      </c>
      <c r="D169" s="144">
        <v>671600</v>
      </c>
      <c r="E169" s="1" t="s">
        <v>453</v>
      </c>
      <c r="G169" s="1" t="s">
        <v>382</v>
      </c>
      <c r="K169" s="1" t="s">
        <v>453</v>
      </c>
      <c r="L169" s="1" t="s">
        <v>153</v>
      </c>
      <c r="M169" s="144">
        <v>6716000</v>
      </c>
    </row>
    <row r="170" spans="1:13">
      <c r="A170" s="235">
        <v>45047</v>
      </c>
      <c r="B170" s="1" t="s">
        <v>83</v>
      </c>
      <c r="D170" s="144">
        <v>14982300</v>
      </c>
      <c r="E170" s="1" t="s">
        <v>246</v>
      </c>
      <c r="G170" s="1" t="s">
        <v>382</v>
      </c>
      <c r="K170" s="1" t="s">
        <v>453</v>
      </c>
      <c r="L170" s="1" t="s">
        <v>2</v>
      </c>
      <c r="M170" s="144">
        <v>671600</v>
      </c>
    </row>
    <row r="171" spans="1:13">
      <c r="A171" s="235">
        <v>45047</v>
      </c>
      <c r="B171" s="1" t="s">
        <v>2</v>
      </c>
      <c r="D171" s="144">
        <v>1498230</v>
      </c>
      <c r="E171" s="1" t="s">
        <v>246</v>
      </c>
      <c r="G171" s="1" t="s">
        <v>382</v>
      </c>
      <c r="K171" s="1" t="s">
        <v>246</v>
      </c>
      <c r="L171" s="1" t="s">
        <v>83</v>
      </c>
      <c r="M171" s="144">
        <v>14982300</v>
      </c>
    </row>
    <row r="172" spans="1:13">
      <c r="A172" s="235">
        <v>45047</v>
      </c>
      <c r="B172" s="1" t="s">
        <v>153</v>
      </c>
      <c r="D172" s="144">
        <v>8814700</v>
      </c>
      <c r="E172" s="1" t="s">
        <v>246</v>
      </c>
      <c r="G172" s="1" t="s">
        <v>382</v>
      </c>
      <c r="K172" s="1" t="s">
        <v>246</v>
      </c>
      <c r="L172" s="1" t="s">
        <v>2</v>
      </c>
      <c r="M172" s="144">
        <v>1498230</v>
      </c>
    </row>
    <row r="173" spans="1:13">
      <c r="A173" s="235">
        <v>45047</v>
      </c>
      <c r="B173" s="1" t="s">
        <v>2</v>
      </c>
      <c r="D173" s="144">
        <v>881470</v>
      </c>
      <c r="E173" s="1" t="s">
        <v>246</v>
      </c>
      <c r="G173" s="1" t="s">
        <v>382</v>
      </c>
      <c r="K173" s="1" t="s">
        <v>246</v>
      </c>
      <c r="L173" s="1" t="s">
        <v>153</v>
      </c>
      <c r="M173" s="144">
        <v>8814700</v>
      </c>
    </row>
    <row r="174" spans="1:13">
      <c r="A174" s="235">
        <v>45047</v>
      </c>
      <c r="B174" s="1" t="s">
        <v>83</v>
      </c>
      <c r="D174" s="144">
        <v>5542000</v>
      </c>
      <c r="E174" s="1" t="s">
        <v>246</v>
      </c>
      <c r="G174" s="1" t="s">
        <v>382</v>
      </c>
      <c r="K174" s="1" t="s">
        <v>246</v>
      </c>
      <c r="L174" s="1" t="s">
        <v>2</v>
      </c>
      <c r="M174" s="144">
        <v>881470</v>
      </c>
    </row>
    <row r="175" spans="1:13">
      <c r="A175" s="235">
        <v>45047</v>
      </c>
      <c r="B175" s="1" t="s">
        <v>2</v>
      </c>
      <c r="D175" s="144">
        <v>554200</v>
      </c>
      <c r="E175" s="1" t="s">
        <v>246</v>
      </c>
      <c r="G175" s="1" t="s">
        <v>382</v>
      </c>
      <c r="K175" s="1" t="s">
        <v>246</v>
      </c>
      <c r="L175" s="1" t="s">
        <v>83</v>
      </c>
      <c r="M175" s="144">
        <v>5542000</v>
      </c>
    </row>
    <row r="176" spans="1:13">
      <c r="A176" s="235">
        <v>45047</v>
      </c>
      <c r="B176" s="1" t="s">
        <v>153</v>
      </c>
      <c r="D176" s="144">
        <v>3113400</v>
      </c>
      <c r="E176" s="1" t="s">
        <v>246</v>
      </c>
      <c r="G176" s="1" t="s">
        <v>382</v>
      </c>
      <c r="K176" s="1" t="s">
        <v>246</v>
      </c>
      <c r="L176" s="1" t="s">
        <v>2</v>
      </c>
      <c r="M176" s="144">
        <v>554200</v>
      </c>
    </row>
    <row r="177" spans="1:13">
      <c r="A177" s="235">
        <v>45047</v>
      </c>
      <c r="B177" s="1" t="s">
        <v>2</v>
      </c>
      <c r="D177" s="144">
        <v>311340</v>
      </c>
      <c r="E177" s="1" t="s">
        <v>246</v>
      </c>
      <c r="G177" s="1" t="s">
        <v>382</v>
      </c>
      <c r="K177" s="1" t="s">
        <v>246</v>
      </c>
      <c r="L177" s="1" t="s">
        <v>153</v>
      </c>
      <c r="M177" s="144">
        <v>3113400</v>
      </c>
    </row>
    <row r="178" spans="1:13">
      <c r="A178" s="235">
        <v>45047</v>
      </c>
      <c r="B178" s="1" t="s">
        <v>83</v>
      </c>
      <c r="D178" s="144">
        <v>12503000</v>
      </c>
      <c r="E178" s="1" t="s">
        <v>507</v>
      </c>
      <c r="G178" s="1" t="s">
        <v>382</v>
      </c>
      <c r="K178" s="1" t="s">
        <v>246</v>
      </c>
      <c r="L178" s="1" t="s">
        <v>2</v>
      </c>
      <c r="M178" s="144">
        <v>311340</v>
      </c>
    </row>
    <row r="179" spans="1:13">
      <c r="A179" s="235">
        <v>45047</v>
      </c>
      <c r="B179" s="1" t="s">
        <v>2</v>
      </c>
      <c r="D179" s="144">
        <v>1250300</v>
      </c>
      <c r="E179" s="1" t="s">
        <v>507</v>
      </c>
      <c r="G179" s="1" t="s">
        <v>382</v>
      </c>
      <c r="K179" s="1" t="s">
        <v>507</v>
      </c>
      <c r="L179" s="1" t="s">
        <v>83</v>
      </c>
      <c r="M179" s="144">
        <v>12503000</v>
      </c>
    </row>
    <row r="180" spans="1:13">
      <c r="A180" s="235">
        <v>45047</v>
      </c>
      <c r="B180" s="1" t="s">
        <v>153</v>
      </c>
      <c r="D180" s="144">
        <v>7073700</v>
      </c>
      <c r="E180" s="1" t="s">
        <v>507</v>
      </c>
      <c r="G180" s="1" t="s">
        <v>382</v>
      </c>
      <c r="K180" s="1" t="s">
        <v>507</v>
      </c>
      <c r="L180" s="1" t="s">
        <v>2</v>
      </c>
      <c r="M180" s="144">
        <v>1250300</v>
      </c>
    </row>
    <row r="181" spans="1:13">
      <c r="A181" s="235">
        <v>45047</v>
      </c>
      <c r="B181" s="1" t="s">
        <v>2</v>
      </c>
      <c r="D181" s="144">
        <v>707370</v>
      </c>
      <c r="E181" s="1" t="s">
        <v>507</v>
      </c>
      <c r="G181" s="1" t="s">
        <v>382</v>
      </c>
      <c r="K181" s="1" t="s">
        <v>507</v>
      </c>
      <c r="L181" s="1" t="s">
        <v>153</v>
      </c>
      <c r="M181" s="144">
        <v>7073700</v>
      </c>
    </row>
    <row r="182" spans="1:13">
      <c r="A182" s="235">
        <v>45047</v>
      </c>
      <c r="B182" s="1" t="s">
        <v>83</v>
      </c>
      <c r="D182" s="144">
        <v>6286200</v>
      </c>
      <c r="E182" s="1" t="s">
        <v>120</v>
      </c>
      <c r="G182" s="1" t="s">
        <v>382</v>
      </c>
      <c r="K182" s="1" t="s">
        <v>507</v>
      </c>
      <c r="L182" s="1" t="s">
        <v>2</v>
      </c>
      <c r="M182" s="144">
        <v>707370</v>
      </c>
    </row>
    <row r="183" spans="1:13">
      <c r="A183" s="235">
        <v>45047</v>
      </c>
      <c r="B183" s="1" t="s">
        <v>2</v>
      </c>
      <c r="D183" s="144">
        <v>628620</v>
      </c>
      <c r="E183" s="1" t="s">
        <v>120</v>
      </c>
      <c r="G183" s="1" t="s">
        <v>382</v>
      </c>
      <c r="K183" s="1" t="s">
        <v>120</v>
      </c>
      <c r="L183" s="1" t="s">
        <v>83</v>
      </c>
      <c r="M183" s="144">
        <v>6286200</v>
      </c>
    </row>
    <row r="184" spans="1:13">
      <c r="A184" s="235">
        <v>45047</v>
      </c>
      <c r="B184" s="1" t="s">
        <v>153</v>
      </c>
      <c r="D184" s="144">
        <v>3693800</v>
      </c>
      <c r="E184" s="1" t="s">
        <v>120</v>
      </c>
      <c r="G184" s="1" t="s">
        <v>382</v>
      </c>
      <c r="K184" s="1" t="s">
        <v>120</v>
      </c>
      <c r="L184" s="1" t="s">
        <v>2</v>
      </c>
      <c r="M184" s="144">
        <v>628620</v>
      </c>
    </row>
    <row r="185" spans="1:13">
      <c r="A185" s="235">
        <v>45047</v>
      </c>
      <c r="B185" s="1" t="s">
        <v>2</v>
      </c>
      <c r="D185" s="144">
        <v>369380</v>
      </c>
      <c r="E185" s="1" t="s">
        <v>120</v>
      </c>
      <c r="G185" s="1" t="s">
        <v>382</v>
      </c>
      <c r="K185" s="1" t="s">
        <v>120</v>
      </c>
      <c r="L185" s="1" t="s">
        <v>153</v>
      </c>
      <c r="M185" s="144">
        <v>3693800</v>
      </c>
    </row>
    <row r="186" spans="1:13">
      <c r="A186" s="235">
        <v>45047</v>
      </c>
      <c r="B186" s="1" t="s">
        <v>83</v>
      </c>
      <c r="D186" s="144">
        <v>4583100</v>
      </c>
      <c r="E186" s="1" t="s">
        <v>407</v>
      </c>
      <c r="G186" s="1" t="s">
        <v>382</v>
      </c>
      <c r="K186" s="1" t="s">
        <v>120</v>
      </c>
      <c r="L186" s="1" t="s">
        <v>2</v>
      </c>
      <c r="M186" s="144">
        <v>369380</v>
      </c>
    </row>
    <row r="187" spans="1:13">
      <c r="A187" s="235">
        <v>45047</v>
      </c>
      <c r="B187" s="1" t="s">
        <v>2</v>
      </c>
      <c r="D187" s="144">
        <v>458310</v>
      </c>
      <c r="E187" s="1" t="s">
        <v>407</v>
      </c>
      <c r="G187" s="1" t="s">
        <v>382</v>
      </c>
      <c r="K187" s="1" t="s">
        <v>407</v>
      </c>
      <c r="L187" s="1" t="s">
        <v>83</v>
      </c>
      <c r="M187" s="144">
        <v>4583100</v>
      </c>
    </row>
    <row r="188" spans="1:13">
      <c r="A188" s="235">
        <v>45047</v>
      </c>
      <c r="B188" s="1" t="s">
        <v>153</v>
      </c>
      <c r="D188" s="144">
        <v>2499900</v>
      </c>
      <c r="E188" s="1" t="s">
        <v>407</v>
      </c>
      <c r="G188" s="1" t="s">
        <v>382</v>
      </c>
      <c r="K188" s="1" t="s">
        <v>407</v>
      </c>
      <c r="L188" s="1" t="s">
        <v>2</v>
      </c>
      <c r="M188" s="144">
        <v>458310</v>
      </c>
    </row>
    <row r="189" spans="1:13">
      <c r="A189" s="235">
        <v>45047</v>
      </c>
      <c r="B189" s="1" t="s">
        <v>2</v>
      </c>
      <c r="D189" s="144">
        <v>249990</v>
      </c>
      <c r="E189" s="1" t="s">
        <v>407</v>
      </c>
      <c r="G189" s="1" t="s">
        <v>382</v>
      </c>
      <c r="K189" s="1" t="s">
        <v>407</v>
      </c>
      <c r="L189" s="1" t="s">
        <v>153</v>
      </c>
      <c r="M189" s="144">
        <v>2499900</v>
      </c>
    </row>
    <row r="190" spans="1:13">
      <c r="A190" s="235">
        <v>45047</v>
      </c>
      <c r="B190" s="1" t="s">
        <v>83</v>
      </c>
      <c r="D190" s="144">
        <v>104179900</v>
      </c>
      <c r="E190" s="1" t="s">
        <v>120</v>
      </c>
      <c r="G190" s="1" t="s">
        <v>382</v>
      </c>
      <c r="K190" s="1" t="s">
        <v>407</v>
      </c>
      <c r="L190" s="1" t="s">
        <v>2</v>
      </c>
      <c r="M190" s="144">
        <v>249990</v>
      </c>
    </row>
    <row r="191" spans="1:13">
      <c r="A191" s="235">
        <v>45047</v>
      </c>
      <c r="B191" s="1" t="s">
        <v>2</v>
      </c>
      <c r="D191" s="144">
        <v>10417990</v>
      </c>
      <c r="E191" s="1" t="s">
        <v>120</v>
      </c>
      <c r="G191" s="1" t="s">
        <v>382</v>
      </c>
      <c r="K191" s="1" t="s">
        <v>120</v>
      </c>
      <c r="L191" s="1" t="s">
        <v>83</v>
      </c>
      <c r="M191" s="144">
        <v>104179900</v>
      </c>
    </row>
    <row r="192" spans="1:13">
      <c r="A192" s="235">
        <v>45047</v>
      </c>
      <c r="B192" s="1" t="s">
        <v>153</v>
      </c>
      <c r="D192" s="144">
        <v>61265500</v>
      </c>
      <c r="E192" s="1" t="s">
        <v>120</v>
      </c>
      <c r="G192" s="1" t="s">
        <v>382</v>
      </c>
      <c r="K192" s="1" t="s">
        <v>120</v>
      </c>
      <c r="L192" s="1" t="s">
        <v>2</v>
      </c>
      <c r="M192" s="144">
        <v>10417990</v>
      </c>
    </row>
    <row r="193" spans="1:13">
      <c r="A193" s="235">
        <v>45047</v>
      </c>
      <c r="B193" s="1" t="s">
        <v>2</v>
      </c>
      <c r="D193" s="144">
        <v>6126550</v>
      </c>
      <c r="E193" s="1" t="s">
        <v>120</v>
      </c>
      <c r="G193" s="1" t="s">
        <v>382</v>
      </c>
      <c r="K193" s="1" t="s">
        <v>120</v>
      </c>
      <c r="L193" s="1" t="s">
        <v>153</v>
      </c>
      <c r="M193" s="144">
        <v>61265500</v>
      </c>
    </row>
    <row r="194" spans="1:13">
      <c r="A194" s="235">
        <v>45047</v>
      </c>
      <c r="B194" s="1" t="s">
        <v>83</v>
      </c>
      <c r="D194" s="144">
        <v>227325400</v>
      </c>
      <c r="E194" s="1" t="s">
        <v>138</v>
      </c>
      <c r="G194" s="1" t="s">
        <v>382</v>
      </c>
      <c r="K194" s="1" t="s">
        <v>120</v>
      </c>
      <c r="L194" s="1" t="s">
        <v>2</v>
      </c>
      <c r="M194" s="144">
        <v>6126550</v>
      </c>
    </row>
    <row r="195" spans="1:13">
      <c r="A195" s="235">
        <v>45047</v>
      </c>
      <c r="B195" s="1" t="s">
        <v>2</v>
      </c>
      <c r="D195" s="144">
        <v>22732540</v>
      </c>
      <c r="E195" s="1" t="s">
        <v>138</v>
      </c>
      <c r="G195" s="1" t="s">
        <v>382</v>
      </c>
      <c r="K195" s="1" t="s">
        <v>138</v>
      </c>
      <c r="L195" s="1" t="s">
        <v>83</v>
      </c>
      <c r="M195" s="144">
        <v>227325400</v>
      </c>
    </row>
    <row r="196" spans="1:13">
      <c r="A196" s="235">
        <v>45047</v>
      </c>
      <c r="B196" s="1" t="s">
        <v>153</v>
      </c>
      <c r="D196" s="144">
        <v>133559500</v>
      </c>
      <c r="E196" s="1" t="s">
        <v>138</v>
      </c>
      <c r="G196" s="1" t="s">
        <v>382</v>
      </c>
      <c r="K196" s="1" t="s">
        <v>138</v>
      </c>
      <c r="L196" s="1" t="s">
        <v>2</v>
      </c>
      <c r="M196" s="144">
        <v>22732540</v>
      </c>
    </row>
    <row r="197" spans="1:13">
      <c r="A197" s="235">
        <v>45047</v>
      </c>
      <c r="B197" s="1" t="s">
        <v>2</v>
      </c>
      <c r="D197" s="144">
        <v>13355950</v>
      </c>
      <c r="E197" s="1" t="s">
        <v>138</v>
      </c>
      <c r="G197" s="1" t="s">
        <v>382</v>
      </c>
      <c r="K197" s="1" t="s">
        <v>138</v>
      </c>
      <c r="L197" s="1" t="s">
        <v>153</v>
      </c>
      <c r="M197" s="144">
        <v>133559500</v>
      </c>
    </row>
    <row r="198" spans="1:13">
      <c r="A198" s="235">
        <v>45047</v>
      </c>
      <c r="B198" s="1" t="s">
        <v>609</v>
      </c>
      <c r="C198" s="144">
        <f>SUM(D2:D197)</f>
        <v>2068193472</v>
      </c>
      <c r="K198" s="1" t="s">
        <v>138</v>
      </c>
      <c r="L198" s="1" t="s">
        <v>2</v>
      </c>
      <c r="M198" s="144">
        <v>13355950</v>
      </c>
    </row>
  </sheetData>
  <autoFilter ref="K2:M198"/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topLeftCell="A285" zoomScaleNormal="100" workbookViewId="0">
      <selection activeCell="C199" sqref="C199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07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155"/>
    </row>
    <row r="2" spans="1:9">
      <c r="A2" s="144">
        <v>1</v>
      </c>
      <c r="B2" s="235">
        <v>45068</v>
      </c>
      <c r="C2" s="1" t="s">
        <v>161</v>
      </c>
      <c r="E2" s="144">
        <v>94450</v>
      </c>
      <c r="F2" s="1" t="s">
        <v>116</v>
      </c>
      <c r="G2" s="1" t="s">
        <v>143</v>
      </c>
      <c r="H2" s="1" t="s">
        <v>499</v>
      </c>
    </row>
    <row r="3" spans="1:9">
      <c r="A3" s="144">
        <v>1</v>
      </c>
      <c r="B3" s="235">
        <v>45068</v>
      </c>
      <c r="C3" s="1" t="s">
        <v>276</v>
      </c>
      <c r="E3" s="144">
        <v>9445</v>
      </c>
      <c r="F3" s="1" t="s">
        <v>116</v>
      </c>
      <c r="G3" s="1" t="s">
        <v>143</v>
      </c>
      <c r="H3" s="1" t="s">
        <v>383</v>
      </c>
    </row>
    <row r="4" spans="1:9">
      <c r="A4" s="144">
        <v>1</v>
      </c>
      <c r="B4" s="235">
        <v>45068</v>
      </c>
      <c r="C4" s="1" t="s">
        <v>248</v>
      </c>
      <c r="D4" s="144">
        <v>103895</v>
      </c>
      <c r="F4" s="1" t="s">
        <v>116</v>
      </c>
      <c r="G4" s="1" t="s">
        <v>143</v>
      </c>
      <c r="H4" s="1" t="s">
        <v>383</v>
      </c>
    </row>
    <row r="5" spans="1:9">
      <c r="A5" s="144">
        <v>2</v>
      </c>
      <c r="B5" s="235">
        <v>45068</v>
      </c>
      <c r="C5" s="1" t="s">
        <v>161</v>
      </c>
      <c r="E5" s="144">
        <v>4280</v>
      </c>
      <c r="F5" s="1" t="s">
        <v>116</v>
      </c>
      <c r="G5" s="1" t="s">
        <v>144</v>
      </c>
      <c r="H5" s="1" t="s">
        <v>383</v>
      </c>
    </row>
    <row r="6" spans="1:9">
      <c r="A6" s="144">
        <v>2</v>
      </c>
      <c r="B6" s="235">
        <v>45068</v>
      </c>
      <c r="C6" s="1" t="s">
        <v>248</v>
      </c>
      <c r="D6" s="144">
        <v>4280</v>
      </c>
      <c r="F6" s="1" t="s">
        <v>116</v>
      </c>
      <c r="G6" s="1" t="s">
        <v>144</v>
      </c>
      <c r="H6" s="1" t="s">
        <v>383</v>
      </c>
    </row>
    <row r="7" spans="1:9">
      <c r="A7" s="144">
        <v>3</v>
      </c>
      <c r="B7" s="235">
        <v>45068</v>
      </c>
      <c r="C7" s="1" t="s">
        <v>161</v>
      </c>
      <c r="E7" s="144">
        <v>310420</v>
      </c>
      <c r="F7" s="1" t="s">
        <v>452</v>
      </c>
      <c r="G7" s="1" t="s">
        <v>143</v>
      </c>
      <c r="H7" s="1" t="s">
        <v>383</v>
      </c>
    </row>
    <row r="8" spans="1:9">
      <c r="A8" s="144">
        <v>3</v>
      </c>
      <c r="B8" s="235">
        <v>45068</v>
      </c>
      <c r="C8" s="1" t="s">
        <v>276</v>
      </c>
      <c r="E8" s="144">
        <v>31042</v>
      </c>
      <c r="F8" s="1" t="s">
        <v>452</v>
      </c>
      <c r="G8" s="1" t="s">
        <v>143</v>
      </c>
      <c r="H8" s="1" t="s">
        <v>383</v>
      </c>
    </row>
    <row r="9" spans="1:9">
      <c r="A9" s="144">
        <v>3</v>
      </c>
      <c r="B9" s="235">
        <v>45068</v>
      </c>
      <c r="C9" s="1" t="s">
        <v>248</v>
      </c>
      <c r="D9" s="144">
        <v>341462</v>
      </c>
      <c r="F9" s="1" t="s">
        <v>452</v>
      </c>
      <c r="G9" s="1" t="s">
        <v>143</v>
      </c>
      <c r="H9" s="1" t="s">
        <v>383</v>
      </c>
    </row>
    <row r="10" spans="1:9">
      <c r="A10" s="144">
        <v>4</v>
      </c>
      <c r="B10" s="235">
        <v>45068</v>
      </c>
      <c r="C10" s="1" t="s">
        <v>161</v>
      </c>
      <c r="E10" s="144">
        <v>14060</v>
      </c>
      <c r="F10" s="1" t="s">
        <v>452</v>
      </c>
      <c r="G10" s="1" t="s">
        <v>144</v>
      </c>
      <c r="H10" s="1" t="s">
        <v>498</v>
      </c>
    </row>
    <row r="11" spans="1:9">
      <c r="A11" s="144">
        <v>4</v>
      </c>
      <c r="B11" s="235">
        <v>45068</v>
      </c>
      <c r="C11" s="1" t="s">
        <v>248</v>
      </c>
      <c r="D11" s="144">
        <v>14060</v>
      </c>
      <c r="F11" s="1" t="s">
        <v>452</v>
      </c>
      <c r="G11" s="1" t="s">
        <v>144</v>
      </c>
      <c r="H11" s="1" t="s">
        <v>498</v>
      </c>
    </row>
    <row r="12" spans="1:9">
      <c r="A12" s="144">
        <v>6</v>
      </c>
      <c r="B12" s="235">
        <v>45068</v>
      </c>
      <c r="C12" s="1" t="s">
        <v>161</v>
      </c>
      <c r="E12" s="144">
        <v>125410</v>
      </c>
      <c r="F12" s="1" t="s">
        <v>139</v>
      </c>
      <c r="G12" s="1" t="s">
        <v>143</v>
      </c>
      <c r="H12" s="1" t="s">
        <v>498</v>
      </c>
    </row>
    <row r="13" spans="1:9">
      <c r="A13" s="144">
        <v>6</v>
      </c>
      <c r="B13" s="235">
        <v>45068</v>
      </c>
      <c r="C13" s="1" t="s">
        <v>276</v>
      </c>
      <c r="E13" s="144">
        <v>12541</v>
      </c>
      <c r="F13" s="1" t="s">
        <v>139</v>
      </c>
      <c r="G13" s="1" t="s">
        <v>143</v>
      </c>
      <c r="H13" s="1" t="s">
        <v>498</v>
      </c>
    </row>
    <row r="14" spans="1:9">
      <c r="A14" s="144">
        <v>6</v>
      </c>
      <c r="B14" s="235">
        <v>45068</v>
      </c>
      <c r="C14" s="1" t="s">
        <v>248</v>
      </c>
      <c r="D14" s="144">
        <v>137951</v>
      </c>
      <c r="F14" s="1" t="s">
        <v>139</v>
      </c>
      <c r="G14" s="1" t="s">
        <v>143</v>
      </c>
      <c r="H14" s="1" t="s">
        <v>498</v>
      </c>
    </row>
    <row r="15" spans="1:9">
      <c r="A15" s="144">
        <v>7</v>
      </c>
      <c r="B15" s="235">
        <v>45068</v>
      </c>
      <c r="C15" s="1" t="s">
        <v>161</v>
      </c>
      <c r="E15" s="144">
        <v>5680</v>
      </c>
      <c r="F15" s="1" t="s">
        <v>139</v>
      </c>
      <c r="G15" s="1" t="s">
        <v>144</v>
      </c>
      <c r="H15" s="1" t="s">
        <v>498</v>
      </c>
    </row>
    <row r="16" spans="1:9">
      <c r="A16" s="144">
        <v>7</v>
      </c>
      <c r="B16" s="235">
        <v>45068</v>
      </c>
      <c r="C16" s="1" t="s">
        <v>248</v>
      </c>
      <c r="D16" s="144">
        <v>5680</v>
      </c>
      <c r="F16" s="1" t="s">
        <v>139</v>
      </c>
      <c r="G16" s="1" t="s">
        <v>144</v>
      </c>
      <c r="H16" s="1" t="s">
        <v>498</v>
      </c>
    </row>
    <row r="17" spans="1:8">
      <c r="A17" s="144">
        <v>8</v>
      </c>
      <c r="B17" s="235">
        <v>45068</v>
      </c>
      <c r="C17" s="1" t="s">
        <v>161</v>
      </c>
      <c r="E17" s="144">
        <v>170040</v>
      </c>
      <c r="F17" s="1" t="s">
        <v>139</v>
      </c>
      <c r="G17" s="1" t="s">
        <v>227</v>
      </c>
      <c r="H17" s="1" t="s">
        <v>498</v>
      </c>
    </row>
    <row r="18" spans="1:8">
      <c r="A18" s="144">
        <v>8</v>
      </c>
      <c r="B18" s="235">
        <v>45068</v>
      </c>
      <c r="C18" s="1" t="s">
        <v>276</v>
      </c>
      <c r="E18" s="144">
        <v>17004</v>
      </c>
      <c r="F18" s="1" t="s">
        <v>139</v>
      </c>
      <c r="G18" s="1" t="s">
        <v>227</v>
      </c>
      <c r="H18" s="1" t="s">
        <v>498</v>
      </c>
    </row>
    <row r="19" spans="1:8">
      <c r="A19" s="144">
        <v>8</v>
      </c>
      <c r="B19" s="235">
        <v>45068</v>
      </c>
      <c r="C19" s="1" t="s">
        <v>248</v>
      </c>
      <c r="D19" s="144">
        <v>187044</v>
      </c>
      <c r="F19" s="1" t="s">
        <v>139</v>
      </c>
      <c r="G19" s="1" t="s">
        <v>227</v>
      </c>
      <c r="H19" s="1" t="s">
        <v>498</v>
      </c>
    </row>
    <row r="20" spans="1:8">
      <c r="A20" s="144">
        <v>9</v>
      </c>
      <c r="B20" s="235">
        <v>45068</v>
      </c>
      <c r="C20" s="1" t="s">
        <v>161</v>
      </c>
      <c r="E20" s="144">
        <v>7700</v>
      </c>
      <c r="F20" s="1" t="s">
        <v>139</v>
      </c>
      <c r="G20" s="1" t="s">
        <v>228</v>
      </c>
      <c r="H20" s="1" t="s">
        <v>383</v>
      </c>
    </row>
    <row r="21" spans="1:8">
      <c r="A21" s="144">
        <v>9</v>
      </c>
      <c r="B21" s="235">
        <v>45068</v>
      </c>
      <c r="C21" s="1" t="s">
        <v>248</v>
      </c>
      <c r="D21" s="144">
        <v>7700</v>
      </c>
      <c r="F21" s="1" t="s">
        <v>139</v>
      </c>
      <c r="G21" s="1" t="s">
        <v>228</v>
      </c>
      <c r="H21" s="1" t="s">
        <v>383</v>
      </c>
    </row>
    <row r="22" spans="1:8">
      <c r="A22" s="144">
        <v>10</v>
      </c>
      <c r="B22" s="235">
        <v>45068</v>
      </c>
      <c r="C22" s="1" t="s">
        <v>161</v>
      </c>
      <c r="E22" s="144">
        <v>98690</v>
      </c>
      <c r="F22" s="1" t="s">
        <v>455</v>
      </c>
      <c r="G22" s="1" t="s">
        <v>143</v>
      </c>
      <c r="H22" s="1" t="s">
        <v>383</v>
      </c>
    </row>
    <row r="23" spans="1:8">
      <c r="A23" s="144">
        <v>10</v>
      </c>
      <c r="B23" s="235">
        <v>45068</v>
      </c>
      <c r="C23" s="1" t="s">
        <v>276</v>
      </c>
      <c r="E23" s="144">
        <v>9869</v>
      </c>
      <c r="F23" s="1" t="s">
        <v>455</v>
      </c>
      <c r="G23" s="1" t="s">
        <v>143</v>
      </c>
      <c r="H23" s="1" t="s">
        <v>383</v>
      </c>
    </row>
    <row r="24" spans="1:8">
      <c r="A24" s="144">
        <v>10</v>
      </c>
      <c r="B24" s="235">
        <v>45068</v>
      </c>
      <c r="C24" s="1" t="s">
        <v>248</v>
      </c>
      <c r="D24" s="144">
        <v>108559</v>
      </c>
      <c r="F24" s="1" t="s">
        <v>455</v>
      </c>
      <c r="G24" s="1" t="s">
        <v>143</v>
      </c>
      <c r="H24" s="1" t="s">
        <v>383</v>
      </c>
    </row>
    <row r="25" spans="1:8">
      <c r="A25" s="144">
        <v>11</v>
      </c>
      <c r="B25" s="235">
        <v>45068</v>
      </c>
      <c r="C25" s="1" t="s">
        <v>161</v>
      </c>
      <c r="E25" s="144">
        <v>4470</v>
      </c>
      <c r="F25" s="1" t="s">
        <v>455</v>
      </c>
      <c r="G25" s="1" t="s">
        <v>144</v>
      </c>
      <c r="H25" s="1" t="s">
        <v>383</v>
      </c>
    </row>
    <row r="26" spans="1:8">
      <c r="A26" s="144">
        <v>11</v>
      </c>
      <c r="B26" s="235">
        <v>45068</v>
      </c>
      <c r="C26" s="1" t="s">
        <v>248</v>
      </c>
      <c r="D26" s="144">
        <v>4470</v>
      </c>
      <c r="F26" s="1" t="s">
        <v>455</v>
      </c>
      <c r="G26" s="1" t="s">
        <v>144</v>
      </c>
      <c r="H26" s="1" t="s">
        <v>383</v>
      </c>
    </row>
    <row r="27" spans="1:8">
      <c r="A27" s="144">
        <v>13</v>
      </c>
      <c r="B27" s="235">
        <v>45068</v>
      </c>
      <c r="C27" s="1" t="s">
        <v>161</v>
      </c>
      <c r="E27" s="144">
        <v>66720</v>
      </c>
      <c r="F27" s="1" t="s">
        <v>342</v>
      </c>
      <c r="G27" s="1" t="s">
        <v>143</v>
      </c>
      <c r="H27" s="1" t="s">
        <v>383</v>
      </c>
    </row>
    <row r="28" spans="1:8">
      <c r="A28" s="144">
        <v>13</v>
      </c>
      <c r="B28" s="235">
        <v>45068</v>
      </c>
      <c r="C28" s="1" t="s">
        <v>276</v>
      </c>
      <c r="E28" s="144">
        <v>6672</v>
      </c>
      <c r="F28" s="1" t="s">
        <v>342</v>
      </c>
      <c r="G28" s="1" t="s">
        <v>143</v>
      </c>
      <c r="H28" s="1" t="s">
        <v>383</v>
      </c>
    </row>
    <row r="29" spans="1:8">
      <c r="A29" s="144">
        <v>13</v>
      </c>
      <c r="B29" s="235">
        <v>45068</v>
      </c>
      <c r="C29" s="1" t="s">
        <v>248</v>
      </c>
      <c r="D29" s="144">
        <v>73392</v>
      </c>
      <c r="F29" s="1" t="s">
        <v>342</v>
      </c>
      <c r="G29" s="1" t="s">
        <v>143</v>
      </c>
      <c r="H29" s="1" t="s">
        <v>383</v>
      </c>
    </row>
    <row r="30" spans="1:8">
      <c r="A30" s="144">
        <v>14</v>
      </c>
      <c r="B30" s="235">
        <v>45068</v>
      </c>
      <c r="C30" s="1" t="s">
        <v>161</v>
      </c>
      <c r="E30" s="144">
        <v>3020</v>
      </c>
      <c r="F30" s="1" t="s">
        <v>342</v>
      </c>
      <c r="G30" s="1" t="s">
        <v>144</v>
      </c>
      <c r="H30" s="1" t="s">
        <v>498</v>
      </c>
    </row>
    <row r="31" spans="1:8">
      <c r="A31" s="144">
        <v>14</v>
      </c>
      <c r="B31" s="235">
        <v>45068</v>
      </c>
      <c r="C31" s="1" t="s">
        <v>248</v>
      </c>
      <c r="D31" s="144">
        <v>3020</v>
      </c>
      <c r="F31" s="1" t="s">
        <v>342</v>
      </c>
      <c r="G31" s="1" t="s">
        <v>144</v>
      </c>
      <c r="H31" s="1" t="s">
        <v>498</v>
      </c>
    </row>
    <row r="32" spans="1:8">
      <c r="A32" s="144">
        <v>15</v>
      </c>
      <c r="B32" s="235">
        <v>45068</v>
      </c>
      <c r="C32" s="1" t="s">
        <v>161</v>
      </c>
      <c r="E32" s="144">
        <v>762980</v>
      </c>
      <c r="F32" s="1" t="s">
        <v>342</v>
      </c>
      <c r="G32" s="1" t="s">
        <v>227</v>
      </c>
      <c r="H32" s="1" t="s">
        <v>498</v>
      </c>
    </row>
    <row r="33" spans="1:8">
      <c r="A33" s="144">
        <v>15</v>
      </c>
      <c r="B33" s="235">
        <v>45068</v>
      </c>
      <c r="C33" s="1" t="s">
        <v>276</v>
      </c>
      <c r="E33" s="144">
        <v>76298</v>
      </c>
      <c r="F33" s="1" t="s">
        <v>342</v>
      </c>
      <c r="G33" s="1" t="s">
        <v>227</v>
      </c>
      <c r="H33" s="1" t="s">
        <v>498</v>
      </c>
    </row>
    <row r="34" spans="1:8">
      <c r="A34" s="144">
        <v>15</v>
      </c>
      <c r="B34" s="235">
        <v>45068</v>
      </c>
      <c r="C34" s="1" t="s">
        <v>248</v>
      </c>
      <c r="D34" s="144">
        <v>839278</v>
      </c>
      <c r="F34" s="1" t="s">
        <v>342</v>
      </c>
      <c r="G34" s="1" t="s">
        <v>227</v>
      </c>
      <c r="H34" s="1" t="s">
        <v>498</v>
      </c>
    </row>
    <row r="35" spans="1:8">
      <c r="A35" s="144">
        <v>16</v>
      </c>
      <c r="B35" s="235">
        <v>45068</v>
      </c>
      <c r="C35" s="1" t="s">
        <v>161</v>
      </c>
      <c r="E35" s="144">
        <v>34580</v>
      </c>
      <c r="F35" s="1" t="s">
        <v>342</v>
      </c>
      <c r="G35" s="1" t="s">
        <v>228</v>
      </c>
      <c r="H35" s="1" t="s">
        <v>498</v>
      </c>
    </row>
    <row r="36" spans="1:8">
      <c r="A36" s="144">
        <v>16</v>
      </c>
      <c r="B36" s="235">
        <v>45068</v>
      </c>
      <c r="C36" s="1" t="s">
        <v>248</v>
      </c>
      <c r="D36" s="144">
        <v>34580</v>
      </c>
      <c r="F36" s="1" t="s">
        <v>342</v>
      </c>
      <c r="G36" s="1" t="s">
        <v>228</v>
      </c>
      <c r="H36" s="1" t="s">
        <v>498</v>
      </c>
    </row>
    <row r="37" spans="1:8">
      <c r="A37" s="144">
        <v>17</v>
      </c>
      <c r="B37" s="235">
        <v>45068</v>
      </c>
      <c r="C37" s="1" t="s">
        <v>161</v>
      </c>
      <c r="E37" s="144">
        <v>36630</v>
      </c>
      <c r="F37" s="1" t="s">
        <v>313</v>
      </c>
      <c r="G37" s="1" t="s">
        <v>143</v>
      </c>
      <c r="H37" s="1" t="s">
        <v>498</v>
      </c>
    </row>
    <row r="38" spans="1:8">
      <c r="A38" s="144">
        <v>17</v>
      </c>
      <c r="B38" s="235">
        <v>45068</v>
      </c>
      <c r="C38" s="1" t="s">
        <v>276</v>
      </c>
      <c r="E38" s="144">
        <v>3663</v>
      </c>
      <c r="F38" s="1" t="s">
        <v>313</v>
      </c>
      <c r="G38" s="1" t="s">
        <v>143</v>
      </c>
      <c r="H38" s="1" t="s">
        <v>498</v>
      </c>
    </row>
    <row r="39" spans="1:8">
      <c r="A39" s="144">
        <v>17</v>
      </c>
      <c r="B39" s="235">
        <v>45068</v>
      </c>
      <c r="C39" s="1" t="s">
        <v>248</v>
      </c>
      <c r="D39" s="144">
        <v>40293</v>
      </c>
      <c r="F39" s="1" t="s">
        <v>313</v>
      </c>
      <c r="G39" s="1" t="s">
        <v>143</v>
      </c>
      <c r="H39" s="1" t="s">
        <v>498</v>
      </c>
    </row>
    <row r="40" spans="1:8">
      <c r="A40" s="144">
        <v>18</v>
      </c>
      <c r="B40" s="235">
        <v>45068</v>
      </c>
      <c r="C40" s="1" t="s">
        <v>161</v>
      </c>
      <c r="E40" s="144">
        <v>1660</v>
      </c>
      <c r="F40" s="1" t="s">
        <v>313</v>
      </c>
      <c r="G40" s="1" t="s">
        <v>144</v>
      </c>
      <c r="H40" s="1" t="s">
        <v>498</v>
      </c>
    </row>
    <row r="41" spans="1:8">
      <c r="A41" s="144">
        <v>18</v>
      </c>
      <c r="B41" s="235">
        <v>45068</v>
      </c>
      <c r="C41" s="1" t="s">
        <v>248</v>
      </c>
      <c r="D41" s="144">
        <v>1660</v>
      </c>
      <c r="F41" s="1" t="s">
        <v>313</v>
      </c>
      <c r="G41" s="1" t="s">
        <v>144</v>
      </c>
      <c r="H41" s="1" t="s">
        <v>498</v>
      </c>
    </row>
    <row r="42" spans="1:8">
      <c r="A42" s="144">
        <v>19</v>
      </c>
      <c r="B42" s="235">
        <v>45068</v>
      </c>
      <c r="C42" s="1" t="s">
        <v>161</v>
      </c>
      <c r="E42" s="144">
        <v>112220</v>
      </c>
      <c r="F42" s="1" t="s">
        <v>452</v>
      </c>
      <c r="G42" s="1" t="s">
        <v>143</v>
      </c>
      <c r="H42" s="1" t="s">
        <v>383</v>
      </c>
    </row>
    <row r="43" spans="1:8">
      <c r="A43" s="144">
        <v>19</v>
      </c>
      <c r="B43" s="235">
        <v>45068</v>
      </c>
      <c r="C43" s="1" t="s">
        <v>276</v>
      </c>
      <c r="E43" s="144">
        <v>11222</v>
      </c>
      <c r="F43" s="1" t="s">
        <v>452</v>
      </c>
      <c r="G43" s="1" t="s">
        <v>143</v>
      </c>
      <c r="H43" s="1" t="s">
        <v>383</v>
      </c>
    </row>
    <row r="44" spans="1:8">
      <c r="A44" s="144">
        <v>19</v>
      </c>
      <c r="B44" s="235">
        <v>45068</v>
      </c>
      <c r="C44" s="1" t="s">
        <v>248</v>
      </c>
      <c r="D44" s="144">
        <v>123442</v>
      </c>
      <c r="F44" s="1" t="s">
        <v>452</v>
      </c>
      <c r="G44" s="1" t="s">
        <v>143</v>
      </c>
      <c r="H44" s="1" t="s">
        <v>383</v>
      </c>
    </row>
    <row r="45" spans="1:8">
      <c r="A45" s="144">
        <v>20</v>
      </c>
      <c r="B45" s="235">
        <v>45068</v>
      </c>
      <c r="C45" s="1" t="s">
        <v>161</v>
      </c>
      <c r="E45" s="144">
        <v>5080</v>
      </c>
      <c r="F45" s="1" t="s">
        <v>452</v>
      </c>
      <c r="G45" s="1" t="s">
        <v>144</v>
      </c>
      <c r="H45" s="1" t="s">
        <v>383</v>
      </c>
    </row>
    <row r="46" spans="1:8">
      <c r="A46" s="144">
        <v>20</v>
      </c>
      <c r="B46" s="235">
        <v>45068</v>
      </c>
      <c r="C46" s="1" t="s">
        <v>248</v>
      </c>
      <c r="D46" s="144">
        <v>5080</v>
      </c>
      <c r="F46" s="1" t="s">
        <v>452</v>
      </c>
      <c r="G46" s="1" t="s">
        <v>144</v>
      </c>
      <c r="H46" s="1" t="s">
        <v>383</v>
      </c>
    </row>
    <row r="47" spans="1:8">
      <c r="A47" s="144">
        <v>22</v>
      </c>
      <c r="B47" s="235">
        <v>45068</v>
      </c>
      <c r="C47" s="1" t="s">
        <v>161</v>
      </c>
      <c r="E47" s="144">
        <v>172390</v>
      </c>
      <c r="F47" s="1" t="s">
        <v>245</v>
      </c>
      <c r="G47" s="1" t="s">
        <v>143</v>
      </c>
      <c r="H47" s="1" t="s">
        <v>498</v>
      </c>
    </row>
    <row r="48" spans="1:8">
      <c r="A48" s="144">
        <v>22</v>
      </c>
      <c r="B48" s="235">
        <v>45068</v>
      </c>
      <c r="C48" s="1" t="s">
        <v>276</v>
      </c>
      <c r="E48" s="144">
        <v>17239</v>
      </c>
      <c r="F48" s="1" t="s">
        <v>245</v>
      </c>
      <c r="G48" s="1" t="s">
        <v>143</v>
      </c>
      <c r="H48" s="1" t="s">
        <v>498</v>
      </c>
    </row>
    <row r="49" spans="1:8">
      <c r="A49" s="144">
        <v>22</v>
      </c>
      <c r="B49" s="235">
        <v>45068</v>
      </c>
      <c r="C49" s="1" t="s">
        <v>248</v>
      </c>
      <c r="D49" s="144">
        <v>189629</v>
      </c>
      <c r="F49" s="1" t="s">
        <v>245</v>
      </c>
      <c r="G49" s="1" t="s">
        <v>143</v>
      </c>
      <c r="H49" s="1" t="s">
        <v>498</v>
      </c>
    </row>
    <row r="50" spans="1:8">
      <c r="A50" s="144">
        <v>23</v>
      </c>
      <c r="B50" s="235">
        <v>45068</v>
      </c>
      <c r="C50" s="1" t="s">
        <v>161</v>
      </c>
      <c r="E50" s="144">
        <v>7810</v>
      </c>
      <c r="F50" s="1" t="s">
        <v>245</v>
      </c>
      <c r="G50" s="1" t="s">
        <v>144</v>
      </c>
      <c r="H50" s="1" t="s">
        <v>498</v>
      </c>
    </row>
    <row r="51" spans="1:8">
      <c r="A51" s="144">
        <v>23</v>
      </c>
      <c r="B51" s="235">
        <v>45068</v>
      </c>
      <c r="C51" s="1" t="s">
        <v>248</v>
      </c>
      <c r="D51" s="144">
        <v>7810</v>
      </c>
      <c r="F51" s="1" t="s">
        <v>245</v>
      </c>
      <c r="G51" s="1" t="s">
        <v>144</v>
      </c>
      <c r="H51" s="1" t="s">
        <v>498</v>
      </c>
    </row>
    <row r="52" spans="1:8">
      <c r="A52" s="144">
        <v>25</v>
      </c>
      <c r="B52" s="235">
        <v>45068</v>
      </c>
      <c r="C52" s="1" t="s">
        <v>161</v>
      </c>
      <c r="E52" s="144">
        <v>7040</v>
      </c>
      <c r="F52" s="1" t="s">
        <v>309</v>
      </c>
      <c r="G52" s="1" t="s">
        <v>143</v>
      </c>
      <c r="H52" s="1" t="s">
        <v>383</v>
      </c>
    </row>
    <row r="53" spans="1:8">
      <c r="A53" s="144">
        <v>25</v>
      </c>
      <c r="B53" s="235">
        <v>45068</v>
      </c>
      <c r="C53" s="1" t="s">
        <v>276</v>
      </c>
      <c r="E53" s="144">
        <v>704</v>
      </c>
      <c r="F53" s="1" t="s">
        <v>309</v>
      </c>
      <c r="G53" s="1" t="s">
        <v>143</v>
      </c>
      <c r="H53" s="1" t="s">
        <v>383</v>
      </c>
    </row>
    <row r="54" spans="1:8">
      <c r="A54" s="144">
        <v>25</v>
      </c>
      <c r="B54" s="235">
        <v>45068</v>
      </c>
      <c r="C54" s="1" t="s">
        <v>248</v>
      </c>
      <c r="D54" s="144">
        <v>7744</v>
      </c>
      <c r="F54" s="1" t="s">
        <v>309</v>
      </c>
      <c r="G54" s="1" t="s">
        <v>143</v>
      </c>
      <c r="H54" s="1" t="s">
        <v>383</v>
      </c>
    </row>
    <row r="55" spans="1:8">
      <c r="A55" s="144">
        <v>26</v>
      </c>
      <c r="B55" s="235">
        <v>45068</v>
      </c>
      <c r="C55" s="1" t="s">
        <v>161</v>
      </c>
      <c r="E55" s="144">
        <v>310</v>
      </c>
      <c r="F55" s="1" t="s">
        <v>309</v>
      </c>
      <c r="G55" s="1" t="s">
        <v>144</v>
      </c>
      <c r="H55" s="1" t="s">
        <v>498</v>
      </c>
    </row>
    <row r="56" spans="1:8">
      <c r="A56" s="144">
        <v>26</v>
      </c>
      <c r="B56" s="235">
        <v>45068</v>
      </c>
      <c r="C56" s="1" t="s">
        <v>248</v>
      </c>
      <c r="D56" s="144">
        <v>310</v>
      </c>
      <c r="F56" s="1" t="s">
        <v>309</v>
      </c>
      <c r="G56" s="1" t="s">
        <v>144</v>
      </c>
      <c r="H56" s="1" t="s">
        <v>498</v>
      </c>
    </row>
    <row r="57" spans="1:8">
      <c r="A57" s="144">
        <v>28</v>
      </c>
      <c r="B57" s="235">
        <v>45068</v>
      </c>
      <c r="C57" s="1" t="s">
        <v>161</v>
      </c>
      <c r="E57" s="144">
        <v>8720</v>
      </c>
      <c r="F57" s="1" t="s">
        <v>124</v>
      </c>
      <c r="G57" s="1" t="s">
        <v>143</v>
      </c>
      <c r="H57" s="1" t="s">
        <v>498</v>
      </c>
    </row>
    <row r="58" spans="1:8">
      <c r="A58" s="144">
        <v>28</v>
      </c>
      <c r="B58" s="235">
        <v>45068</v>
      </c>
      <c r="C58" s="1" t="s">
        <v>276</v>
      </c>
      <c r="E58" s="144">
        <v>872</v>
      </c>
      <c r="F58" s="1" t="s">
        <v>124</v>
      </c>
      <c r="G58" s="1" t="s">
        <v>143</v>
      </c>
      <c r="H58" s="1" t="s">
        <v>498</v>
      </c>
    </row>
    <row r="59" spans="1:8">
      <c r="A59" s="144">
        <v>28</v>
      </c>
      <c r="B59" s="235">
        <v>45068</v>
      </c>
      <c r="C59" s="1" t="s">
        <v>248</v>
      </c>
      <c r="D59" s="144">
        <v>9592</v>
      </c>
      <c r="F59" s="1" t="s">
        <v>124</v>
      </c>
      <c r="G59" s="1" t="s">
        <v>143</v>
      </c>
      <c r="H59" s="1" t="s">
        <v>498</v>
      </c>
    </row>
    <row r="60" spans="1:8">
      <c r="A60" s="144">
        <v>29</v>
      </c>
      <c r="B60" s="235">
        <v>45068</v>
      </c>
      <c r="C60" s="1" t="s">
        <v>161</v>
      </c>
      <c r="E60" s="144">
        <v>390</v>
      </c>
      <c r="F60" s="1" t="s">
        <v>124</v>
      </c>
      <c r="G60" s="1" t="s">
        <v>144</v>
      </c>
      <c r="H60" s="1" t="s">
        <v>383</v>
      </c>
    </row>
    <row r="61" spans="1:8">
      <c r="A61" s="144">
        <v>29</v>
      </c>
      <c r="B61" s="235">
        <v>45068</v>
      </c>
      <c r="C61" s="1" t="s">
        <v>248</v>
      </c>
      <c r="D61" s="144">
        <v>390</v>
      </c>
      <c r="F61" s="1" t="s">
        <v>124</v>
      </c>
      <c r="G61" s="1" t="s">
        <v>144</v>
      </c>
      <c r="H61" s="1" t="s">
        <v>383</v>
      </c>
    </row>
    <row r="62" spans="1:8">
      <c r="A62" s="144">
        <v>30</v>
      </c>
      <c r="B62" s="235">
        <v>45068</v>
      </c>
      <c r="C62" s="1" t="s">
        <v>161</v>
      </c>
      <c r="E62" s="144">
        <v>7910</v>
      </c>
      <c r="F62" s="1" t="s">
        <v>384</v>
      </c>
      <c r="G62" s="1" t="s">
        <v>143</v>
      </c>
      <c r="H62" s="1" t="s">
        <v>383</v>
      </c>
    </row>
    <row r="63" spans="1:8">
      <c r="A63" s="144">
        <v>30</v>
      </c>
      <c r="B63" s="235">
        <v>45068</v>
      </c>
      <c r="C63" s="1" t="s">
        <v>276</v>
      </c>
      <c r="E63" s="144">
        <v>791</v>
      </c>
      <c r="F63" s="1" t="s">
        <v>384</v>
      </c>
      <c r="G63" s="1" t="s">
        <v>143</v>
      </c>
      <c r="H63" s="1" t="s">
        <v>383</v>
      </c>
    </row>
    <row r="64" spans="1:8">
      <c r="A64" s="144">
        <v>30</v>
      </c>
      <c r="B64" s="235">
        <v>45068</v>
      </c>
      <c r="C64" s="1" t="s">
        <v>248</v>
      </c>
      <c r="D64" s="144">
        <v>8701</v>
      </c>
      <c r="F64" s="1" t="s">
        <v>384</v>
      </c>
      <c r="G64" s="1" t="s">
        <v>143</v>
      </c>
      <c r="H64" s="1" t="s">
        <v>383</v>
      </c>
    </row>
    <row r="65" spans="1:8">
      <c r="A65" s="144">
        <v>31</v>
      </c>
      <c r="B65" s="235">
        <v>45068</v>
      </c>
      <c r="C65" s="1" t="s">
        <v>161</v>
      </c>
      <c r="E65" s="144">
        <v>350</v>
      </c>
      <c r="F65" s="1" t="s">
        <v>384</v>
      </c>
      <c r="G65" s="1" t="s">
        <v>144</v>
      </c>
      <c r="H65" s="1" t="s">
        <v>498</v>
      </c>
    </row>
    <row r="66" spans="1:8">
      <c r="A66" s="144">
        <v>31</v>
      </c>
      <c r="B66" s="235">
        <v>45068</v>
      </c>
      <c r="C66" s="1" t="s">
        <v>248</v>
      </c>
      <c r="D66" s="144">
        <v>350</v>
      </c>
      <c r="F66" s="1" t="s">
        <v>384</v>
      </c>
      <c r="G66" s="1" t="s">
        <v>144</v>
      </c>
      <c r="H66" s="1" t="s">
        <v>498</v>
      </c>
    </row>
    <row r="67" spans="1:8">
      <c r="A67" s="144">
        <v>34</v>
      </c>
      <c r="B67" s="235">
        <v>45068</v>
      </c>
      <c r="C67" s="1" t="s">
        <v>161</v>
      </c>
      <c r="E67" s="144">
        <v>2950</v>
      </c>
      <c r="F67" s="1" t="s">
        <v>331</v>
      </c>
      <c r="G67" s="1" t="s">
        <v>143</v>
      </c>
      <c r="H67" s="1" t="s">
        <v>383</v>
      </c>
    </row>
    <row r="68" spans="1:8">
      <c r="A68" s="144">
        <v>34</v>
      </c>
      <c r="B68" s="235">
        <v>45068</v>
      </c>
      <c r="C68" s="1" t="s">
        <v>276</v>
      </c>
      <c r="E68" s="144">
        <v>295</v>
      </c>
      <c r="F68" s="1" t="s">
        <v>331</v>
      </c>
      <c r="G68" s="1" t="s">
        <v>143</v>
      </c>
      <c r="H68" s="1" t="s">
        <v>383</v>
      </c>
    </row>
    <row r="69" spans="1:8">
      <c r="A69" s="144">
        <v>34</v>
      </c>
      <c r="B69" s="235">
        <v>45068</v>
      </c>
      <c r="C69" s="1" t="s">
        <v>248</v>
      </c>
      <c r="D69" s="144">
        <v>3245</v>
      </c>
      <c r="F69" s="1" t="s">
        <v>331</v>
      </c>
      <c r="G69" s="1" t="s">
        <v>143</v>
      </c>
      <c r="H69" s="1" t="s">
        <v>383</v>
      </c>
    </row>
    <row r="70" spans="1:8">
      <c r="A70" s="144">
        <v>35</v>
      </c>
      <c r="B70" s="235">
        <v>45068</v>
      </c>
      <c r="C70" s="1" t="s">
        <v>161</v>
      </c>
      <c r="E70" s="144">
        <v>130</v>
      </c>
      <c r="F70" s="1" t="s">
        <v>331</v>
      </c>
      <c r="G70" s="1" t="s">
        <v>144</v>
      </c>
      <c r="H70" s="1" t="s">
        <v>383</v>
      </c>
    </row>
    <row r="71" spans="1:8">
      <c r="A71" s="144">
        <v>35</v>
      </c>
      <c r="B71" s="235">
        <v>45068</v>
      </c>
      <c r="C71" s="1" t="s">
        <v>248</v>
      </c>
      <c r="D71" s="144">
        <v>130</v>
      </c>
      <c r="F71" s="1" t="s">
        <v>331</v>
      </c>
      <c r="G71" s="1" t="s">
        <v>144</v>
      </c>
      <c r="H71" s="1" t="s">
        <v>383</v>
      </c>
    </row>
    <row r="72" spans="1:8">
      <c r="A72" s="144">
        <v>36</v>
      </c>
      <c r="B72" s="235">
        <v>45068</v>
      </c>
      <c r="C72" s="1" t="s">
        <v>161</v>
      </c>
      <c r="E72" s="144">
        <v>26970</v>
      </c>
      <c r="F72" s="1" t="s">
        <v>117</v>
      </c>
      <c r="G72" s="1" t="s">
        <v>143</v>
      </c>
      <c r="H72" s="1" t="s">
        <v>498</v>
      </c>
    </row>
    <row r="73" spans="1:8">
      <c r="A73" s="144">
        <v>36</v>
      </c>
      <c r="B73" s="235">
        <v>45068</v>
      </c>
      <c r="C73" s="1" t="s">
        <v>276</v>
      </c>
      <c r="E73" s="144">
        <v>2697</v>
      </c>
      <c r="F73" s="1" t="s">
        <v>117</v>
      </c>
      <c r="G73" s="1" t="s">
        <v>143</v>
      </c>
      <c r="H73" s="1" t="s">
        <v>498</v>
      </c>
    </row>
    <row r="74" spans="1:8">
      <c r="A74" s="144">
        <v>36</v>
      </c>
      <c r="B74" s="235">
        <v>45068</v>
      </c>
      <c r="C74" s="1" t="s">
        <v>248</v>
      </c>
      <c r="D74" s="144">
        <v>29667</v>
      </c>
      <c r="F74" s="1" t="s">
        <v>117</v>
      </c>
      <c r="G74" s="1" t="s">
        <v>143</v>
      </c>
      <c r="H74" s="1" t="s">
        <v>498</v>
      </c>
    </row>
    <row r="75" spans="1:8">
      <c r="A75" s="144">
        <v>37</v>
      </c>
      <c r="B75" s="235">
        <v>45068</v>
      </c>
      <c r="C75" s="1" t="s">
        <v>161</v>
      </c>
      <c r="E75" s="144">
        <v>1220</v>
      </c>
      <c r="F75" s="1" t="s">
        <v>117</v>
      </c>
      <c r="G75" s="1" t="s">
        <v>144</v>
      </c>
      <c r="H75" s="1" t="s">
        <v>498</v>
      </c>
    </row>
    <row r="76" spans="1:8">
      <c r="A76" s="144">
        <v>37</v>
      </c>
      <c r="B76" s="235">
        <v>45068</v>
      </c>
      <c r="C76" s="1" t="s">
        <v>248</v>
      </c>
      <c r="D76" s="144">
        <v>1220</v>
      </c>
      <c r="F76" s="1" t="s">
        <v>117</v>
      </c>
      <c r="G76" s="1" t="s">
        <v>144</v>
      </c>
      <c r="H76" s="1" t="s">
        <v>498</v>
      </c>
    </row>
    <row r="77" spans="1:8">
      <c r="A77" s="144">
        <v>38</v>
      </c>
      <c r="B77" s="235">
        <v>45068</v>
      </c>
      <c r="C77" s="1" t="s">
        <v>161</v>
      </c>
      <c r="E77" s="144">
        <v>103600</v>
      </c>
      <c r="F77" s="1" t="s">
        <v>481</v>
      </c>
      <c r="G77" s="1" t="s">
        <v>143</v>
      </c>
      <c r="H77" s="1" t="s">
        <v>498</v>
      </c>
    </row>
    <row r="78" spans="1:8">
      <c r="A78" s="144">
        <v>38</v>
      </c>
      <c r="B78" s="235">
        <v>45068</v>
      </c>
      <c r="C78" s="1" t="s">
        <v>276</v>
      </c>
      <c r="E78" s="144">
        <v>10360</v>
      </c>
      <c r="F78" s="1" t="s">
        <v>481</v>
      </c>
      <c r="G78" s="1" t="s">
        <v>143</v>
      </c>
      <c r="H78" s="1" t="s">
        <v>498</v>
      </c>
    </row>
    <row r="79" spans="1:8">
      <c r="A79" s="144">
        <v>38</v>
      </c>
      <c r="B79" s="235">
        <v>45068</v>
      </c>
      <c r="C79" s="1" t="s">
        <v>248</v>
      </c>
      <c r="D79" s="144">
        <v>113960</v>
      </c>
      <c r="F79" s="1" t="s">
        <v>481</v>
      </c>
      <c r="G79" s="1" t="s">
        <v>143</v>
      </c>
      <c r="H79" s="1" t="s">
        <v>498</v>
      </c>
    </row>
    <row r="80" spans="1:8">
      <c r="A80" s="144">
        <v>39</v>
      </c>
      <c r="B80" s="235">
        <v>45068</v>
      </c>
      <c r="C80" s="1" t="s">
        <v>161</v>
      </c>
      <c r="E80" s="144">
        <v>4690</v>
      </c>
      <c r="F80" s="1" t="s">
        <v>481</v>
      </c>
      <c r="G80" s="1" t="s">
        <v>144</v>
      </c>
      <c r="H80" s="1" t="s">
        <v>498</v>
      </c>
    </row>
    <row r="81" spans="1:8">
      <c r="A81" s="144">
        <v>39</v>
      </c>
      <c r="B81" s="235">
        <v>45068</v>
      </c>
      <c r="C81" s="1" t="s">
        <v>248</v>
      </c>
      <c r="D81" s="144">
        <v>4690</v>
      </c>
      <c r="F81" s="1" t="s">
        <v>481</v>
      </c>
      <c r="G81" s="1" t="s">
        <v>144</v>
      </c>
      <c r="H81" s="1" t="s">
        <v>498</v>
      </c>
    </row>
    <row r="82" spans="1:8">
      <c r="A82" s="144">
        <v>40</v>
      </c>
      <c r="B82" s="235">
        <v>45068</v>
      </c>
      <c r="C82" s="1" t="s">
        <v>161</v>
      </c>
      <c r="E82" s="144">
        <v>96110</v>
      </c>
      <c r="F82" s="1" t="s">
        <v>481</v>
      </c>
      <c r="G82" s="1" t="s">
        <v>227</v>
      </c>
      <c r="H82" s="1" t="s">
        <v>498</v>
      </c>
    </row>
    <row r="83" spans="1:8">
      <c r="A83" s="144">
        <v>40</v>
      </c>
      <c r="B83" s="235">
        <v>45068</v>
      </c>
      <c r="C83" s="1" t="s">
        <v>276</v>
      </c>
      <c r="E83" s="144">
        <v>9611</v>
      </c>
      <c r="F83" s="1" t="s">
        <v>481</v>
      </c>
      <c r="G83" s="1" t="s">
        <v>227</v>
      </c>
      <c r="H83" s="1" t="s">
        <v>498</v>
      </c>
    </row>
    <row r="84" spans="1:8">
      <c r="A84" s="144">
        <v>40</v>
      </c>
      <c r="B84" s="235">
        <v>45068</v>
      </c>
      <c r="C84" s="1" t="s">
        <v>248</v>
      </c>
      <c r="D84" s="144">
        <v>105721</v>
      </c>
      <c r="F84" s="1" t="s">
        <v>481</v>
      </c>
      <c r="G84" s="1" t="s">
        <v>227</v>
      </c>
      <c r="H84" s="1" t="s">
        <v>498</v>
      </c>
    </row>
    <row r="85" spans="1:8">
      <c r="A85" s="144">
        <v>41</v>
      </c>
      <c r="B85" s="235">
        <v>45068</v>
      </c>
      <c r="C85" s="1" t="s">
        <v>161</v>
      </c>
      <c r="E85" s="144">
        <v>4350</v>
      </c>
      <c r="F85" s="1" t="s">
        <v>481</v>
      </c>
      <c r="G85" s="1" t="s">
        <v>228</v>
      </c>
      <c r="H85" s="1" t="s">
        <v>383</v>
      </c>
    </row>
    <row r="86" spans="1:8">
      <c r="A86" s="144">
        <v>41</v>
      </c>
      <c r="B86" s="235">
        <v>45068</v>
      </c>
      <c r="C86" s="1" t="s">
        <v>248</v>
      </c>
      <c r="D86" s="144">
        <v>4350</v>
      </c>
      <c r="F86" s="1" t="s">
        <v>481</v>
      </c>
      <c r="G86" s="1" t="s">
        <v>228</v>
      </c>
      <c r="H86" s="1" t="s">
        <v>383</v>
      </c>
    </row>
    <row r="87" spans="1:8">
      <c r="A87" s="144">
        <v>42</v>
      </c>
      <c r="B87" s="235">
        <v>45068</v>
      </c>
      <c r="C87" s="1" t="s">
        <v>161</v>
      </c>
      <c r="E87" s="144">
        <v>31390</v>
      </c>
      <c r="F87" s="1" t="s">
        <v>497</v>
      </c>
      <c r="G87" s="1" t="s">
        <v>143</v>
      </c>
      <c r="H87" s="1" t="s">
        <v>383</v>
      </c>
    </row>
    <row r="88" spans="1:8">
      <c r="A88" s="144">
        <v>42</v>
      </c>
      <c r="B88" s="235">
        <v>45068</v>
      </c>
      <c r="C88" s="1" t="s">
        <v>276</v>
      </c>
      <c r="E88" s="144">
        <v>3139</v>
      </c>
      <c r="F88" s="1" t="s">
        <v>497</v>
      </c>
      <c r="G88" s="1" t="s">
        <v>143</v>
      </c>
      <c r="H88" s="1" t="s">
        <v>383</v>
      </c>
    </row>
    <row r="89" spans="1:8">
      <c r="A89" s="144">
        <v>42</v>
      </c>
      <c r="B89" s="235">
        <v>45068</v>
      </c>
      <c r="C89" s="1" t="s">
        <v>248</v>
      </c>
      <c r="D89" s="144">
        <v>34529</v>
      </c>
      <c r="F89" s="1" t="s">
        <v>497</v>
      </c>
      <c r="G89" s="1" t="s">
        <v>143</v>
      </c>
      <c r="H89" s="1" t="s">
        <v>383</v>
      </c>
    </row>
    <row r="90" spans="1:8">
      <c r="A90" s="144">
        <v>43</v>
      </c>
      <c r="B90" s="235">
        <v>45068</v>
      </c>
      <c r="C90" s="1" t="s">
        <v>161</v>
      </c>
      <c r="E90" s="144">
        <v>1420</v>
      </c>
      <c r="F90" s="1" t="s">
        <v>497</v>
      </c>
      <c r="G90" s="1" t="s">
        <v>144</v>
      </c>
      <c r="H90" s="1" t="s">
        <v>383</v>
      </c>
    </row>
    <row r="91" spans="1:8">
      <c r="A91" s="144">
        <v>43</v>
      </c>
      <c r="B91" s="235">
        <v>45068</v>
      </c>
      <c r="C91" s="1" t="s">
        <v>248</v>
      </c>
      <c r="D91" s="144">
        <v>1420</v>
      </c>
      <c r="F91" s="1" t="s">
        <v>497</v>
      </c>
      <c r="G91" s="1" t="s">
        <v>144</v>
      </c>
      <c r="H91" s="1" t="s">
        <v>383</v>
      </c>
    </row>
    <row r="92" spans="1:8">
      <c r="A92" s="144">
        <v>45</v>
      </c>
      <c r="B92" s="235">
        <v>45068</v>
      </c>
      <c r="C92" s="1" t="s">
        <v>161</v>
      </c>
      <c r="E92" s="144">
        <v>100950</v>
      </c>
      <c r="F92" s="1" t="s">
        <v>120</v>
      </c>
      <c r="G92" s="1" t="s">
        <v>143</v>
      </c>
      <c r="H92" s="1" t="s">
        <v>498</v>
      </c>
    </row>
    <row r="93" spans="1:8">
      <c r="A93" s="144">
        <v>45</v>
      </c>
      <c r="B93" s="235">
        <v>45068</v>
      </c>
      <c r="C93" s="1" t="s">
        <v>276</v>
      </c>
      <c r="E93" s="144">
        <v>10095</v>
      </c>
      <c r="F93" s="1" t="s">
        <v>120</v>
      </c>
      <c r="G93" s="1" t="s">
        <v>143</v>
      </c>
      <c r="H93" s="1" t="s">
        <v>498</v>
      </c>
    </row>
    <row r="94" spans="1:8">
      <c r="A94" s="144">
        <v>45</v>
      </c>
      <c r="B94" s="235">
        <v>45068</v>
      </c>
      <c r="C94" s="1" t="s">
        <v>248</v>
      </c>
      <c r="D94" s="144">
        <v>111045</v>
      </c>
      <c r="F94" s="1" t="s">
        <v>120</v>
      </c>
      <c r="G94" s="1" t="s">
        <v>143</v>
      </c>
      <c r="H94" s="1" t="s">
        <v>498</v>
      </c>
    </row>
    <row r="95" spans="1:8">
      <c r="A95" s="144">
        <v>46</v>
      </c>
      <c r="B95" s="235">
        <v>45068</v>
      </c>
      <c r="C95" s="1" t="s">
        <v>161</v>
      </c>
      <c r="E95" s="144">
        <v>4570</v>
      </c>
      <c r="F95" s="1" t="s">
        <v>120</v>
      </c>
      <c r="G95" s="1" t="s">
        <v>144</v>
      </c>
      <c r="H95" s="1" t="s">
        <v>498</v>
      </c>
    </row>
    <row r="96" spans="1:8">
      <c r="A96" s="144">
        <v>46</v>
      </c>
      <c r="B96" s="235">
        <v>45068</v>
      </c>
      <c r="C96" s="1" t="s">
        <v>248</v>
      </c>
      <c r="D96" s="144">
        <v>4570</v>
      </c>
      <c r="F96" s="1" t="s">
        <v>120</v>
      </c>
      <c r="G96" s="1" t="s">
        <v>144</v>
      </c>
      <c r="H96" s="1" t="s">
        <v>498</v>
      </c>
    </row>
    <row r="97" spans="1:8">
      <c r="A97" s="144">
        <v>50</v>
      </c>
      <c r="B97" s="235">
        <v>45068</v>
      </c>
      <c r="C97" s="1" t="s">
        <v>161</v>
      </c>
      <c r="E97" s="144">
        <v>96830</v>
      </c>
      <c r="F97" s="1" t="s">
        <v>120</v>
      </c>
      <c r="G97" s="1" t="s">
        <v>143</v>
      </c>
      <c r="H97" s="1" t="s">
        <v>498</v>
      </c>
    </row>
    <row r="98" spans="1:8">
      <c r="A98" s="144">
        <v>50</v>
      </c>
      <c r="B98" s="235">
        <v>45068</v>
      </c>
      <c r="C98" s="1" t="s">
        <v>276</v>
      </c>
      <c r="E98" s="144">
        <v>9683</v>
      </c>
      <c r="F98" s="1" t="s">
        <v>120</v>
      </c>
      <c r="G98" s="1" t="s">
        <v>143</v>
      </c>
      <c r="H98" s="1" t="s">
        <v>498</v>
      </c>
    </row>
    <row r="99" spans="1:8">
      <c r="A99" s="144">
        <v>50</v>
      </c>
      <c r="B99" s="235">
        <v>45068</v>
      </c>
      <c r="C99" s="1" t="s">
        <v>248</v>
      </c>
      <c r="D99" s="144">
        <v>106513</v>
      </c>
      <c r="F99" s="1" t="s">
        <v>120</v>
      </c>
      <c r="G99" s="1" t="s">
        <v>143</v>
      </c>
      <c r="H99" s="1" t="s">
        <v>498</v>
      </c>
    </row>
    <row r="100" spans="1:8">
      <c r="A100" s="144">
        <v>51</v>
      </c>
      <c r="B100" s="235">
        <v>45068</v>
      </c>
      <c r="C100" s="1" t="s">
        <v>161</v>
      </c>
      <c r="E100" s="144">
        <v>4380</v>
      </c>
      <c r="F100" s="1" t="s">
        <v>120</v>
      </c>
      <c r="G100" s="1" t="s">
        <v>144</v>
      </c>
      <c r="H100" s="1" t="s">
        <v>498</v>
      </c>
    </row>
    <row r="101" spans="1:8">
      <c r="A101" s="144">
        <v>51</v>
      </c>
      <c r="B101" s="235">
        <v>45068</v>
      </c>
      <c r="C101" s="1" t="s">
        <v>248</v>
      </c>
      <c r="D101" s="144">
        <v>4380</v>
      </c>
      <c r="F101" s="1" t="s">
        <v>120</v>
      </c>
      <c r="G101" s="1" t="s">
        <v>144</v>
      </c>
      <c r="H101" s="1" t="s">
        <v>498</v>
      </c>
    </row>
    <row r="102" spans="1:8">
      <c r="A102" s="144">
        <v>52</v>
      </c>
      <c r="B102" s="235">
        <v>45068</v>
      </c>
      <c r="C102" s="1" t="s">
        <v>161</v>
      </c>
      <c r="E102" s="144">
        <v>620850</v>
      </c>
      <c r="F102" s="1" t="s">
        <v>120</v>
      </c>
      <c r="G102" s="1" t="s">
        <v>227</v>
      </c>
      <c r="H102" s="1" t="s">
        <v>498</v>
      </c>
    </row>
    <row r="103" spans="1:8">
      <c r="A103" s="144">
        <v>52</v>
      </c>
      <c r="B103" s="235">
        <v>45068</v>
      </c>
      <c r="C103" s="1" t="s">
        <v>276</v>
      </c>
      <c r="E103" s="144">
        <v>62085</v>
      </c>
      <c r="F103" s="1" t="s">
        <v>120</v>
      </c>
      <c r="G103" s="1" t="s">
        <v>227</v>
      </c>
      <c r="H103" s="1" t="s">
        <v>498</v>
      </c>
    </row>
    <row r="104" spans="1:8">
      <c r="A104" s="144">
        <v>52</v>
      </c>
      <c r="B104" s="235">
        <v>45068</v>
      </c>
      <c r="C104" s="1" t="s">
        <v>248</v>
      </c>
      <c r="D104" s="144">
        <v>682935</v>
      </c>
      <c r="F104" s="1" t="s">
        <v>120</v>
      </c>
      <c r="G104" s="1" t="s">
        <v>227</v>
      </c>
      <c r="H104" s="1" t="s">
        <v>498</v>
      </c>
    </row>
    <row r="105" spans="1:8">
      <c r="A105" s="144">
        <v>53</v>
      </c>
      <c r="B105" s="235">
        <v>45068</v>
      </c>
      <c r="C105" s="1" t="s">
        <v>161</v>
      </c>
      <c r="E105" s="144">
        <v>28130</v>
      </c>
      <c r="F105" s="1" t="s">
        <v>120</v>
      </c>
      <c r="G105" s="1" t="s">
        <v>228</v>
      </c>
      <c r="H105" s="1" t="s">
        <v>498</v>
      </c>
    </row>
    <row r="106" spans="1:8">
      <c r="A106" s="144">
        <v>53</v>
      </c>
      <c r="B106" s="235">
        <v>45068</v>
      </c>
      <c r="C106" s="1" t="s">
        <v>248</v>
      </c>
      <c r="D106" s="144">
        <v>28130</v>
      </c>
      <c r="F106" s="1" t="s">
        <v>120</v>
      </c>
      <c r="G106" s="1" t="s">
        <v>228</v>
      </c>
      <c r="H106" s="1" t="s">
        <v>498</v>
      </c>
    </row>
    <row r="107" spans="1:8">
      <c r="A107" s="144">
        <v>54</v>
      </c>
      <c r="B107" s="235">
        <v>45068</v>
      </c>
      <c r="C107" s="1" t="s">
        <v>161</v>
      </c>
      <c r="E107" s="144">
        <v>6100</v>
      </c>
      <c r="F107" s="1" t="s">
        <v>120</v>
      </c>
      <c r="G107" s="1" t="s">
        <v>143</v>
      </c>
      <c r="H107" s="1" t="s">
        <v>383</v>
      </c>
    </row>
    <row r="108" spans="1:8">
      <c r="A108" s="144">
        <v>54</v>
      </c>
      <c r="B108" s="235">
        <v>45068</v>
      </c>
      <c r="C108" s="1" t="s">
        <v>276</v>
      </c>
      <c r="E108" s="144">
        <v>610</v>
      </c>
      <c r="F108" s="1" t="s">
        <v>120</v>
      </c>
      <c r="G108" s="1" t="s">
        <v>143</v>
      </c>
      <c r="H108" s="1" t="s">
        <v>383</v>
      </c>
    </row>
    <row r="109" spans="1:8">
      <c r="A109" s="144">
        <v>54</v>
      </c>
      <c r="B109" s="235">
        <v>45068</v>
      </c>
      <c r="C109" s="1" t="s">
        <v>248</v>
      </c>
      <c r="D109" s="144">
        <v>6710</v>
      </c>
      <c r="F109" s="1" t="s">
        <v>120</v>
      </c>
      <c r="G109" s="1" t="s">
        <v>143</v>
      </c>
      <c r="H109" s="1" t="s">
        <v>383</v>
      </c>
    </row>
    <row r="110" spans="1:8">
      <c r="A110" s="144">
        <v>55</v>
      </c>
      <c r="B110" s="235">
        <v>45068</v>
      </c>
      <c r="C110" s="1" t="s">
        <v>161</v>
      </c>
      <c r="E110" s="144">
        <v>270</v>
      </c>
      <c r="F110" s="1" t="s">
        <v>120</v>
      </c>
      <c r="G110" s="1" t="s">
        <v>144</v>
      </c>
      <c r="H110" s="1" t="s">
        <v>383</v>
      </c>
    </row>
    <row r="111" spans="1:8">
      <c r="A111" s="144">
        <v>55</v>
      </c>
      <c r="B111" s="235">
        <v>45068</v>
      </c>
      <c r="C111" s="1" t="s">
        <v>248</v>
      </c>
      <c r="D111" s="144">
        <v>270</v>
      </c>
      <c r="F111" s="1" t="s">
        <v>120</v>
      </c>
      <c r="G111" s="1" t="s">
        <v>144</v>
      </c>
      <c r="H111" s="1" t="s">
        <v>383</v>
      </c>
    </row>
    <row r="112" spans="1:8">
      <c r="A112" s="144">
        <v>56</v>
      </c>
      <c r="B112" s="235">
        <v>45068</v>
      </c>
      <c r="C112" s="1" t="s">
        <v>161</v>
      </c>
      <c r="E112" s="144">
        <v>142230</v>
      </c>
      <c r="F112" s="1" t="s">
        <v>453</v>
      </c>
      <c r="G112" s="1" t="s">
        <v>143</v>
      </c>
      <c r="H112" s="1" t="s">
        <v>498</v>
      </c>
    </row>
    <row r="113" spans="1:8">
      <c r="A113" s="144">
        <v>56</v>
      </c>
      <c r="B113" s="235">
        <v>45068</v>
      </c>
      <c r="C113" s="1" t="s">
        <v>276</v>
      </c>
      <c r="E113" s="144">
        <v>14223</v>
      </c>
      <c r="F113" s="1" t="s">
        <v>453</v>
      </c>
      <c r="G113" s="1" t="s">
        <v>143</v>
      </c>
      <c r="H113" s="1" t="s">
        <v>498</v>
      </c>
    </row>
    <row r="114" spans="1:8">
      <c r="A114" s="144">
        <v>56</v>
      </c>
      <c r="B114" s="235">
        <v>45068</v>
      </c>
      <c r="C114" s="1" t="s">
        <v>248</v>
      </c>
      <c r="D114" s="144">
        <v>156453</v>
      </c>
      <c r="F114" s="1" t="s">
        <v>453</v>
      </c>
      <c r="G114" s="1" t="s">
        <v>143</v>
      </c>
      <c r="H114" s="1" t="s">
        <v>498</v>
      </c>
    </row>
    <row r="115" spans="1:8">
      <c r="A115" s="144">
        <v>57</v>
      </c>
      <c r="B115" s="235">
        <v>45068</v>
      </c>
      <c r="C115" s="1" t="s">
        <v>161</v>
      </c>
      <c r="E115" s="144">
        <v>6440</v>
      </c>
      <c r="F115" s="1" t="s">
        <v>453</v>
      </c>
      <c r="G115" s="1" t="s">
        <v>144</v>
      </c>
      <c r="H115" s="1" t="s">
        <v>498</v>
      </c>
    </row>
    <row r="116" spans="1:8">
      <c r="A116" s="144">
        <v>57</v>
      </c>
      <c r="B116" s="235">
        <v>45068</v>
      </c>
      <c r="C116" s="1" t="s">
        <v>248</v>
      </c>
      <c r="D116" s="144">
        <v>6440</v>
      </c>
      <c r="F116" s="1" t="s">
        <v>453</v>
      </c>
      <c r="G116" s="1" t="s">
        <v>144</v>
      </c>
      <c r="H116" s="1" t="s">
        <v>498</v>
      </c>
    </row>
    <row r="117" spans="1:8">
      <c r="A117" s="144">
        <v>58</v>
      </c>
      <c r="B117" s="235">
        <v>45068</v>
      </c>
      <c r="C117" s="1" t="s">
        <v>161</v>
      </c>
      <c r="E117" s="144">
        <v>31760</v>
      </c>
      <c r="F117" s="1" t="s">
        <v>453</v>
      </c>
      <c r="G117" s="1" t="s">
        <v>227</v>
      </c>
      <c r="H117" s="1" t="s">
        <v>498</v>
      </c>
    </row>
    <row r="118" spans="1:8">
      <c r="A118" s="144">
        <v>58</v>
      </c>
      <c r="B118" s="235">
        <v>45068</v>
      </c>
      <c r="C118" s="1" t="s">
        <v>276</v>
      </c>
      <c r="E118" s="144">
        <v>3176</v>
      </c>
      <c r="F118" s="1" t="s">
        <v>453</v>
      </c>
      <c r="G118" s="1" t="s">
        <v>227</v>
      </c>
      <c r="H118" s="1" t="s">
        <v>498</v>
      </c>
    </row>
    <row r="119" spans="1:8">
      <c r="A119" s="144">
        <v>58</v>
      </c>
      <c r="B119" s="235">
        <v>45068</v>
      </c>
      <c r="C119" s="1" t="s">
        <v>248</v>
      </c>
      <c r="D119" s="144">
        <v>34936</v>
      </c>
      <c r="F119" s="1" t="s">
        <v>453</v>
      </c>
      <c r="G119" s="1" t="s">
        <v>227</v>
      </c>
      <c r="H119" s="1" t="s">
        <v>498</v>
      </c>
    </row>
    <row r="120" spans="1:8">
      <c r="A120" s="144">
        <v>59</v>
      </c>
      <c r="B120" s="235">
        <v>45068</v>
      </c>
      <c r="C120" s="1" t="s">
        <v>161</v>
      </c>
      <c r="E120" s="144">
        <v>1430</v>
      </c>
      <c r="F120" s="1" t="s">
        <v>453</v>
      </c>
      <c r="G120" s="1" t="s">
        <v>228</v>
      </c>
      <c r="H120" s="1" t="s">
        <v>383</v>
      </c>
    </row>
    <row r="121" spans="1:8">
      <c r="A121" s="144">
        <v>59</v>
      </c>
      <c r="B121" s="235">
        <v>45068</v>
      </c>
      <c r="C121" s="1" t="s">
        <v>248</v>
      </c>
      <c r="D121" s="144">
        <v>1430</v>
      </c>
      <c r="F121" s="1" t="s">
        <v>453</v>
      </c>
      <c r="G121" s="1" t="s">
        <v>228</v>
      </c>
      <c r="H121" s="1" t="s">
        <v>383</v>
      </c>
    </row>
    <row r="122" spans="1:8">
      <c r="A122" s="144">
        <v>60</v>
      </c>
      <c r="B122" s="235">
        <v>45068</v>
      </c>
      <c r="C122" s="1" t="s">
        <v>161</v>
      </c>
      <c r="E122" s="144">
        <v>207910</v>
      </c>
      <c r="F122" s="1" t="s">
        <v>476</v>
      </c>
      <c r="G122" s="1" t="s">
        <v>143</v>
      </c>
      <c r="H122" s="1" t="s">
        <v>383</v>
      </c>
    </row>
    <row r="123" spans="1:8">
      <c r="A123" s="144">
        <v>60</v>
      </c>
      <c r="B123" s="235">
        <v>45068</v>
      </c>
      <c r="C123" s="1" t="s">
        <v>276</v>
      </c>
      <c r="E123" s="144">
        <v>20791</v>
      </c>
      <c r="F123" s="1" t="s">
        <v>476</v>
      </c>
      <c r="G123" s="1" t="s">
        <v>143</v>
      </c>
      <c r="H123" s="1" t="s">
        <v>383</v>
      </c>
    </row>
    <row r="124" spans="1:8">
      <c r="A124" s="144">
        <v>60</v>
      </c>
      <c r="B124" s="235">
        <v>45068</v>
      </c>
      <c r="C124" s="1" t="s">
        <v>248</v>
      </c>
      <c r="D124" s="144">
        <v>228701</v>
      </c>
      <c r="F124" s="1" t="s">
        <v>476</v>
      </c>
      <c r="G124" s="1" t="s">
        <v>143</v>
      </c>
      <c r="H124" s="1" t="s">
        <v>383</v>
      </c>
    </row>
    <row r="125" spans="1:8">
      <c r="A125" s="144">
        <v>61</v>
      </c>
      <c r="B125" s="235">
        <v>45068</v>
      </c>
      <c r="C125" s="1" t="s">
        <v>161</v>
      </c>
      <c r="E125" s="144">
        <v>9420</v>
      </c>
      <c r="F125" s="1" t="s">
        <v>476</v>
      </c>
      <c r="G125" s="1" t="s">
        <v>144</v>
      </c>
      <c r="H125" s="1" t="s">
        <v>498</v>
      </c>
    </row>
    <row r="126" spans="1:8">
      <c r="A126" s="144">
        <v>61</v>
      </c>
      <c r="B126" s="235">
        <v>45068</v>
      </c>
      <c r="C126" s="1" t="s">
        <v>248</v>
      </c>
      <c r="D126" s="144">
        <v>9420</v>
      </c>
      <c r="F126" s="1" t="s">
        <v>476</v>
      </c>
      <c r="G126" s="1" t="s">
        <v>144</v>
      </c>
      <c r="H126" s="1" t="s">
        <v>498</v>
      </c>
    </row>
    <row r="127" spans="1:8">
      <c r="A127" s="144">
        <v>62</v>
      </c>
      <c r="B127" s="235">
        <v>45068</v>
      </c>
      <c r="C127" s="1" t="s">
        <v>161</v>
      </c>
      <c r="E127" s="144">
        <v>55560</v>
      </c>
      <c r="F127" s="1" t="s">
        <v>476</v>
      </c>
      <c r="G127" s="1" t="s">
        <v>143</v>
      </c>
      <c r="H127" s="1" t="s">
        <v>498</v>
      </c>
    </row>
    <row r="128" spans="1:8">
      <c r="A128" s="144">
        <v>62</v>
      </c>
      <c r="B128" s="235">
        <v>45068</v>
      </c>
      <c r="C128" s="1" t="s">
        <v>276</v>
      </c>
      <c r="E128" s="144">
        <v>5556</v>
      </c>
      <c r="F128" s="1" t="s">
        <v>476</v>
      </c>
      <c r="G128" s="1" t="s">
        <v>143</v>
      </c>
      <c r="H128" s="1" t="s">
        <v>498</v>
      </c>
    </row>
    <row r="129" spans="1:8">
      <c r="A129" s="144">
        <v>62</v>
      </c>
      <c r="B129" s="235">
        <v>45068</v>
      </c>
      <c r="C129" s="1" t="s">
        <v>248</v>
      </c>
      <c r="D129" s="144">
        <v>61116</v>
      </c>
      <c r="F129" s="1" t="s">
        <v>476</v>
      </c>
      <c r="G129" s="1" t="s">
        <v>143</v>
      </c>
      <c r="H129" s="1" t="s">
        <v>498</v>
      </c>
    </row>
    <row r="130" spans="1:8">
      <c r="A130" s="144">
        <v>63</v>
      </c>
      <c r="B130" s="235">
        <v>45068</v>
      </c>
      <c r="C130" s="1" t="s">
        <v>161</v>
      </c>
      <c r="E130" s="144">
        <v>2510</v>
      </c>
      <c r="F130" s="1" t="s">
        <v>476</v>
      </c>
      <c r="G130" s="1" t="s">
        <v>144</v>
      </c>
      <c r="H130" s="1" t="s">
        <v>498</v>
      </c>
    </row>
    <row r="131" spans="1:8">
      <c r="A131" s="144">
        <v>63</v>
      </c>
      <c r="B131" s="235">
        <v>45068</v>
      </c>
      <c r="C131" s="1" t="s">
        <v>248</v>
      </c>
      <c r="D131" s="144">
        <v>2510</v>
      </c>
      <c r="F131" s="1" t="s">
        <v>476</v>
      </c>
      <c r="G131" s="1" t="s">
        <v>144</v>
      </c>
      <c r="H131" s="1" t="s">
        <v>498</v>
      </c>
    </row>
    <row r="132" spans="1:8">
      <c r="A132" s="144">
        <v>65</v>
      </c>
      <c r="B132" s="235">
        <v>45068</v>
      </c>
      <c r="C132" s="1" t="s">
        <v>161</v>
      </c>
      <c r="E132" s="144">
        <v>65460</v>
      </c>
      <c r="F132" s="1" t="s">
        <v>339</v>
      </c>
      <c r="G132" s="1" t="s">
        <v>143</v>
      </c>
      <c r="H132" s="1" t="s">
        <v>383</v>
      </c>
    </row>
    <row r="133" spans="1:8">
      <c r="A133" s="144">
        <v>65</v>
      </c>
      <c r="B133" s="235">
        <v>45068</v>
      </c>
      <c r="C133" s="1" t="s">
        <v>276</v>
      </c>
      <c r="E133" s="144">
        <v>6546</v>
      </c>
      <c r="F133" s="1" t="s">
        <v>339</v>
      </c>
      <c r="G133" s="1" t="s">
        <v>143</v>
      </c>
      <c r="H133" s="1" t="s">
        <v>383</v>
      </c>
    </row>
    <row r="134" spans="1:8">
      <c r="A134" s="144">
        <v>65</v>
      </c>
      <c r="B134" s="235">
        <v>45068</v>
      </c>
      <c r="C134" s="1" t="s">
        <v>248</v>
      </c>
      <c r="D134" s="144">
        <v>72006</v>
      </c>
      <c r="F134" s="1" t="s">
        <v>339</v>
      </c>
      <c r="G134" s="1" t="s">
        <v>143</v>
      </c>
      <c r="H134" s="1" t="s">
        <v>383</v>
      </c>
    </row>
    <row r="135" spans="1:8">
      <c r="A135" s="144">
        <v>66</v>
      </c>
      <c r="B135" s="235">
        <v>45068</v>
      </c>
      <c r="C135" s="1" t="s">
        <v>161</v>
      </c>
      <c r="E135" s="144">
        <v>2960</v>
      </c>
      <c r="F135" s="1" t="s">
        <v>339</v>
      </c>
      <c r="G135" s="1" t="s">
        <v>144</v>
      </c>
      <c r="H135" s="1" t="s">
        <v>383</v>
      </c>
    </row>
    <row r="136" spans="1:8">
      <c r="A136" s="144">
        <v>66</v>
      </c>
      <c r="B136" s="235">
        <v>45068</v>
      </c>
      <c r="C136" s="1" t="s">
        <v>248</v>
      </c>
      <c r="D136" s="144">
        <v>2960</v>
      </c>
      <c r="F136" s="1" t="s">
        <v>339</v>
      </c>
      <c r="G136" s="1" t="s">
        <v>144</v>
      </c>
      <c r="H136" s="1" t="s">
        <v>383</v>
      </c>
    </row>
    <row r="137" spans="1:8">
      <c r="A137" s="144">
        <v>68</v>
      </c>
      <c r="B137" s="235">
        <v>45068</v>
      </c>
      <c r="C137" s="1" t="s">
        <v>161</v>
      </c>
      <c r="E137" s="144">
        <v>195500</v>
      </c>
      <c r="F137" s="1" t="s">
        <v>117</v>
      </c>
      <c r="G137" s="1" t="s">
        <v>143</v>
      </c>
      <c r="H137" s="1" t="s">
        <v>383</v>
      </c>
    </row>
    <row r="138" spans="1:8">
      <c r="A138" s="144">
        <v>68</v>
      </c>
      <c r="B138" s="235">
        <v>45068</v>
      </c>
      <c r="C138" s="1" t="s">
        <v>276</v>
      </c>
      <c r="E138" s="144">
        <v>19550</v>
      </c>
      <c r="F138" s="1" t="s">
        <v>117</v>
      </c>
      <c r="G138" s="1" t="s">
        <v>143</v>
      </c>
      <c r="H138" s="1" t="s">
        <v>383</v>
      </c>
    </row>
    <row r="139" spans="1:8">
      <c r="A139" s="144">
        <v>68</v>
      </c>
      <c r="B139" s="235">
        <v>45068</v>
      </c>
      <c r="C139" s="1" t="s">
        <v>248</v>
      </c>
      <c r="D139" s="144">
        <v>215050</v>
      </c>
      <c r="F139" s="1" t="s">
        <v>117</v>
      </c>
      <c r="G139" s="1" t="s">
        <v>143</v>
      </c>
      <c r="H139" s="1" t="s">
        <v>383</v>
      </c>
    </row>
    <row r="140" spans="1:8">
      <c r="A140" s="144">
        <v>69</v>
      </c>
      <c r="B140" s="235">
        <v>45068</v>
      </c>
      <c r="C140" s="1" t="s">
        <v>161</v>
      </c>
      <c r="E140" s="144">
        <v>8860</v>
      </c>
      <c r="F140" s="1" t="s">
        <v>117</v>
      </c>
      <c r="G140" s="1" t="s">
        <v>144</v>
      </c>
      <c r="H140" s="1" t="s">
        <v>498</v>
      </c>
    </row>
    <row r="141" spans="1:8">
      <c r="A141" s="144">
        <v>69</v>
      </c>
      <c r="B141" s="235">
        <v>45068</v>
      </c>
      <c r="C141" s="1" t="s">
        <v>248</v>
      </c>
      <c r="D141" s="144">
        <v>8860</v>
      </c>
      <c r="F141" s="1" t="s">
        <v>117</v>
      </c>
      <c r="G141" s="1" t="s">
        <v>144</v>
      </c>
      <c r="H141" s="1" t="s">
        <v>498</v>
      </c>
    </row>
    <row r="142" spans="1:8">
      <c r="A142" s="144">
        <v>71</v>
      </c>
      <c r="B142" s="235">
        <v>45068</v>
      </c>
      <c r="C142" s="1" t="s">
        <v>161</v>
      </c>
      <c r="E142" s="144">
        <v>344460</v>
      </c>
      <c r="F142" s="1" t="s">
        <v>139</v>
      </c>
      <c r="G142" s="1" t="s">
        <v>143</v>
      </c>
      <c r="H142" s="1" t="s">
        <v>383</v>
      </c>
    </row>
    <row r="143" spans="1:8">
      <c r="A143" s="144">
        <v>71</v>
      </c>
      <c r="B143" s="235">
        <v>45068</v>
      </c>
      <c r="C143" s="1" t="s">
        <v>276</v>
      </c>
      <c r="E143" s="144">
        <v>34446</v>
      </c>
      <c r="F143" s="1" t="s">
        <v>139</v>
      </c>
      <c r="G143" s="1" t="s">
        <v>143</v>
      </c>
      <c r="H143" s="1" t="s">
        <v>383</v>
      </c>
    </row>
    <row r="144" spans="1:8">
      <c r="A144" s="144">
        <v>71</v>
      </c>
      <c r="B144" s="235">
        <v>45068</v>
      </c>
      <c r="C144" s="1" t="s">
        <v>248</v>
      </c>
      <c r="D144" s="144">
        <v>378906</v>
      </c>
      <c r="F144" s="1" t="s">
        <v>139</v>
      </c>
      <c r="G144" s="1" t="s">
        <v>143</v>
      </c>
      <c r="H144" s="1" t="s">
        <v>383</v>
      </c>
    </row>
    <row r="145" spans="1:8">
      <c r="A145" s="144">
        <v>72</v>
      </c>
      <c r="B145" s="235">
        <v>45068</v>
      </c>
      <c r="C145" s="1" t="s">
        <v>161</v>
      </c>
      <c r="E145" s="144">
        <v>15610</v>
      </c>
      <c r="F145" s="1" t="s">
        <v>139</v>
      </c>
      <c r="G145" s="1" t="s">
        <v>144</v>
      </c>
      <c r="H145" s="1" t="s">
        <v>383</v>
      </c>
    </row>
    <row r="146" spans="1:8">
      <c r="A146" s="144">
        <v>72</v>
      </c>
      <c r="B146" s="235">
        <v>45068</v>
      </c>
      <c r="C146" s="1" t="s">
        <v>248</v>
      </c>
      <c r="D146" s="144">
        <v>15610</v>
      </c>
      <c r="F146" s="1" t="s">
        <v>139</v>
      </c>
      <c r="G146" s="1" t="s">
        <v>144</v>
      </c>
      <c r="H146" s="1" t="s">
        <v>383</v>
      </c>
    </row>
    <row r="147" spans="1:8">
      <c r="A147" s="144">
        <v>73</v>
      </c>
      <c r="B147" s="235">
        <v>45068</v>
      </c>
      <c r="C147" s="1" t="s">
        <v>161</v>
      </c>
      <c r="E147" s="144">
        <v>2114360</v>
      </c>
      <c r="F147" s="1" t="s">
        <v>139</v>
      </c>
      <c r="G147" s="1" t="s">
        <v>227</v>
      </c>
      <c r="H147" s="1" t="s">
        <v>383</v>
      </c>
    </row>
    <row r="148" spans="1:8">
      <c r="A148" s="144">
        <v>73</v>
      </c>
      <c r="B148" s="235">
        <v>45068</v>
      </c>
      <c r="C148" s="1" t="s">
        <v>276</v>
      </c>
      <c r="E148" s="144">
        <v>211436</v>
      </c>
      <c r="F148" s="1" t="s">
        <v>139</v>
      </c>
      <c r="G148" s="1" t="s">
        <v>227</v>
      </c>
      <c r="H148" s="1" t="s">
        <v>383</v>
      </c>
    </row>
    <row r="149" spans="1:8">
      <c r="A149" s="144">
        <v>73</v>
      </c>
      <c r="B149" s="235">
        <v>45068</v>
      </c>
      <c r="C149" s="1" t="s">
        <v>248</v>
      </c>
      <c r="D149" s="144">
        <v>2325796</v>
      </c>
      <c r="F149" s="1" t="s">
        <v>139</v>
      </c>
      <c r="G149" s="1" t="s">
        <v>227</v>
      </c>
      <c r="H149" s="1" t="s">
        <v>383</v>
      </c>
    </row>
    <row r="150" spans="1:8">
      <c r="A150" s="144">
        <v>74</v>
      </c>
      <c r="B150" s="235">
        <v>45068</v>
      </c>
      <c r="C150" s="1" t="s">
        <v>161</v>
      </c>
      <c r="E150" s="144">
        <v>95820</v>
      </c>
      <c r="F150" s="1" t="s">
        <v>139</v>
      </c>
      <c r="G150" s="1" t="s">
        <v>228</v>
      </c>
      <c r="H150" s="1" t="s">
        <v>498</v>
      </c>
    </row>
    <row r="151" spans="1:8">
      <c r="A151" s="144">
        <v>74</v>
      </c>
      <c r="B151" s="235">
        <v>45068</v>
      </c>
      <c r="C151" s="1" t="s">
        <v>248</v>
      </c>
      <c r="D151" s="144">
        <v>95820</v>
      </c>
      <c r="F151" s="1" t="s">
        <v>139</v>
      </c>
      <c r="G151" s="1" t="s">
        <v>228</v>
      </c>
      <c r="H151" s="1" t="s">
        <v>498</v>
      </c>
    </row>
    <row r="152" spans="1:8">
      <c r="A152" s="144">
        <v>76</v>
      </c>
      <c r="B152" s="235">
        <v>45068</v>
      </c>
      <c r="C152" s="1" t="s">
        <v>161</v>
      </c>
      <c r="E152" s="144">
        <v>26240</v>
      </c>
      <c r="F152" s="1" t="s">
        <v>132</v>
      </c>
      <c r="G152" s="1" t="s">
        <v>143</v>
      </c>
      <c r="H152" s="1" t="s">
        <v>498</v>
      </c>
    </row>
    <row r="153" spans="1:8">
      <c r="A153" s="144">
        <v>76</v>
      </c>
      <c r="B153" s="235">
        <v>45068</v>
      </c>
      <c r="C153" s="1" t="s">
        <v>276</v>
      </c>
      <c r="E153" s="144">
        <v>2624</v>
      </c>
      <c r="F153" s="1" t="s">
        <v>132</v>
      </c>
      <c r="G153" s="1" t="s">
        <v>143</v>
      </c>
      <c r="H153" s="1" t="s">
        <v>498</v>
      </c>
    </row>
    <row r="154" spans="1:8">
      <c r="A154" s="144">
        <v>76</v>
      </c>
      <c r="B154" s="235">
        <v>45068</v>
      </c>
      <c r="C154" s="1" t="s">
        <v>248</v>
      </c>
      <c r="D154" s="144">
        <v>28864</v>
      </c>
      <c r="F154" s="1" t="s">
        <v>132</v>
      </c>
      <c r="G154" s="1" t="s">
        <v>143</v>
      </c>
      <c r="H154" s="1" t="s">
        <v>498</v>
      </c>
    </row>
    <row r="155" spans="1:8">
      <c r="A155" s="144">
        <v>77</v>
      </c>
      <c r="B155" s="235">
        <v>45068</v>
      </c>
      <c r="C155" s="1" t="s">
        <v>161</v>
      </c>
      <c r="E155" s="144">
        <v>1180</v>
      </c>
      <c r="F155" s="1" t="s">
        <v>132</v>
      </c>
      <c r="G155" s="1" t="s">
        <v>144</v>
      </c>
      <c r="H155" s="1" t="s">
        <v>498</v>
      </c>
    </row>
    <row r="156" spans="1:8">
      <c r="A156" s="144">
        <v>77</v>
      </c>
      <c r="B156" s="235">
        <v>45068</v>
      </c>
      <c r="C156" s="1" t="s">
        <v>248</v>
      </c>
      <c r="D156" s="144">
        <v>1180</v>
      </c>
      <c r="F156" s="1" t="s">
        <v>132</v>
      </c>
      <c r="G156" s="1" t="s">
        <v>144</v>
      </c>
      <c r="H156" s="1" t="s">
        <v>498</v>
      </c>
    </row>
    <row r="157" spans="1:8">
      <c r="A157" s="144">
        <v>79</v>
      </c>
      <c r="B157" s="235">
        <v>45068</v>
      </c>
      <c r="C157" s="1" t="s">
        <v>161</v>
      </c>
      <c r="E157" s="144">
        <v>211790</v>
      </c>
      <c r="F157" s="1" t="s">
        <v>313</v>
      </c>
      <c r="G157" s="1" t="s">
        <v>143</v>
      </c>
      <c r="H157" s="1" t="s">
        <v>383</v>
      </c>
    </row>
    <row r="158" spans="1:8">
      <c r="A158" s="144">
        <v>79</v>
      </c>
      <c r="B158" s="235">
        <v>45068</v>
      </c>
      <c r="C158" s="1" t="s">
        <v>276</v>
      </c>
      <c r="E158" s="144">
        <v>21179</v>
      </c>
      <c r="F158" s="1" t="s">
        <v>313</v>
      </c>
      <c r="G158" s="1" t="s">
        <v>143</v>
      </c>
      <c r="H158" s="1" t="s">
        <v>383</v>
      </c>
    </row>
    <row r="159" spans="1:8">
      <c r="A159" s="144">
        <v>79</v>
      </c>
      <c r="B159" s="235">
        <v>45068</v>
      </c>
      <c r="C159" s="1" t="s">
        <v>248</v>
      </c>
      <c r="D159" s="144">
        <v>232969</v>
      </c>
      <c r="F159" s="1" t="s">
        <v>313</v>
      </c>
      <c r="G159" s="1" t="s">
        <v>143</v>
      </c>
      <c r="H159" s="1" t="s">
        <v>383</v>
      </c>
    </row>
    <row r="160" spans="1:8">
      <c r="A160" s="144">
        <v>80</v>
      </c>
      <c r="B160" s="235">
        <v>45068</v>
      </c>
      <c r="C160" s="1" t="s">
        <v>161</v>
      </c>
      <c r="E160" s="144">
        <v>9590</v>
      </c>
      <c r="F160" s="1" t="s">
        <v>313</v>
      </c>
      <c r="G160" s="1" t="s">
        <v>144</v>
      </c>
      <c r="H160" s="1" t="s">
        <v>383</v>
      </c>
    </row>
    <row r="161" spans="1:8">
      <c r="A161" s="144">
        <v>80</v>
      </c>
      <c r="B161" s="235">
        <v>45068</v>
      </c>
      <c r="C161" s="1" t="s">
        <v>248</v>
      </c>
      <c r="D161" s="144">
        <v>9590</v>
      </c>
      <c r="F161" s="1" t="s">
        <v>313</v>
      </c>
      <c r="G161" s="1" t="s">
        <v>144</v>
      </c>
      <c r="H161" s="1" t="s">
        <v>383</v>
      </c>
    </row>
    <row r="162" spans="1:8">
      <c r="A162" s="144">
        <v>81</v>
      </c>
      <c r="B162" s="235">
        <v>45068</v>
      </c>
      <c r="C162" s="1" t="s">
        <v>161</v>
      </c>
      <c r="E162" s="144">
        <v>492780</v>
      </c>
      <c r="F162" s="1" t="s">
        <v>384</v>
      </c>
      <c r="G162" s="1" t="s">
        <v>143</v>
      </c>
      <c r="H162" s="1" t="s">
        <v>498</v>
      </c>
    </row>
    <row r="163" spans="1:8">
      <c r="A163" s="144">
        <v>81</v>
      </c>
      <c r="B163" s="235">
        <v>45068</v>
      </c>
      <c r="C163" s="1" t="s">
        <v>276</v>
      </c>
      <c r="E163" s="144">
        <v>49278</v>
      </c>
      <c r="F163" s="1" t="s">
        <v>384</v>
      </c>
      <c r="G163" s="1" t="s">
        <v>143</v>
      </c>
      <c r="H163" s="1" t="s">
        <v>498</v>
      </c>
    </row>
    <row r="164" spans="1:8">
      <c r="A164" s="144">
        <v>81</v>
      </c>
      <c r="B164" s="235">
        <v>45068</v>
      </c>
      <c r="C164" s="1" t="s">
        <v>248</v>
      </c>
      <c r="D164" s="144">
        <v>542058</v>
      </c>
      <c r="F164" s="1" t="s">
        <v>384</v>
      </c>
      <c r="G164" s="1" t="s">
        <v>143</v>
      </c>
      <c r="H164" s="1" t="s">
        <v>498</v>
      </c>
    </row>
    <row r="165" spans="1:8">
      <c r="A165" s="144">
        <v>82</v>
      </c>
      <c r="B165" s="235">
        <v>45068</v>
      </c>
      <c r="C165" s="1" t="s">
        <v>161</v>
      </c>
      <c r="E165" s="144">
        <v>22330</v>
      </c>
      <c r="F165" s="1" t="s">
        <v>384</v>
      </c>
      <c r="G165" s="1" t="s">
        <v>144</v>
      </c>
      <c r="H165" s="1" t="s">
        <v>498</v>
      </c>
    </row>
    <row r="166" spans="1:8">
      <c r="A166" s="144">
        <v>82</v>
      </c>
      <c r="B166" s="235">
        <v>45068</v>
      </c>
      <c r="C166" s="1" t="s">
        <v>248</v>
      </c>
      <c r="D166" s="144">
        <v>22330</v>
      </c>
      <c r="F166" s="1" t="s">
        <v>384</v>
      </c>
      <c r="G166" s="1" t="s">
        <v>144</v>
      </c>
      <c r="H166" s="1" t="s">
        <v>498</v>
      </c>
    </row>
    <row r="167" spans="1:8">
      <c r="A167" s="144">
        <v>84</v>
      </c>
      <c r="B167" s="235">
        <v>45068</v>
      </c>
      <c r="C167" s="1" t="s">
        <v>161</v>
      </c>
      <c r="E167" s="144">
        <v>40670</v>
      </c>
      <c r="F167" s="1" t="s">
        <v>123</v>
      </c>
      <c r="G167" s="1" t="s">
        <v>143</v>
      </c>
      <c r="H167" s="1" t="s">
        <v>383</v>
      </c>
    </row>
    <row r="168" spans="1:8">
      <c r="A168" s="144">
        <v>84</v>
      </c>
      <c r="B168" s="235">
        <v>45068</v>
      </c>
      <c r="C168" s="1" t="s">
        <v>276</v>
      </c>
      <c r="E168" s="144">
        <v>4067</v>
      </c>
      <c r="F168" s="1" t="s">
        <v>123</v>
      </c>
      <c r="G168" s="1" t="s">
        <v>143</v>
      </c>
      <c r="H168" s="1" t="s">
        <v>383</v>
      </c>
    </row>
    <row r="169" spans="1:8">
      <c r="A169" s="144">
        <v>84</v>
      </c>
      <c r="B169" s="235">
        <v>45068</v>
      </c>
      <c r="C169" s="1" t="s">
        <v>248</v>
      </c>
      <c r="D169" s="144">
        <v>44737</v>
      </c>
      <c r="F169" s="1" t="s">
        <v>123</v>
      </c>
      <c r="G169" s="1" t="s">
        <v>143</v>
      </c>
      <c r="H169" s="1" t="s">
        <v>383</v>
      </c>
    </row>
    <row r="170" spans="1:8">
      <c r="A170" s="144">
        <v>85</v>
      </c>
      <c r="B170" s="235">
        <v>45068</v>
      </c>
      <c r="C170" s="1" t="s">
        <v>161</v>
      </c>
      <c r="E170" s="144">
        <v>1840</v>
      </c>
      <c r="F170" s="1" t="s">
        <v>123</v>
      </c>
      <c r="G170" s="1" t="s">
        <v>144</v>
      </c>
      <c r="H170" s="1" t="s">
        <v>383</v>
      </c>
    </row>
    <row r="171" spans="1:8">
      <c r="A171" s="144">
        <v>85</v>
      </c>
      <c r="B171" s="235">
        <v>45068</v>
      </c>
      <c r="C171" s="1" t="s">
        <v>248</v>
      </c>
      <c r="D171" s="144">
        <v>1840</v>
      </c>
      <c r="F171" s="1" t="s">
        <v>123</v>
      </c>
      <c r="G171" s="1" t="s">
        <v>144</v>
      </c>
      <c r="H171" s="1" t="s">
        <v>383</v>
      </c>
    </row>
    <row r="172" spans="1:8">
      <c r="A172" s="144">
        <v>87</v>
      </c>
      <c r="B172" s="235">
        <v>45068</v>
      </c>
      <c r="C172" s="1" t="s">
        <v>161</v>
      </c>
      <c r="E172" s="144">
        <v>159490</v>
      </c>
      <c r="F172" s="1" t="s">
        <v>396</v>
      </c>
      <c r="G172" s="1" t="s">
        <v>143</v>
      </c>
      <c r="H172" s="1" t="s">
        <v>498</v>
      </c>
    </row>
    <row r="173" spans="1:8">
      <c r="A173" s="144">
        <v>87</v>
      </c>
      <c r="B173" s="235">
        <v>45068</v>
      </c>
      <c r="C173" s="1" t="s">
        <v>276</v>
      </c>
      <c r="E173" s="144">
        <v>15949</v>
      </c>
      <c r="F173" s="1" t="s">
        <v>396</v>
      </c>
      <c r="G173" s="1" t="s">
        <v>143</v>
      </c>
      <c r="H173" s="1" t="s">
        <v>498</v>
      </c>
    </row>
    <row r="174" spans="1:8">
      <c r="A174" s="144">
        <v>87</v>
      </c>
      <c r="B174" s="235">
        <v>45068</v>
      </c>
      <c r="C174" s="1" t="s">
        <v>248</v>
      </c>
      <c r="D174" s="144">
        <v>175439</v>
      </c>
      <c r="F174" s="1" t="s">
        <v>396</v>
      </c>
      <c r="G174" s="1" t="s">
        <v>143</v>
      </c>
      <c r="H174" s="1" t="s">
        <v>498</v>
      </c>
    </row>
    <row r="175" spans="1:8">
      <c r="A175" s="144">
        <v>88</v>
      </c>
      <c r="B175" s="235">
        <v>45068</v>
      </c>
      <c r="C175" s="1" t="s">
        <v>161</v>
      </c>
      <c r="E175" s="144">
        <v>7220</v>
      </c>
      <c r="F175" s="1" t="s">
        <v>396</v>
      </c>
      <c r="G175" s="1" t="s">
        <v>144</v>
      </c>
      <c r="H175" s="1" t="s">
        <v>498</v>
      </c>
    </row>
    <row r="176" spans="1:8">
      <c r="A176" s="144">
        <v>88</v>
      </c>
      <c r="B176" s="235">
        <v>45068</v>
      </c>
      <c r="C176" s="1" t="s">
        <v>248</v>
      </c>
      <c r="D176" s="144">
        <v>7220</v>
      </c>
      <c r="F176" s="1" t="s">
        <v>396</v>
      </c>
      <c r="G176" s="1" t="s">
        <v>144</v>
      </c>
      <c r="H176" s="1" t="s">
        <v>498</v>
      </c>
    </row>
    <row r="177" spans="1:8">
      <c r="A177" s="144">
        <v>95</v>
      </c>
      <c r="B177" s="235">
        <v>45068</v>
      </c>
      <c r="C177" s="1" t="s">
        <v>161</v>
      </c>
      <c r="E177" s="144">
        <v>391010</v>
      </c>
      <c r="F177" s="1" t="s">
        <v>310</v>
      </c>
      <c r="G177" s="1" t="s">
        <v>227</v>
      </c>
      <c r="H177" s="1" t="s">
        <v>383</v>
      </c>
    </row>
    <row r="178" spans="1:8">
      <c r="A178" s="144">
        <v>95</v>
      </c>
      <c r="B178" s="235">
        <v>45068</v>
      </c>
      <c r="C178" s="1" t="s">
        <v>276</v>
      </c>
      <c r="E178" s="144">
        <v>39101</v>
      </c>
      <c r="F178" s="1" t="s">
        <v>310</v>
      </c>
      <c r="G178" s="1" t="s">
        <v>227</v>
      </c>
      <c r="H178" s="1" t="s">
        <v>383</v>
      </c>
    </row>
    <row r="179" spans="1:8">
      <c r="A179" s="144">
        <v>95</v>
      </c>
      <c r="B179" s="235">
        <v>45068</v>
      </c>
      <c r="C179" s="1" t="s">
        <v>248</v>
      </c>
      <c r="D179" s="144">
        <v>430111</v>
      </c>
      <c r="F179" s="1" t="s">
        <v>310</v>
      </c>
      <c r="G179" s="1" t="s">
        <v>227</v>
      </c>
      <c r="H179" s="1" t="s">
        <v>383</v>
      </c>
    </row>
    <row r="180" spans="1:8">
      <c r="A180" s="144">
        <v>96</v>
      </c>
      <c r="B180" s="235">
        <v>45068</v>
      </c>
      <c r="C180" s="1" t="s">
        <v>161</v>
      </c>
      <c r="E180" s="144">
        <v>17720</v>
      </c>
      <c r="F180" s="1" t="s">
        <v>310</v>
      </c>
      <c r="G180" s="1" t="s">
        <v>228</v>
      </c>
      <c r="H180" s="1" t="s">
        <v>498</v>
      </c>
    </row>
    <row r="181" spans="1:8">
      <c r="A181" s="144">
        <v>96</v>
      </c>
      <c r="B181" s="235">
        <v>45068</v>
      </c>
      <c r="C181" s="1" t="s">
        <v>248</v>
      </c>
      <c r="D181" s="144">
        <v>17720</v>
      </c>
      <c r="F181" s="1" t="s">
        <v>310</v>
      </c>
      <c r="G181" s="1" t="s">
        <v>228</v>
      </c>
      <c r="H181" s="1" t="s">
        <v>498</v>
      </c>
    </row>
    <row r="182" spans="1:8">
      <c r="A182" s="144">
        <v>98</v>
      </c>
      <c r="B182" s="235">
        <v>45068</v>
      </c>
      <c r="C182" s="1" t="s">
        <v>161</v>
      </c>
      <c r="E182" s="144">
        <v>181980</v>
      </c>
      <c r="F182" s="1" t="s">
        <v>313</v>
      </c>
      <c r="G182" s="1" t="s">
        <v>143</v>
      </c>
      <c r="H182" s="1" t="s">
        <v>498</v>
      </c>
    </row>
    <row r="183" spans="1:8">
      <c r="A183" s="144">
        <v>98</v>
      </c>
      <c r="B183" s="235">
        <v>45068</v>
      </c>
      <c r="C183" s="1" t="s">
        <v>276</v>
      </c>
      <c r="E183" s="144">
        <v>18198</v>
      </c>
      <c r="F183" s="1" t="s">
        <v>313</v>
      </c>
      <c r="G183" s="1" t="s">
        <v>143</v>
      </c>
      <c r="H183" s="1" t="s">
        <v>498</v>
      </c>
    </row>
    <row r="184" spans="1:8">
      <c r="A184" s="144">
        <v>98</v>
      </c>
      <c r="B184" s="235">
        <v>45068</v>
      </c>
      <c r="C184" s="1" t="s">
        <v>248</v>
      </c>
      <c r="D184" s="144">
        <v>200178</v>
      </c>
      <c r="F184" s="1" t="s">
        <v>313</v>
      </c>
      <c r="G184" s="1" t="s">
        <v>143</v>
      </c>
      <c r="H184" s="1" t="s">
        <v>498</v>
      </c>
    </row>
    <row r="185" spans="1:8">
      <c r="A185" s="144">
        <v>99</v>
      </c>
      <c r="B185" s="235">
        <v>45068</v>
      </c>
      <c r="C185" s="1" t="s">
        <v>161</v>
      </c>
      <c r="E185" s="144">
        <v>8240</v>
      </c>
      <c r="F185" s="1" t="s">
        <v>313</v>
      </c>
      <c r="G185" s="1" t="s">
        <v>144</v>
      </c>
      <c r="H185" s="1" t="s">
        <v>383</v>
      </c>
    </row>
    <row r="186" spans="1:8">
      <c r="A186" s="144">
        <v>99</v>
      </c>
      <c r="B186" s="235">
        <v>45068</v>
      </c>
      <c r="C186" s="1" t="s">
        <v>248</v>
      </c>
      <c r="D186" s="144">
        <v>8240</v>
      </c>
      <c r="F186" s="1" t="s">
        <v>313</v>
      </c>
      <c r="G186" s="1" t="s">
        <v>144</v>
      </c>
      <c r="H186" s="1" t="s">
        <v>383</v>
      </c>
    </row>
    <row r="187" spans="1:8">
      <c r="A187" s="144">
        <v>100</v>
      </c>
      <c r="B187" s="235">
        <v>45068</v>
      </c>
      <c r="C187" s="1" t="s">
        <v>161</v>
      </c>
      <c r="E187" s="144">
        <v>342260</v>
      </c>
      <c r="F187" s="1" t="s">
        <v>129</v>
      </c>
      <c r="G187" s="1" t="s">
        <v>143</v>
      </c>
      <c r="H187" s="1" t="s">
        <v>383</v>
      </c>
    </row>
    <row r="188" spans="1:8">
      <c r="A188" s="144">
        <v>100</v>
      </c>
      <c r="B188" s="235">
        <v>45068</v>
      </c>
      <c r="C188" s="1" t="s">
        <v>276</v>
      </c>
      <c r="E188" s="144">
        <v>34226</v>
      </c>
      <c r="F188" s="1" t="s">
        <v>129</v>
      </c>
      <c r="G188" s="1" t="s">
        <v>143</v>
      </c>
      <c r="H188" s="1" t="s">
        <v>383</v>
      </c>
    </row>
    <row r="189" spans="1:8">
      <c r="A189" s="144">
        <v>100</v>
      </c>
      <c r="B189" s="235">
        <v>45068</v>
      </c>
      <c r="C189" s="1" t="s">
        <v>248</v>
      </c>
      <c r="D189" s="144">
        <v>376486</v>
      </c>
      <c r="F189" s="1" t="s">
        <v>129</v>
      </c>
      <c r="G189" s="1" t="s">
        <v>143</v>
      </c>
      <c r="H189" s="1" t="s">
        <v>383</v>
      </c>
    </row>
    <row r="190" spans="1:8">
      <c r="A190" s="144">
        <v>101</v>
      </c>
      <c r="B190" s="235">
        <v>45068</v>
      </c>
      <c r="C190" s="1" t="s">
        <v>161</v>
      </c>
      <c r="E190" s="144">
        <v>15510</v>
      </c>
      <c r="F190" s="1" t="s">
        <v>129</v>
      </c>
      <c r="G190" s="1" t="s">
        <v>144</v>
      </c>
      <c r="H190" s="1" t="s">
        <v>498</v>
      </c>
    </row>
    <row r="191" spans="1:8">
      <c r="A191" s="144">
        <v>101</v>
      </c>
      <c r="B191" s="235">
        <v>45068</v>
      </c>
      <c r="C191" s="1" t="s">
        <v>248</v>
      </c>
      <c r="D191" s="144">
        <v>15510</v>
      </c>
      <c r="F191" s="1" t="s">
        <v>129</v>
      </c>
      <c r="G191" s="1" t="s">
        <v>144</v>
      </c>
      <c r="H191" s="1" t="s">
        <v>498</v>
      </c>
    </row>
    <row r="192" spans="1:8">
      <c r="A192" s="144">
        <v>102</v>
      </c>
      <c r="B192" s="235">
        <v>45068</v>
      </c>
      <c r="C192" s="1" t="s">
        <v>161</v>
      </c>
      <c r="E192" s="144">
        <v>24290</v>
      </c>
      <c r="F192" s="1" t="s">
        <v>129</v>
      </c>
      <c r="G192" s="1" t="s">
        <v>227</v>
      </c>
      <c r="H192" s="1" t="s">
        <v>498</v>
      </c>
    </row>
    <row r="193" spans="1:8">
      <c r="A193" s="144">
        <v>102</v>
      </c>
      <c r="B193" s="235">
        <v>45068</v>
      </c>
      <c r="C193" s="1" t="s">
        <v>276</v>
      </c>
      <c r="E193" s="144">
        <v>2429</v>
      </c>
      <c r="F193" s="1" t="s">
        <v>129</v>
      </c>
      <c r="G193" s="1" t="s">
        <v>227</v>
      </c>
      <c r="H193" s="1" t="s">
        <v>498</v>
      </c>
    </row>
    <row r="194" spans="1:8">
      <c r="A194" s="144">
        <v>102</v>
      </c>
      <c r="B194" s="235">
        <v>45068</v>
      </c>
      <c r="C194" s="1" t="s">
        <v>248</v>
      </c>
      <c r="D194" s="144">
        <v>26719</v>
      </c>
      <c r="F194" s="1" t="s">
        <v>129</v>
      </c>
      <c r="G194" s="1" t="s">
        <v>227</v>
      </c>
      <c r="H194" s="1" t="s">
        <v>498</v>
      </c>
    </row>
    <row r="195" spans="1:8">
      <c r="A195" s="144">
        <v>103</v>
      </c>
      <c r="B195" s="235">
        <v>45068</v>
      </c>
      <c r="C195" s="1" t="s">
        <v>161</v>
      </c>
      <c r="E195" s="144">
        <v>1100</v>
      </c>
      <c r="F195" s="1" t="s">
        <v>129</v>
      </c>
      <c r="G195" s="1" t="s">
        <v>228</v>
      </c>
      <c r="H195" s="1" t="s">
        <v>498</v>
      </c>
    </row>
    <row r="196" spans="1:8">
      <c r="A196" s="144">
        <v>103</v>
      </c>
      <c r="B196" s="235">
        <v>45068</v>
      </c>
      <c r="C196" s="1" t="s">
        <v>248</v>
      </c>
      <c r="D196" s="144">
        <v>1100</v>
      </c>
      <c r="F196" s="1" t="s">
        <v>129</v>
      </c>
      <c r="G196" s="1" t="s">
        <v>228</v>
      </c>
      <c r="H196" s="1" t="s">
        <v>498</v>
      </c>
    </row>
    <row r="197" spans="1:8">
      <c r="A197" s="144">
        <v>104</v>
      </c>
      <c r="B197" s="235">
        <v>45068</v>
      </c>
      <c r="C197" s="1" t="s">
        <v>161</v>
      </c>
      <c r="E197" s="144">
        <v>389150</v>
      </c>
      <c r="F197" s="1" t="s">
        <v>342</v>
      </c>
      <c r="G197" s="1" t="s">
        <v>143</v>
      </c>
      <c r="H197" s="1" t="s">
        <v>498</v>
      </c>
    </row>
    <row r="198" spans="1:8">
      <c r="A198" s="144">
        <v>104</v>
      </c>
      <c r="B198" s="235">
        <v>45068</v>
      </c>
      <c r="C198" s="1" t="s">
        <v>276</v>
      </c>
      <c r="E198" s="144">
        <v>38915</v>
      </c>
      <c r="F198" s="1" t="s">
        <v>342</v>
      </c>
      <c r="G198" s="1" t="s">
        <v>143</v>
      </c>
      <c r="H198" s="1" t="s">
        <v>498</v>
      </c>
    </row>
    <row r="199" spans="1:8">
      <c r="A199" s="144">
        <v>104</v>
      </c>
      <c r="B199" s="235">
        <v>45068</v>
      </c>
      <c r="C199" s="1" t="s">
        <v>248</v>
      </c>
      <c r="D199" s="144">
        <v>428065</v>
      </c>
      <c r="F199" s="1" t="s">
        <v>342</v>
      </c>
      <c r="G199" s="1" t="s">
        <v>143</v>
      </c>
      <c r="H199" s="1" t="s">
        <v>498</v>
      </c>
    </row>
    <row r="200" spans="1:8">
      <c r="A200" s="144">
        <v>105</v>
      </c>
      <c r="B200" s="235">
        <v>45068</v>
      </c>
      <c r="C200" s="1" t="s">
        <v>161</v>
      </c>
      <c r="E200" s="144">
        <v>17637</v>
      </c>
      <c r="F200" s="1" t="s">
        <v>342</v>
      </c>
      <c r="G200" s="1" t="s">
        <v>144</v>
      </c>
      <c r="H200" s="1" t="s">
        <v>498</v>
      </c>
    </row>
    <row r="201" spans="1:8">
      <c r="A201" s="144">
        <v>105</v>
      </c>
      <c r="B201" s="235">
        <v>45068</v>
      </c>
      <c r="C201" s="1" t="s">
        <v>248</v>
      </c>
      <c r="D201" s="144">
        <v>17637</v>
      </c>
      <c r="F201" s="1" t="s">
        <v>342</v>
      </c>
      <c r="G201" s="1" t="s">
        <v>144</v>
      </c>
      <c r="H201" s="1" t="s">
        <v>498</v>
      </c>
    </row>
    <row r="202" spans="1:8">
      <c r="A202" s="144">
        <v>106</v>
      </c>
      <c r="B202" s="235">
        <v>45068</v>
      </c>
      <c r="C202" s="1" t="s">
        <v>161</v>
      </c>
      <c r="E202" s="144">
        <v>592820</v>
      </c>
      <c r="F202" s="1" t="s">
        <v>342</v>
      </c>
      <c r="G202" s="1" t="s">
        <v>227</v>
      </c>
      <c r="H202" s="1" t="s">
        <v>383</v>
      </c>
    </row>
    <row r="203" spans="1:8">
      <c r="A203" s="144">
        <v>106</v>
      </c>
      <c r="B203" s="235">
        <v>45068</v>
      </c>
      <c r="C203" s="1" t="s">
        <v>276</v>
      </c>
      <c r="E203" s="144">
        <v>59282</v>
      </c>
      <c r="F203" s="1" t="s">
        <v>342</v>
      </c>
      <c r="G203" s="1" t="s">
        <v>227</v>
      </c>
      <c r="H203" s="1" t="s">
        <v>383</v>
      </c>
    </row>
    <row r="204" spans="1:8">
      <c r="A204" s="144">
        <v>106</v>
      </c>
      <c r="B204" s="235">
        <v>45068</v>
      </c>
      <c r="C204" s="1" t="s">
        <v>248</v>
      </c>
      <c r="D204" s="144">
        <v>652102</v>
      </c>
      <c r="F204" s="1" t="s">
        <v>342</v>
      </c>
      <c r="G204" s="1" t="s">
        <v>227</v>
      </c>
      <c r="H204" s="1" t="s">
        <v>383</v>
      </c>
    </row>
    <row r="205" spans="1:8">
      <c r="A205" s="144">
        <v>107</v>
      </c>
      <c r="B205" s="235">
        <v>45068</v>
      </c>
      <c r="C205" s="1" t="s">
        <v>161</v>
      </c>
      <c r="E205" s="144">
        <v>26868</v>
      </c>
      <c r="F205" s="1" t="s">
        <v>342</v>
      </c>
      <c r="G205" s="1" t="s">
        <v>228</v>
      </c>
      <c r="H205" s="1" t="s">
        <v>383</v>
      </c>
    </row>
    <row r="206" spans="1:8">
      <c r="A206" s="144">
        <v>107</v>
      </c>
      <c r="B206" s="235">
        <v>45068</v>
      </c>
      <c r="C206" s="1" t="s">
        <v>248</v>
      </c>
      <c r="D206" s="144">
        <v>26868</v>
      </c>
      <c r="F206" s="1" t="s">
        <v>342</v>
      </c>
      <c r="G206" s="1" t="s">
        <v>228</v>
      </c>
      <c r="H206" s="1" t="s">
        <v>383</v>
      </c>
    </row>
    <row r="207" spans="1:8">
      <c r="A207" s="144">
        <v>109</v>
      </c>
      <c r="B207" s="235">
        <v>45068</v>
      </c>
      <c r="C207" s="1" t="s">
        <v>161</v>
      </c>
      <c r="E207" s="144">
        <v>24620</v>
      </c>
      <c r="F207" s="1" t="s">
        <v>397</v>
      </c>
      <c r="G207" s="1" t="s">
        <v>143</v>
      </c>
      <c r="H207" s="1" t="s">
        <v>498</v>
      </c>
    </row>
    <row r="208" spans="1:8">
      <c r="A208" s="144">
        <v>109</v>
      </c>
      <c r="B208" s="235">
        <v>45068</v>
      </c>
      <c r="C208" s="1" t="s">
        <v>276</v>
      </c>
      <c r="E208" s="144">
        <v>2462</v>
      </c>
      <c r="F208" s="1" t="s">
        <v>397</v>
      </c>
      <c r="G208" s="1" t="s">
        <v>143</v>
      </c>
      <c r="H208" s="1" t="s">
        <v>498</v>
      </c>
    </row>
    <row r="209" spans="1:8">
      <c r="A209" s="144">
        <v>109</v>
      </c>
      <c r="B209" s="235">
        <v>45068</v>
      </c>
      <c r="C209" s="1" t="s">
        <v>248</v>
      </c>
      <c r="D209" s="144">
        <v>27082</v>
      </c>
      <c r="F209" s="1" t="s">
        <v>397</v>
      </c>
      <c r="G209" s="1" t="s">
        <v>143</v>
      </c>
      <c r="H209" s="1" t="s">
        <v>498</v>
      </c>
    </row>
    <row r="210" spans="1:8">
      <c r="A210" s="144">
        <v>110</v>
      </c>
      <c r="B210" s="235">
        <v>45068</v>
      </c>
      <c r="C210" s="1" t="s">
        <v>161</v>
      </c>
      <c r="E210" s="144">
        <v>1110</v>
      </c>
      <c r="F210" s="1" t="s">
        <v>397</v>
      </c>
      <c r="G210" s="1" t="s">
        <v>144</v>
      </c>
      <c r="H210" s="1" t="s">
        <v>498</v>
      </c>
    </row>
    <row r="211" spans="1:8">
      <c r="A211" s="144">
        <v>110</v>
      </c>
      <c r="B211" s="235">
        <v>45068</v>
      </c>
      <c r="C211" s="1" t="s">
        <v>248</v>
      </c>
      <c r="D211" s="144">
        <v>1110</v>
      </c>
      <c r="F211" s="1" t="s">
        <v>397</v>
      </c>
      <c r="G211" s="1" t="s">
        <v>144</v>
      </c>
      <c r="H211" s="1" t="s">
        <v>498</v>
      </c>
    </row>
    <row r="212" spans="1:8">
      <c r="A212" s="144">
        <v>111</v>
      </c>
      <c r="B212" s="235">
        <v>45068</v>
      </c>
      <c r="C212" s="1" t="s">
        <v>161</v>
      </c>
      <c r="E212" s="144">
        <v>38760</v>
      </c>
      <c r="F212" s="1" t="s">
        <v>135</v>
      </c>
      <c r="G212" s="1" t="s">
        <v>143</v>
      </c>
      <c r="H212" s="1" t="s">
        <v>383</v>
      </c>
    </row>
    <row r="213" spans="1:8">
      <c r="A213" s="144">
        <v>111</v>
      </c>
      <c r="B213" s="235">
        <v>45068</v>
      </c>
      <c r="C213" s="1" t="s">
        <v>276</v>
      </c>
      <c r="E213" s="144">
        <v>3876</v>
      </c>
      <c r="F213" s="1" t="s">
        <v>135</v>
      </c>
      <c r="G213" s="1" t="s">
        <v>143</v>
      </c>
      <c r="H213" s="1" t="s">
        <v>383</v>
      </c>
    </row>
    <row r="214" spans="1:8">
      <c r="A214" s="144">
        <v>111</v>
      </c>
      <c r="B214" s="235">
        <v>45068</v>
      </c>
      <c r="C214" s="1" t="s">
        <v>248</v>
      </c>
      <c r="D214" s="144">
        <v>42636</v>
      </c>
      <c r="F214" s="1" t="s">
        <v>135</v>
      </c>
      <c r="G214" s="1" t="s">
        <v>143</v>
      </c>
      <c r="H214" s="1" t="s">
        <v>383</v>
      </c>
    </row>
    <row r="215" spans="1:8">
      <c r="A215" s="144">
        <v>112</v>
      </c>
      <c r="B215" s="235">
        <v>45068</v>
      </c>
      <c r="C215" s="1" t="s">
        <v>161</v>
      </c>
      <c r="E215" s="144">
        <v>1750</v>
      </c>
      <c r="F215" s="1" t="s">
        <v>135</v>
      </c>
      <c r="G215" s="1" t="s">
        <v>144</v>
      </c>
      <c r="H215" s="1" t="s">
        <v>383</v>
      </c>
    </row>
    <row r="216" spans="1:8">
      <c r="A216" s="144">
        <v>112</v>
      </c>
      <c r="B216" s="235">
        <v>45068</v>
      </c>
      <c r="C216" s="1" t="s">
        <v>248</v>
      </c>
      <c r="D216" s="144">
        <v>1750</v>
      </c>
      <c r="F216" s="1" t="s">
        <v>135</v>
      </c>
      <c r="G216" s="1" t="s">
        <v>144</v>
      </c>
      <c r="H216" s="1" t="s">
        <v>383</v>
      </c>
    </row>
    <row r="217" spans="1:8">
      <c r="A217" s="144">
        <v>113</v>
      </c>
      <c r="B217" s="235">
        <v>45068</v>
      </c>
      <c r="C217" s="1" t="s">
        <v>161</v>
      </c>
      <c r="E217" s="144">
        <v>47840</v>
      </c>
      <c r="F217" s="1" t="s">
        <v>135</v>
      </c>
      <c r="G217" s="1" t="s">
        <v>143</v>
      </c>
      <c r="H217" s="1" t="s">
        <v>383</v>
      </c>
    </row>
    <row r="218" spans="1:8">
      <c r="A218" s="144">
        <v>113</v>
      </c>
      <c r="B218" s="235">
        <v>45068</v>
      </c>
      <c r="C218" s="1" t="s">
        <v>276</v>
      </c>
      <c r="E218" s="144">
        <v>4784</v>
      </c>
      <c r="F218" s="1" t="s">
        <v>135</v>
      </c>
      <c r="G218" s="1" t="s">
        <v>143</v>
      </c>
      <c r="H218" s="1" t="s">
        <v>383</v>
      </c>
    </row>
    <row r="219" spans="1:8">
      <c r="A219" s="144">
        <v>113</v>
      </c>
      <c r="B219" s="235">
        <v>45068</v>
      </c>
      <c r="C219" s="1" t="s">
        <v>248</v>
      </c>
      <c r="D219" s="144">
        <v>52624</v>
      </c>
      <c r="F219" s="1" t="s">
        <v>135</v>
      </c>
      <c r="G219" s="1" t="s">
        <v>143</v>
      </c>
      <c r="H219" s="1" t="s">
        <v>383</v>
      </c>
    </row>
    <row r="220" spans="1:8">
      <c r="A220" s="144">
        <v>114</v>
      </c>
      <c r="B220" s="235">
        <v>45068</v>
      </c>
      <c r="C220" s="1" t="s">
        <v>161</v>
      </c>
      <c r="E220" s="144">
        <v>2160</v>
      </c>
      <c r="F220" s="1" t="s">
        <v>135</v>
      </c>
      <c r="G220" s="1" t="s">
        <v>144</v>
      </c>
      <c r="H220" s="1" t="s">
        <v>498</v>
      </c>
    </row>
    <row r="221" spans="1:8">
      <c r="A221" s="144">
        <v>114</v>
      </c>
      <c r="B221" s="235">
        <v>45068</v>
      </c>
      <c r="C221" s="1" t="s">
        <v>248</v>
      </c>
      <c r="D221" s="144">
        <v>2160</v>
      </c>
      <c r="F221" s="1" t="s">
        <v>135</v>
      </c>
      <c r="G221" s="1" t="s">
        <v>144</v>
      </c>
      <c r="H221" s="1" t="s">
        <v>498</v>
      </c>
    </row>
    <row r="222" spans="1:8">
      <c r="A222" s="144">
        <v>116</v>
      </c>
      <c r="B222" s="235">
        <v>45068</v>
      </c>
      <c r="C222" s="1" t="s">
        <v>161</v>
      </c>
      <c r="E222" s="144">
        <v>357590</v>
      </c>
      <c r="F222" s="1" t="s">
        <v>135</v>
      </c>
      <c r="G222" s="1" t="s">
        <v>143</v>
      </c>
      <c r="H222" s="1" t="s">
        <v>498</v>
      </c>
    </row>
    <row r="223" spans="1:8">
      <c r="A223" s="144">
        <v>116</v>
      </c>
      <c r="B223" s="235">
        <v>45068</v>
      </c>
      <c r="C223" s="1" t="s">
        <v>276</v>
      </c>
      <c r="E223" s="144">
        <v>35759</v>
      </c>
      <c r="F223" s="1" t="s">
        <v>135</v>
      </c>
      <c r="G223" s="1" t="s">
        <v>143</v>
      </c>
      <c r="H223" s="1" t="s">
        <v>498</v>
      </c>
    </row>
    <row r="224" spans="1:8">
      <c r="A224" s="144">
        <v>116</v>
      </c>
      <c r="B224" s="235">
        <v>45068</v>
      </c>
      <c r="C224" s="1" t="s">
        <v>248</v>
      </c>
      <c r="D224" s="144">
        <v>393349</v>
      </c>
      <c r="F224" s="1" t="s">
        <v>135</v>
      </c>
      <c r="G224" s="1" t="s">
        <v>143</v>
      </c>
      <c r="H224" s="1" t="s">
        <v>498</v>
      </c>
    </row>
    <row r="225" spans="1:8">
      <c r="A225" s="144">
        <v>117</v>
      </c>
      <c r="B225" s="235">
        <v>45068</v>
      </c>
      <c r="C225" s="1" t="s">
        <v>161</v>
      </c>
      <c r="E225" s="144">
        <v>16200</v>
      </c>
      <c r="F225" s="1" t="s">
        <v>135</v>
      </c>
      <c r="G225" s="1" t="s">
        <v>144</v>
      </c>
      <c r="H225" s="1" t="s">
        <v>498</v>
      </c>
    </row>
    <row r="226" spans="1:8">
      <c r="A226" s="144">
        <v>117</v>
      </c>
      <c r="B226" s="235">
        <v>45068</v>
      </c>
      <c r="C226" s="1" t="s">
        <v>248</v>
      </c>
      <c r="D226" s="144">
        <v>16200</v>
      </c>
      <c r="F226" s="1" t="s">
        <v>135</v>
      </c>
      <c r="G226" s="1" t="s">
        <v>144</v>
      </c>
      <c r="H226" s="1" t="s">
        <v>498</v>
      </c>
    </row>
    <row r="227" spans="1:8">
      <c r="A227" s="144">
        <v>119</v>
      </c>
      <c r="B227" s="235">
        <v>45068</v>
      </c>
      <c r="C227" s="1" t="s">
        <v>161</v>
      </c>
      <c r="E227" s="144">
        <v>22260</v>
      </c>
      <c r="F227" s="1" t="s">
        <v>384</v>
      </c>
      <c r="G227" s="1" t="s">
        <v>143</v>
      </c>
      <c r="H227" s="1" t="s">
        <v>383</v>
      </c>
    </row>
    <row r="228" spans="1:8">
      <c r="A228" s="144">
        <v>119</v>
      </c>
      <c r="B228" s="235">
        <v>45068</v>
      </c>
      <c r="C228" s="1" t="s">
        <v>276</v>
      </c>
      <c r="E228" s="144">
        <v>2226</v>
      </c>
      <c r="F228" s="1" t="s">
        <v>384</v>
      </c>
      <c r="G228" s="1" t="s">
        <v>143</v>
      </c>
      <c r="H228" s="1" t="s">
        <v>383</v>
      </c>
    </row>
    <row r="229" spans="1:8">
      <c r="A229" s="144">
        <v>119</v>
      </c>
      <c r="B229" s="235">
        <v>45068</v>
      </c>
      <c r="C229" s="1" t="s">
        <v>248</v>
      </c>
      <c r="D229" s="144">
        <v>24486</v>
      </c>
      <c r="F229" s="1" t="s">
        <v>384</v>
      </c>
      <c r="G229" s="1" t="s">
        <v>143</v>
      </c>
      <c r="H229" s="1" t="s">
        <v>383</v>
      </c>
    </row>
    <row r="230" spans="1:8">
      <c r="A230" s="144">
        <v>120</v>
      </c>
      <c r="B230" s="235">
        <v>45068</v>
      </c>
      <c r="C230" s="1" t="s">
        <v>161</v>
      </c>
      <c r="E230" s="144">
        <v>1000</v>
      </c>
      <c r="F230" s="1" t="s">
        <v>384</v>
      </c>
      <c r="G230" s="1" t="s">
        <v>144</v>
      </c>
      <c r="H230" s="1" t="s">
        <v>383</v>
      </c>
    </row>
    <row r="231" spans="1:8">
      <c r="A231" s="144">
        <v>120</v>
      </c>
      <c r="B231" s="235">
        <v>45068</v>
      </c>
      <c r="C231" s="1" t="s">
        <v>248</v>
      </c>
      <c r="D231" s="144">
        <v>1000</v>
      </c>
      <c r="F231" s="1" t="s">
        <v>384</v>
      </c>
      <c r="G231" s="1" t="s">
        <v>144</v>
      </c>
      <c r="H231" s="1" t="s">
        <v>383</v>
      </c>
    </row>
    <row r="232" spans="1:8">
      <c r="A232" s="144">
        <v>122</v>
      </c>
      <c r="B232" s="235">
        <v>45068</v>
      </c>
      <c r="C232" s="1" t="s">
        <v>161</v>
      </c>
      <c r="E232" s="144">
        <v>113280</v>
      </c>
      <c r="F232" s="1" t="s">
        <v>453</v>
      </c>
      <c r="G232" s="1" t="s">
        <v>143</v>
      </c>
      <c r="H232" s="1" t="s">
        <v>498</v>
      </c>
    </row>
    <row r="233" spans="1:8">
      <c r="A233" s="144">
        <v>122</v>
      </c>
      <c r="B233" s="235">
        <v>45068</v>
      </c>
      <c r="C233" s="1" t="s">
        <v>276</v>
      </c>
      <c r="E233" s="144">
        <v>11328</v>
      </c>
      <c r="F233" s="1" t="s">
        <v>453</v>
      </c>
      <c r="G233" s="1" t="s">
        <v>143</v>
      </c>
      <c r="H233" s="1" t="s">
        <v>498</v>
      </c>
    </row>
    <row r="234" spans="1:8">
      <c r="A234" s="144">
        <v>122</v>
      </c>
      <c r="B234" s="235">
        <v>45068</v>
      </c>
      <c r="C234" s="1" t="s">
        <v>248</v>
      </c>
      <c r="D234" s="144">
        <v>124608</v>
      </c>
      <c r="F234" s="1" t="s">
        <v>453</v>
      </c>
      <c r="G234" s="1" t="s">
        <v>143</v>
      </c>
      <c r="H234" s="1" t="s">
        <v>498</v>
      </c>
    </row>
    <row r="235" spans="1:8">
      <c r="A235" s="144">
        <v>123</v>
      </c>
      <c r="B235" s="235">
        <v>45068</v>
      </c>
      <c r="C235" s="1" t="s">
        <v>161</v>
      </c>
      <c r="E235" s="144">
        <v>5134</v>
      </c>
      <c r="F235" s="1" t="s">
        <v>453</v>
      </c>
      <c r="G235" s="1" t="s">
        <v>144</v>
      </c>
      <c r="H235" s="1" t="s">
        <v>498</v>
      </c>
    </row>
    <row r="236" spans="1:8">
      <c r="A236" s="144">
        <v>123</v>
      </c>
      <c r="B236" s="235">
        <v>45068</v>
      </c>
      <c r="C236" s="1" t="s">
        <v>248</v>
      </c>
      <c r="D236" s="144">
        <v>5134</v>
      </c>
      <c r="F236" s="1" t="s">
        <v>453</v>
      </c>
      <c r="G236" s="1" t="s">
        <v>144</v>
      </c>
      <c r="H236" s="1" t="s">
        <v>498</v>
      </c>
    </row>
    <row r="237" spans="1:8">
      <c r="A237" s="144">
        <v>124</v>
      </c>
      <c r="B237" s="235">
        <v>45068</v>
      </c>
      <c r="C237" s="1" t="s">
        <v>161</v>
      </c>
      <c r="E237" s="144">
        <v>55710</v>
      </c>
      <c r="F237" s="1" t="s">
        <v>453</v>
      </c>
      <c r="G237" s="1" t="s">
        <v>143</v>
      </c>
      <c r="H237" s="1" t="s">
        <v>383</v>
      </c>
    </row>
    <row r="238" spans="1:8">
      <c r="A238" s="144">
        <v>124</v>
      </c>
      <c r="B238" s="235">
        <v>45068</v>
      </c>
      <c r="C238" s="1" t="s">
        <v>276</v>
      </c>
      <c r="E238" s="144">
        <v>5571</v>
      </c>
      <c r="F238" s="1" t="s">
        <v>453</v>
      </c>
      <c r="G238" s="1" t="s">
        <v>143</v>
      </c>
      <c r="H238" s="1" t="s">
        <v>383</v>
      </c>
    </row>
    <row r="239" spans="1:8">
      <c r="A239" s="144">
        <v>124</v>
      </c>
      <c r="B239" s="235">
        <v>45068</v>
      </c>
      <c r="C239" s="1" t="s">
        <v>248</v>
      </c>
      <c r="D239" s="144">
        <v>61281</v>
      </c>
      <c r="F239" s="1" t="s">
        <v>453</v>
      </c>
      <c r="G239" s="1" t="s">
        <v>143</v>
      </c>
      <c r="H239" s="1" t="s">
        <v>383</v>
      </c>
    </row>
    <row r="240" spans="1:8">
      <c r="A240" s="144">
        <v>125</v>
      </c>
      <c r="B240" s="235">
        <v>45068</v>
      </c>
      <c r="C240" s="1" t="s">
        <v>161</v>
      </c>
      <c r="E240" s="144">
        <v>2520</v>
      </c>
      <c r="F240" s="1" t="s">
        <v>453</v>
      </c>
      <c r="G240" s="1" t="s">
        <v>144</v>
      </c>
      <c r="H240" s="1" t="s">
        <v>383</v>
      </c>
    </row>
    <row r="241" spans="1:8">
      <c r="A241" s="144">
        <v>125</v>
      </c>
      <c r="B241" s="235">
        <v>45068</v>
      </c>
      <c r="C241" s="1" t="s">
        <v>248</v>
      </c>
      <c r="D241" s="144">
        <v>2520</v>
      </c>
      <c r="F241" s="1" t="s">
        <v>453</v>
      </c>
      <c r="G241" s="1" t="s">
        <v>144</v>
      </c>
      <c r="H241" s="1" t="s">
        <v>383</v>
      </c>
    </row>
    <row r="242" spans="1:8">
      <c r="A242" s="144">
        <v>126</v>
      </c>
      <c r="B242" s="235">
        <v>45068</v>
      </c>
      <c r="C242" s="1" t="s">
        <v>161</v>
      </c>
      <c r="E242" s="144">
        <v>1406280</v>
      </c>
      <c r="F242" s="1" t="s">
        <v>453</v>
      </c>
      <c r="G242" s="1" t="s">
        <v>143</v>
      </c>
      <c r="H242" s="1" t="s">
        <v>498</v>
      </c>
    </row>
    <row r="243" spans="1:8">
      <c r="A243" s="144">
        <v>126</v>
      </c>
      <c r="B243" s="235">
        <v>45068</v>
      </c>
      <c r="C243" s="1" t="s">
        <v>276</v>
      </c>
      <c r="E243" s="144">
        <v>140628</v>
      </c>
      <c r="F243" s="1" t="s">
        <v>453</v>
      </c>
      <c r="G243" s="1" t="s">
        <v>143</v>
      </c>
      <c r="H243" s="1" t="s">
        <v>498</v>
      </c>
    </row>
    <row r="244" spans="1:8">
      <c r="A244" s="144">
        <v>126</v>
      </c>
      <c r="B244" s="235">
        <v>45068</v>
      </c>
      <c r="C244" s="1" t="s">
        <v>248</v>
      </c>
      <c r="D244" s="144">
        <v>1546908</v>
      </c>
      <c r="F244" s="1" t="s">
        <v>453</v>
      </c>
      <c r="G244" s="1" t="s">
        <v>143</v>
      </c>
      <c r="H244" s="1" t="s">
        <v>498</v>
      </c>
    </row>
    <row r="245" spans="1:8">
      <c r="A245" s="144">
        <v>127</v>
      </c>
      <c r="B245" s="235">
        <v>45068</v>
      </c>
      <c r="C245" s="1" t="s">
        <v>161</v>
      </c>
      <c r="E245" s="144">
        <v>63720</v>
      </c>
      <c r="F245" s="1" t="s">
        <v>453</v>
      </c>
      <c r="G245" s="1" t="s">
        <v>144</v>
      </c>
      <c r="H245" s="1" t="s">
        <v>498</v>
      </c>
    </row>
    <row r="246" spans="1:8">
      <c r="A246" s="144">
        <v>127</v>
      </c>
      <c r="B246" s="235">
        <v>45068</v>
      </c>
      <c r="C246" s="1" t="s">
        <v>248</v>
      </c>
      <c r="D246" s="144">
        <v>63720</v>
      </c>
      <c r="F246" s="1" t="s">
        <v>453</v>
      </c>
      <c r="G246" s="1" t="s">
        <v>144</v>
      </c>
      <c r="H246" s="1" t="s">
        <v>498</v>
      </c>
    </row>
    <row r="247" spans="1:8">
      <c r="A247" s="144">
        <v>128</v>
      </c>
      <c r="B247" s="235">
        <v>45068</v>
      </c>
      <c r="C247" s="1" t="s">
        <v>161</v>
      </c>
      <c r="E247" s="144">
        <v>1785710</v>
      </c>
      <c r="F247" s="1" t="s">
        <v>453</v>
      </c>
      <c r="G247" s="1" t="s">
        <v>227</v>
      </c>
      <c r="H247" s="1" t="s">
        <v>498</v>
      </c>
    </row>
    <row r="248" spans="1:8">
      <c r="A248" s="144">
        <v>128</v>
      </c>
      <c r="B248" s="235">
        <v>45068</v>
      </c>
      <c r="C248" s="1" t="s">
        <v>276</v>
      </c>
      <c r="E248" s="144">
        <v>178571</v>
      </c>
      <c r="F248" s="1" t="s">
        <v>453</v>
      </c>
      <c r="G248" s="1" t="s">
        <v>227</v>
      </c>
      <c r="H248" s="1" t="s">
        <v>498</v>
      </c>
    </row>
    <row r="249" spans="1:8">
      <c r="A249" s="144">
        <v>128</v>
      </c>
      <c r="B249" s="235">
        <v>45068</v>
      </c>
      <c r="C249" s="1" t="s">
        <v>248</v>
      </c>
      <c r="D249" s="144">
        <v>1964281</v>
      </c>
      <c r="F249" s="1" t="s">
        <v>453</v>
      </c>
      <c r="G249" s="1" t="s">
        <v>227</v>
      </c>
      <c r="H249" s="1" t="s">
        <v>498</v>
      </c>
    </row>
    <row r="250" spans="1:8">
      <c r="A250" s="144">
        <v>129</v>
      </c>
      <c r="B250" s="235">
        <v>45068</v>
      </c>
      <c r="C250" s="1" t="s">
        <v>161</v>
      </c>
      <c r="E250" s="144">
        <v>80930</v>
      </c>
      <c r="F250" s="1" t="s">
        <v>453</v>
      </c>
      <c r="G250" s="1" t="s">
        <v>228</v>
      </c>
      <c r="H250" s="1" t="s">
        <v>383</v>
      </c>
    </row>
    <row r="251" spans="1:8">
      <c r="A251" s="144">
        <v>129</v>
      </c>
      <c r="B251" s="235">
        <v>45068</v>
      </c>
      <c r="C251" s="1" t="s">
        <v>248</v>
      </c>
      <c r="D251" s="144">
        <v>80930</v>
      </c>
      <c r="F251" s="1" t="s">
        <v>453</v>
      </c>
      <c r="G251" s="1" t="s">
        <v>228</v>
      </c>
      <c r="H251" s="1" t="s">
        <v>383</v>
      </c>
    </row>
    <row r="252" spans="1:8">
      <c r="A252" s="144">
        <v>131</v>
      </c>
      <c r="B252" s="235">
        <v>45068</v>
      </c>
      <c r="C252" s="1" t="s">
        <v>161</v>
      </c>
      <c r="E252" s="144">
        <v>15830</v>
      </c>
      <c r="F252" s="1" t="s">
        <v>246</v>
      </c>
      <c r="G252" s="1" t="s">
        <v>143</v>
      </c>
      <c r="H252" s="1" t="s">
        <v>383</v>
      </c>
    </row>
    <row r="253" spans="1:8">
      <c r="A253" s="144">
        <v>131</v>
      </c>
      <c r="B253" s="235">
        <v>45068</v>
      </c>
      <c r="C253" s="1" t="s">
        <v>276</v>
      </c>
      <c r="E253" s="144">
        <v>1583</v>
      </c>
      <c r="F253" s="1" t="s">
        <v>246</v>
      </c>
      <c r="G253" s="1" t="s">
        <v>143</v>
      </c>
      <c r="H253" s="1" t="s">
        <v>383</v>
      </c>
    </row>
    <row r="254" spans="1:8">
      <c r="A254" s="144">
        <v>131</v>
      </c>
      <c r="B254" s="235">
        <v>45068</v>
      </c>
      <c r="C254" s="1" t="s">
        <v>248</v>
      </c>
      <c r="D254" s="144">
        <v>17413</v>
      </c>
      <c r="F254" s="1" t="s">
        <v>246</v>
      </c>
      <c r="G254" s="1" t="s">
        <v>143</v>
      </c>
      <c r="H254" s="1" t="s">
        <v>383</v>
      </c>
    </row>
    <row r="255" spans="1:8">
      <c r="A255" s="144">
        <v>132</v>
      </c>
      <c r="B255" s="235">
        <v>45068</v>
      </c>
      <c r="C255" s="1" t="s">
        <v>161</v>
      </c>
      <c r="E255" s="144">
        <v>710</v>
      </c>
      <c r="F255" s="1" t="s">
        <v>246</v>
      </c>
      <c r="G255" s="1" t="s">
        <v>144</v>
      </c>
      <c r="H255" s="1" t="s">
        <v>383</v>
      </c>
    </row>
    <row r="256" spans="1:8">
      <c r="A256" s="144">
        <v>132</v>
      </c>
      <c r="B256" s="235">
        <v>45068</v>
      </c>
      <c r="C256" s="1" t="s">
        <v>248</v>
      </c>
      <c r="D256" s="144">
        <v>710</v>
      </c>
      <c r="F256" s="1" t="s">
        <v>246</v>
      </c>
      <c r="G256" s="1" t="s">
        <v>144</v>
      </c>
      <c r="H256" s="1" t="s">
        <v>383</v>
      </c>
    </row>
    <row r="257" spans="1:8">
      <c r="A257" s="144">
        <v>133</v>
      </c>
      <c r="B257" s="235">
        <v>45068</v>
      </c>
      <c r="C257" s="1" t="s">
        <v>161</v>
      </c>
      <c r="E257" s="144">
        <v>42230</v>
      </c>
      <c r="F257" s="1" t="s">
        <v>246</v>
      </c>
      <c r="G257" s="1" t="s">
        <v>143</v>
      </c>
      <c r="H257" s="1" t="s">
        <v>383</v>
      </c>
    </row>
    <row r="258" spans="1:8">
      <c r="A258" s="144">
        <v>133</v>
      </c>
      <c r="B258" s="235">
        <v>45068</v>
      </c>
      <c r="C258" s="1" t="s">
        <v>276</v>
      </c>
      <c r="E258" s="144">
        <v>4223</v>
      </c>
      <c r="F258" s="1" t="s">
        <v>246</v>
      </c>
      <c r="G258" s="1" t="s">
        <v>143</v>
      </c>
      <c r="H258" s="1" t="s">
        <v>383</v>
      </c>
    </row>
    <row r="259" spans="1:8">
      <c r="A259" s="144">
        <v>133</v>
      </c>
      <c r="B259" s="235">
        <v>45068</v>
      </c>
      <c r="C259" s="1" t="s">
        <v>248</v>
      </c>
      <c r="D259" s="144">
        <v>46453</v>
      </c>
      <c r="F259" s="1" t="s">
        <v>246</v>
      </c>
      <c r="G259" s="1" t="s">
        <v>143</v>
      </c>
      <c r="H259" s="1" t="s">
        <v>383</v>
      </c>
    </row>
    <row r="260" spans="1:8">
      <c r="A260" s="144">
        <v>134</v>
      </c>
      <c r="B260" s="235">
        <v>45068</v>
      </c>
      <c r="C260" s="1" t="s">
        <v>161</v>
      </c>
      <c r="E260" s="144">
        <v>1910</v>
      </c>
      <c r="F260" s="1" t="s">
        <v>246</v>
      </c>
      <c r="G260" s="1" t="s">
        <v>144</v>
      </c>
      <c r="H260" s="1" t="s">
        <v>498</v>
      </c>
    </row>
    <row r="261" spans="1:8">
      <c r="A261" s="144">
        <v>134</v>
      </c>
      <c r="B261" s="235">
        <v>45068</v>
      </c>
      <c r="C261" s="1" t="s">
        <v>248</v>
      </c>
      <c r="D261" s="144">
        <v>1910</v>
      </c>
      <c r="F261" s="1" t="s">
        <v>246</v>
      </c>
      <c r="G261" s="1" t="s">
        <v>144</v>
      </c>
      <c r="H261" s="1" t="s">
        <v>498</v>
      </c>
    </row>
    <row r="262" spans="1:8">
      <c r="A262" s="144">
        <v>135</v>
      </c>
      <c r="B262" s="235">
        <v>45068</v>
      </c>
      <c r="C262" s="1" t="s">
        <v>161</v>
      </c>
      <c r="E262" s="144">
        <v>70460</v>
      </c>
      <c r="F262" s="1" t="s">
        <v>396</v>
      </c>
      <c r="G262" s="1" t="s">
        <v>143</v>
      </c>
      <c r="H262" s="1" t="s">
        <v>498</v>
      </c>
    </row>
    <row r="263" spans="1:8">
      <c r="A263" s="144">
        <v>135</v>
      </c>
      <c r="B263" s="235">
        <v>45068</v>
      </c>
      <c r="C263" s="1" t="s">
        <v>276</v>
      </c>
      <c r="E263" s="144">
        <v>7046</v>
      </c>
      <c r="F263" s="1" t="s">
        <v>396</v>
      </c>
      <c r="G263" s="1" t="s">
        <v>143</v>
      </c>
      <c r="H263" s="1" t="s">
        <v>498</v>
      </c>
    </row>
    <row r="264" spans="1:8">
      <c r="A264" s="144">
        <v>135</v>
      </c>
      <c r="B264" s="235">
        <v>45068</v>
      </c>
      <c r="C264" s="1" t="s">
        <v>248</v>
      </c>
      <c r="D264" s="144">
        <v>77506</v>
      </c>
      <c r="F264" s="1" t="s">
        <v>396</v>
      </c>
      <c r="G264" s="1" t="s">
        <v>143</v>
      </c>
      <c r="H264" s="1" t="s">
        <v>498</v>
      </c>
    </row>
    <row r="265" spans="1:8">
      <c r="A265" s="144">
        <v>136</v>
      </c>
      <c r="B265" s="235">
        <v>45068</v>
      </c>
      <c r="C265" s="1" t="s">
        <v>161</v>
      </c>
      <c r="E265" s="144">
        <v>3190</v>
      </c>
      <c r="F265" s="1" t="s">
        <v>396</v>
      </c>
      <c r="G265" s="1" t="s">
        <v>144</v>
      </c>
      <c r="H265" s="1" t="s">
        <v>383</v>
      </c>
    </row>
    <row r="266" spans="1:8">
      <c r="A266" s="144">
        <v>136</v>
      </c>
      <c r="B266" s="235">
        <v>45068</v>
      </c>
      <c r="C266" s="1" t="s">
        <v>248</v>
      </c>
      <c r="D266" s="144">
        <v>3190</v>
      </c>
      <c r="F266" s="1" t="s">
        <v>396</v>
      </c>
      <c r="G266" s="1" t="s">
        <v>144</v>
      </c>
      <c r="H266" s="1" t="s">
        <v>383</v>
      </c>
    </row>
    <row r="267" spans="1:8">
      <c r="A267" s="144">
        <v>138</v>
      </c>
      <c r="B267" s="235">
        <v>45068</v>
      </c>
      <c r="C267" s="1" t="s">
        <v>161</v>
      </c>
      <c r="E267" s="144">
        <v>32720</v>
      </c>
      <c r="F267" s="1" t="s">
        <v>524</v>
      </c>
      <c r="G267" s="1" t="s">
        <v>143</v>
      </c>
      <c r="H267" s="1" t="s">
        <v>383</v>
      </c>
    </row>
    <row r="268" spans="1:8">
      <c r="A268" s="144">
        <v>138</v>
      </c>
      <c r="B268" s="235">
        <v>45068</v>
      </c>
      <c r="C268" s="1" t="s">
        <v>276</v>
      </c>
      <c r="E268" s="144">
        <v>3272</v>
      </c>
      <c r="F268" s="1" t="s">
        <v>524</v>
      </c>
      <c r="G268" s="1" t="s">
        <v>143</v>
      </c>
      <c r="H268" s="1" t="s">
        <v>383</v>
      </c>
    </row>
    <row r="269" spans="1:8">
      <c r="A269" s="144">
        <v>138</v>
      </c>
      <c r="B269" s="235">
        <v>45068</v>
      </c>
      <c r="C269" s="1" t="s">
        <v>248</v>
      </c>
      <c r="D269" s="144">
        <v>35992</v>
      </c>
      <c r="F269" s="1" t="s">
        <v>524</v>
      </c>
      <c r="G269" s="1" t="s">
        <v>143</v>
      </c>
      <c r="H269" s="1" t="s">
        <v>383</v>
      </c>
    </row>
    <row r="270" spans="1:8">
      <c r="A270" s="144">
        <v>139</v>
      </c>
      <c r="B270" s="235">
        <v>45068</v>
      </c>
      <c r="C270" s="1" t="s">
        <v>161</v>
      </c>
      <c r="E270" s="144">
        <v>1480</v>
      </c>
      <c r="F270" s="1" t="s">
        <v>524</v>
      </c>
      <c r="G270" s="1" t="s">
        <v>144</v>
      </c>
      <c r="H270" s="1" t="s">
        <v>498</v>
      </c>
    </row>
    <row r="271" spans="1:8">
      <c r="A271" s="144">
        <v>139</v>
      </c>
      <c r="B271" s="235">
        <v>45068</v>
      </c>
      <c r="C271" s="1" t="s">
        <v>248</v>
      </c>
      <c r="D271" s="144">
        <v>1480</v>
      </c>
      <c r="F271" s="1" t="s">
        <v>524</v>
      </c>
      <c r="G271" s="1" t="s">
        <v>144</v>
      </c>
      <c r="H271" s="1" t="s">
        <v>498</v>
      </c>
    </row>
    <row r="272" spans="1:8">
      <c r="A272" s="144">
        <v>140</v>
      </c>
      <c r="B272" s="235">
        <v>45068</v>
      </c>
      <c r="C272" s="1" t="s">
        <v>161</v>
      </c>
      <c r="E272" s="144">
        <v>95880</v>
      </c>
      <c r="F272" s="1" t="s">
        <v>524</v>
      </c>
      <c r="G272" s="1" t="s">
        <v>227</v>
      </c>
      <c r="H272" s="1" t="s">
        <v>498</v>
      </c>
    </row>
    <row r="273" spans="1:8">
      <c r="A273" s="144">
        <v>140</v>
      </c>
      <c r="B273" s="235">
        <v>45068</v>
      </c>
      <c r="C273" s="1" t="s">
        <v>276</v>
      </c>
      <c r="E273" s="144">
        <v>9588</v>
      </c>
      <c r="F273" s="1" t="s">
        <v>524</v>
      </c>
      <c r="G273" s="1" t="s">
        <v>227</v>
      </c>
      <c r="H273" s="1" t="s">
        <v>498</v>
      </c>
    </row>
    <row r="274" spans="1:8">
      <c r="A274" s="144">
        <v>140</v>
      </c>
      <c r="B274" s="235">
        <v>45068</v>
      </c>
      <c r="C274" s="1" t="s">
        <v>248</v>
      </c>
      <c r="D274" s="144">
        <v>105468</v>
      </c>
      <c r="F274" s="1" t="s">
        <v>524</v>
      </c>
      <c r="G274" s="1" t="s">
        <v>227</v>
      </c>
      <c r="H274" s="1" t="s">
        <v>498</v>
      </c>
    </row>
    <row r="275" spans="1:8">
      <c r="A275" s="144">
        <v>141</v>
      </c>
      <c r="B275" s="235">
        <v>45068</v>
      </c>
      <c r="C275" s="1" t="s">
        <v>161</v>
      </c>
      <c r="E275" s="144">
        <v>4340</v>
      </c>
      <c r="F275" s="1" t="s">
        <v>524</v>
      </c>
      <c r="G275" s="1" t="s">
        <v>228</v>
      </c>
      <c r="H275" s="1" t="s">
        <v>383</v>
      </c>
    </row>
    <row r="276" spans="1:8">
      <c r="A276" s="144">
        <v>141</v>
      </c>
      <c r="B276" s="235">
        <v>45068</v>
      </c>
      <c r="C276" s="1" t="s">
        <v>248</v>
      </c>
      <c r="D276" s="144">
        <v>4340</v>
      </c>
      <c r="F276" s="1" t="s">
        <v>524</v>
      </c>
      <c r="G276" s="1" t="s">
        <v>228</v>
      </c>
      <c r="H276" s="1" t="s">
        <v>383</v>
      </c>
    </row>
    <row r="277" spans="1:8">
      <c r="A277" s="144">
        <v>142</v>
      </c>
      <c r="B277" s="235">
        <v>45068</v>
      </c>
      <c r="C277" s="1" t="s">
        <v>161</v>
      </c>
      <c r="E277" s="144">
        <v>19060</v>
      </c>
      <c r="F277" s="1" t="s">
        <v>120</v>
      </c>
      <c r="G277" s="1" t="s">
        <v>143</v>
      </c>
      <c r="H277" s="1" t="s">
        <v>383</v>
      </c>
    </row>
    <row r="278" spans="1:8">
      <c r="A278" s="144">
        <v>142</v>
      </c>
      <c r="B278" s="235">
        <v>45068</v>
      </c>
      <c r="C278" s="1" t="s">
        <v>276</v>
      </c>
      <c r="E278" s="144">
        <v>1906</v>
      </c>
      <c r="F278" s="1" t="s">
        <v>120</v>
      </c>
      <c r="G278" s="1" t="s">
        <v>143</v>
      </c>
      <c r="H278" s="1" t="s">
        <v>383</v>
      </c>
    </row>
    <row r="279" spans="1:8">
      <c r="A279" s="144">
        <v>142</v>
      </c>
      <c r="B279" s="235">
        <v>45068</v>
      </c>
      <c r="C279" s="1" t="s">
        <v>248</v>
      </c>
      <c r="D279" s="144">
        <v>20966</v>
      </c>
      <c r="F279" s="1" t="s">
        <v>120</v>
      </c>
      <c r="G279" s="1" t="s">
        <v>143</v>
      </c>
      <c r="H279" s="1" t="s">
        <v>383</v>
      </c>
    </row>
    <row r="280" spans="1:8">
      <c r="A280" s="144">
        <v>143</v>
      </c>
      <c r="B280" s="235">
        <v>45068</v>
      </c>
      <c r="C280" s="1" t="s">
        <v>161</v>
      </c>
      <c r="E280" s="144">
        <v>860</v>
      </c>
      <c r="F280" s="1" t="s">
        <v>120</v>
      </c>
      <c r="G280" s="1" t="s">
        <v>144</v>
      </c>
      <c r="H280" s="1" t="s">
        <v>383</v>
      </c>
    </row>
    <row r="281" spans="1:8">
      <c r="A281" s="144">
        <v>143</v>
      </c>
      <c r="B281" s="235">
        <v>45068</v>
      </c>
      <c r="C281" s="1" t="s">
        <v>248</v>
      </c>
      <c r="D281" s="144">
        <v>860</v>
      </c>
      <c r="F281" s="1" t="s">
        <v>120</v>
      </c>
      <c r="G281" s="1" t="s">
        <v>144</v>
      </c>
      <c r="H281" s="1" t="s">
        <v>383</v>
      </c>
    </row>
    <row r="282" spans="1:8">
      <c r="A282" s="144">
        <v>144</v>
      </c>
      <c r="B282" s="235">
        <v>45068</v>
      </c>
      <c r="C282" s="1" t="s">
        <v>161</v>
      </c>
      <c r="E282" s="144">
        <v>353940</v>
      </c>
      <c r="F282" s="1" t="s">
        <v>120</v>
      </c>
      <c r="G282" s="1" t="s">
        <v>143</v>
      </c>
      <c r="H282" s="1" t="s">
        <v>498</v>
      </c>
    </row>
    <row r="283" spans="1:8">
      <c r="A283" s="144">
        <v>144</v>
      </c>
      <c r="B283" s="235">
        <v>45068</v>
      </c>
      <c r="C283" s="1" t="s">
        <v>276</v>
      </c>
      <c r="E283" s="144">
        <v>35394</v>
      </c>
      <c r="F283" s="1" t="s">
        <v>120</v>
      </c>
      <c r="G283" s="1" t="s">
        <v>143</v>
      </c>
      <c r="H283" s="1" t="s">
        <v>498</v>
      </c>
    </row>
    <row r="284" spans="1:8">
      <c r="A284" s="144">
        <v>144</v>
      </c>
      <c r="B284" s="235">
        <v>45068</v>
      </c>
      <c r="C284" s="1" t="s">
        <v>248</v>
      </c>
      <c r="D284" s="144">
        <v>389334</v>
      </c>
      <c r="F284" s="1" t="s">
        <v>120</v>
      </c>
      <c r="G284" s="1" t="s">
        <v>143</v>
      </c>
      <c r="H284" s="1" t="s">
        <v>498</v>
      </c>
    </row>
    <row r="285" spans="1:8">
      <c r="A285" s="144">
        <v>145</v>
      </c>
      <c r="B285" s="235">
        <v>45068</v>
      </c>
      <c r="C285" s="1" t="s">
        <v>161</v>
      </c>
      <c r="E285" s="144">
        <v>16020</v>
      </c>
      <c r="F285" s="1" t="s">
        <v>120</v>
      </c>
      <c r="G285" s="1" t="s">
        <v>144</v>
      </c>
      <c r="H285" s="1" t="s">
        <v>498</v>
      </c>
    </row>
    <row r="286" spans="1:8">
      <c r="A286" s="144">
        <v>145</v>
      </c>
      <c r="B286" s="235">
        <v>45068</v>
      </c>
      <c r="C286" s="1" t="s">
        <v>248</v>
      </c>
      <c r="D286" s="144">
        <v>16020</v>
      </c>
      <c r="F286" s="1" t="s">
        <v>120</v>
      </c>
      <c r="G286" s="1" t="s">
        <v>144</v>
      </c>
      <c r="H286" s="1" t="s">
        <v>498</v>
      </c>
    </row>
    <row r="287" spans="1:8">
      <c r="A287" s="144">
        <v>146</v>
      </c>
      <c r="B287" s="235">
        <v>45068</v>
      </c>
      <c r="C287" s="1" t="s">
        <v>161</v>
      </c>
      <c r="E287" s="144">
        <v>5132240</v>
      </c>
      <c r="F287" s="1" t="s">
        <v>120</v>
      </c>
      <c r="G287" s="1" t="s">
        <v>227</v>
      </c>
      <c r="H287" s="1" t="s">
        <v>383</v>
      </c>
    </row>
    <row r="288" spans="1:8">
      <c r="A288" s="144">
        <v>146</v>
      </c>
      <c r="B288" s="235">
        <v>45068</v>
      </c>
      <c r="C288" s="1" t="s">
        <v>276</v>
      </c>
      <c r="E288" s="144">
        <v>513224</v>
      </c>
      <c r="F288" s="1" t="s">
        <v>120</v>
      </c>
      <c r="G288" s="1" t="s">
        <v>227</v>
      </c>
      <c r="H288" s="1" t="s">
        <v>383</v>
      </c>
    </row>
    <row r="289" spans="1:8">
      <c r="A289" s="144">
        <v>146</v>
      </c>
      <c r="B289" s="235">
        <v>45068</v>
      </c>
      <c r="C289" s="1" t="s">
        <v>248</v>
      </c>
      <c r="D289" s="144">
        <v>5645464</v>
      </c>
      <c r="F289" s="1" t="s">
        <v>120</v>
      </c>
      <c r="G289" s="1" t="s">
        <v>227</v>
      </c>
      <c r="H289" s="1" t="s">
        <v>383</v>
      </c>
    </row>
    <row r="290" spans="1:8">
      <c r="A290" s="144">
        <v>147</v>
      </c>
      <c r="B290" s="235">
        <v>45068</v>
      </c>
      <c r="C290" s="1" t="s">
        <v>161</v>
      </c>
      <c r="E290" s="144">
        <v>232600</v>
      </c>
      <c r="F290" s="1" t="s">
        <v>120</v>
      </c>
      <c r="G290" s="1" t="s">
        <v>228</v>
      </c>
      <c r="H290" s="1" t="s">
        <v>383</v>
      </c>
    </row>
    <row r="291" spans="1:8">
      <c r="A291" s="144">
        <v>147</v>
      </c>
      <c r="B291" s="235">
        <v>45068</v>
      </c>
      <c r="C291" s="1" t="s">
        <v>248</v>
      </c>
      <c r="D291" s="144">
        <v>232600</v>
      </c>
      <c r="F291" s="1" t="s">
        <v>120</v>
      </c>
      <c r="G291" s="1" t="s">
        <v>228</v>
      </c>
      <c r="H291" s="1" t="s">
        <v>383</v>
      </c>
    </row>
    <row r="292" spans="1:8">
      <c r="A292" s="144">
        <v>149</v>
      </c>
      <c r="B292" s="235">
        <v>45068</v>
      </c>
      <c r="C292" s="1" t="s">
        <v>161</v>
      </c>
      <c r="E292" s="144">
        <v>50800</v>
      </c>
      <c r="F292" s="1" t="s">
        <v>142</v>
      </c>
      <c r="G292" s="1" t="s">
        <v>143</v>
      </c>
      <c r="H292" s="1" t="s">
        <v>498</v>
      </c>
    </row>
    <row r="293" spans="1:8">
      <c r="A293" s="144">
        <v>149</v>
      </c>
      <c r="B293" s="235">
        <v>45068</v>
      </c>
      <c r="C293" s="1" t="s">
        <v>276</v>
      </c>
      <c r="E293" s="144">
        <v>5080</v>
      </c>
      <c r="F293" s="1" t="s">
        <v>142</v>
      </c>
      <c r="G293" s="1" t="s">
        <v>143</v>
      </c>
      <c r="H293" s="1" t="s">
        <v>498</v>
      </c>
    </row>
    <row r="294" spans="1:8">
      <c r="A294" s="144">
        <v>149</v>
      </c>
      <c r="B294" s="235">
        <v>45068</v>
      </c>
      <c r="C294" s="1" t="s">
        <v>248</v>
      </c>
      <c r="D294" s="144">
        <v>55880</v>
      </c>
      <c r="F294" s="1" t="s">
        <v>142</v>
      </c>
      <c r="G294" s="1" t="s">
        <v>143</v>
      </c>
      <c r="H294" s="1" t="s">
        <v>498</v>
      </c>
    </row>
    <row r="295" spans="1:8">
      <c r="A295" s="144">
        <v>150</v>
      </c>
      <c r="B295" s="235">
        <v>45068</v>
      </c>
      <c r="C295" s="1" t="s">
        <v>161</v>
      </c>
      <c r="E295" s="144">
        <v>2290</v>
      </c>
      <c r="F295" s="1" t="s">
        <v>142</v>
      </c>
      <c r="G295" s="1" t="s">
        <v>144</v>
      </c>
      <c r="H295" s="1" t="s">
        <v>498</v>
      </c>
    </row>
    <row r="296" spans="1:8">
      <c r="A296" s="144">
        <v>150</v>
      </c>
      <c r="B296" s="235">
        <v>45068</v>
      </c>
      <c r="C296" s="1" t="s">
        <v>248</v>
      </c>
      <c r="D296" s="144">
        <v>2290</v>
      </c>
      <c r="F296" s="1" t="s">
        <v>142</v>
      </c>
      <c r="G296" s="1" t="s">
        <v>144</v>
      </c>
      <c r="H296" s="1" t="s">
        <v>498</v>
      </c>
    </row>
    <row r="297" spans="1:8">
      <c r="A297" s="144">
        <v>152</v>
      </c>
      <c r="B297" s="235">
        <v>45068</v>
      </c>
      <c r="C297" s="1" t="s">
        <v>161</v>
      </c>
      <c r="E297" s="144">
        <v>936650</v>
      </c>
      <c r="F297" s="1" t="s">
        <v>142</v>
      </c>
      <c r="G297" s="1" t="s">
        <v>143</v>
      </c>
      <c r="H297" s="1" t="s">
        <v>498</v>
      </c>
    </row>
    <row r="298" spans="1:8">
      <c r="A298" s="144">
        <v>152</v>
      </c>
      <c r="B298" s="235">
        <v>45068</v>
      </c>
      <c r="C298" s="1" t="s">
        <v>276</v>
      </c>
      <c r="E298" s="144">
        <v>93665</v>
      </c>
      <c r="F298" s="1" t="s">
        <v>142</v>
      </c>
      <c r="G298" s="1" t="s">
        <v>143</v>
      </c>
      <c r="H298" s="1" t="s">
        <v>498</v>
      </c>
    </row>
    <row r="299" spans="1:8">
      <c r="A299" s="144">
        <v>152</v>
      </c>
      <c r="B299" s="235">
        <v>45068</v>
      </c>
      <c r="C299" s="1" t="s">
        <v>248</v>
      </c>
      <c r="D299" s="144">
        <v>1030315</v>
      </c>
      <c r="F299" s="1" t="s">
        <v>142</v>
      </c>
      <c r="G299" s="1" t="s">
        <v>143</v>
      </c>
      <c r="H299" s="1" t="s">
        <v>498</v>
      </c>
    </row>
    <row r="300" spans="1:8">
      <c r="A300" s="144">
        <v>153</v>
      </c>
      <c r="B300" s="235">
        <v>45068</v>
      </c>
      <c r="C300" s="1" t="s">
        <v>161</v>
      </c>
      <c r="E300" s="144">
        <v>42410</v>
      </c>
      <c r="F300" s="1" t="s">
        <v>142</v>
      </c>
      <c r="G300" s="1" t="s">
        <v>144</v>
      </c>
      <c r="H300" s="1" t="s">
        <v>498</v>
      </c>
    </row>
    <row r="301" spans="1:8">
      <c r="A301" s="144">
        <v>153</v>
      </c>
      <c r="B301" s="235">
        <v>45068</v>
      </c>
      <c r="C301" s="1" t="s">
        <v>248</v>
      </c>
      <c r="D301" s="144">
        <v>42410</v>
      </c>
      <c r="F301" s="1" t="s">
        <v>142</v>
      </c>
      <c r="G301" s="1" t="s">
        <v>144</v>
      </c>
      <c r="H301" s="1" t="s">
        <v>498</v>
      </c>
    </row>
    <row r="302" spans="1:8">
      <c r="A302" s="144">
        <v>154</v>
      </c>
      <c r="B302" s="235">
        <v>45068</v>
      </c>
      <c r="C302" s="1" t="s">
        <v>161</v>
      </c>
      <c r="E302" s="144">
        <v>10065400</v>
      </c>
      <c r="F302" s="1" t="s">
        <v>142</v>
      </c>
      <c r="G302" s="1" t="s">
        <v>227</v>
      </c>
      <c r="H302" s="1" t="s">
        <v>498</v>
      </c>
    </row>
    <row r="303" spans="1:8">
      <c r="A303" s="144">
        <v>154</v>
      </c>
      <c r="B303" s="235">
        <v>45068</v>
      </c>
      <c r="C303" s="1" t="s">
        <v>276</v>
      </c>
      <c r="E303" s="144">
        <v>1006540</v>
      </c>
      <c r="F303" s="1" t="s">
        <v>142</v>
      </c>
      <c r="G303" s="1" t="s">
        <v>227</v>
      </c>
      <c r="H303" s="1" t="s">
        <v>498</v>
      </c>
    </row>
    <row r="304" spans="1:8">
      <c r="A304" s="144">
        <v>154</v>
      </c>
      <c r="B304" s="235">
        <v>45068</v>
      </c>
      <c r="C304" s="1" t="s">
        <v>248</v>
      </c>
      <c r="D304" s="144">
        <v>11071940</v>
      </c>
      <c r="F304" s="1" t="s">
        <v>142</v>
      </c>
      <c r="G304" s="1" t="s">
        <v>227</v>
      </c>
      <c r="H304" s="1" t="s">
        <v>498</v>
      </c>
    </row>
    <row r="305" spans="1:8">
      <c r="A305" s="144">
        <v>155</v>
      </c>
      <c r="B305" s="235">
        <v>45068</v>
      </c>
      <c r="C305" s="1" t="s">
        <v>161</v>
      </c>
      <c r="E305" s="144">
        <v>456190</v>
      </c>
      <c r="F305" s="1" t="s">
        <v>142</v>
      </c>
      <c r="G305" s="1" t="s">
        <v>228</v>
      </c>
      <c r="H305" s="1" t="s">
        <v>498</v>
      </c>
    </row>
    <row r="306" spans="1:8">
      <c r="A306" s="144">
        <v>155</v>
      </c>
      <c r="B306" s="235">
        <v>45068</v>
      </c>
      <c r="C306" s="1" t="s">
        <v>248</v>
      </c>
      <c r="D306" s="144">
        <v>456190</v>
      </c>
      <c r="F306" s="1" t="s">
        <v>142</v>
      </c>
      <c r="G306" s="1" t="s">
        <v>228</v>
      </c>
      <c r="H306" s="1" t="s">
        <v>498</v>
      </c>
    </row>
    <row r="307" spans="1:8">
      <c r="A307" s="144">
        <v>157</v>
      </c>
      <c r="B307" s="235">
        <v>45048</v>
      </c>
      <c r="C307" s="1" t="s">
        <v>161</v>
      </c>
      <c r="E307" s="144">
        <v>270000</v>
      </c>
      <c r="F307" s="1" t="s">
        <v>326</v>
      </c>
      <c r="G307" s="1" t="s">
        <v>316</v>
      </c>
      <c r="H307" s="1" t="s">
        <v>383</v>
      </c>
    </row>
    <row r="308" spans="1:8">
      <c r="A308" s="144">
        <v>157</v>
      </c>
      <c r="B308" s="235">
        <v>45048</v>
      </c>
      <c r="C308" s="1" t="s">
        <v>276</v>
      </c>
      <c r="E308" s="144">
        <v>27000</v>
      </c>
      <c r="F308" s="1" t="s">
        <v>326</v>
      </c>
      <c r="G308" s="1" t="s">
        <v>316</v>
      </c>
      <c r="H308" s="1" t="s">
        <v>383</v>
      </c>
    </row>
    <row r="309" spans="1:8">
      <c r="A309" s="144">
        <v>157</v>
      </c>
      <c r="B309" s="235">
        <v>45048</v>
      </c>
      <c r="C309" s="1" t="s">
        <v>248</v>
      </c>
      <c r="D309" s="144">
        <v>297000</v>
      </c>
      <c r="F309" s="1" t="s">
        <v>326</v>
      </c>
      <c r="G309" s="1" t="s">
        <v>316</v>
      </c>
      <c r="H309" s="1" t="s">
        <v>383</v>
      </c>
    </row>
    <row r="310" spans="1:8">
      <c r="A310" s="144">
        <v>158</v>
      </c>
      <c r="B310" s="235">
        <v>45048</v>
      </c>
      <c r="C310" s="1" t="s">
        <v>161</v>
      </c>
      <c r="E310" s="144">
        <v>800000</v>
      </c>
      <c r="F310" s="1" t="s">
        <v>323</v>
      </c>
      <c r="G310" s="1" t="s">
        <v>316</v>
      </c>
      <c r="H310" s="1" t="s">
        <v>383</v>
      </c>
    </row>
    <row r="311" spans="1:8">
      <c r="A311" s="144">
        <v>158</v>
      </c>
      <c r="B311" s="235">
        <v>45048</v>
      </c>
      <c r="C311" s="1" t="s">
        <v>276</v>
      </c>
      <c r="E311" s="144">
        <v>80000</v>
      </c>
      <c r="F311" s="1" t="s">
        <v>323</v>
      </c>
      <c r="G311" s="1" t="s">
        <v>316</v>
      </c>
      <c r="H311" s="1" t="s">
        <v>383</v>
      </c>
    </row>
    <row r="312" spans="1:8">
      <c r="A312" s="144">
        <v>158</v>
      </c>
      <c r="B312" s="235">
        <v>45048</v>
      </c>
      <c r="C312" s="1" t="s">
        <v>248</v>
      </c>
      <c r="D312" s="144">
        <v>880000</v>
      </c>
      <c r="F312" s="1" t="s">
        <v>323</v>
      </c>
      <c r="G312" s="1" t="s">
        <v>316</v>
      </c>
      <c r="H312" s="1" t="s">
        <v>383</v>
      </c>
    </row>
    <row r="313" spans="1:8">
      <c r="A313" s="144">
        <v>159</v>
      </c>
      <c r="B313" s="235">
        <v>45068</v>
      </c>
      <c r="C313" s="1" t="s">
        <v>161</v>
      </c>
      <c r="E313" s="144">
        <v>1650000</v>
      </c>
      <c r="F313" s="1" t="s">
        <v>324</v>
      </c>
      <c r="G313" s="1" t="s">
        <v>223</v>
      </c>
      <c r="H313" s="1" t="s">
        <v>498</v>
      </c>
    </row>
    <row r="314" spans="1:8">
      <c r="A314" s="144">
        <v>159</v>
      </c>
      <c r="B314" s="235">
        <v>45068</v>
      </c>
      <c r="C314" s="1" t="s">
        <v>276</v>
      </c>
      <c r="E314" s="144">
        <v>165000</v>
      </c>
      <c r="F314" s="1" t="s">
        <v>324</v>
      </c>
      <c r="G314" s="1" t="s">
        <v>223</v>
      </c>
      <c r="H314" s="1" t="s">
        <v>498</v>
      </c>
    </row>
    <row r="315" spans="1:8">
      <c r="A315" s="144">
        <v>159</v>
      </c>
      <c r="B315" s="235">
        <v>45068</v>
      </c>
      <c r="C315" s="1" t="s">
        <v>248</v>
      </c>
      <c r="D315" s="144">
        <v>1815000</v>
      </c>
      <c r="F315" s="1" t="s">
        <v>324</v>
      </c>
      <c r="G315" s="1" t="s">
        <v>223</v>
      </c>
      <c r="H315" s="1" t="s">
        <v>498</v>
      </c>
    </row>
  </sheetData>
  <sortState ref="A2:H478">
    <sortCondition ref="A2:A478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82" zoomScale="90" zoomScaleNormal="90" workbookViewId="0">
      <selection activeCell="C199" sqref="C199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45048</v>
      </c>
      <c r="C2" s="1" t="s">
        <v>147</v>
      </c>
      <c r="D2" s="144">
        <v>5801796</v>
      </c>
      <c r="F2" s="1" t="s">
        <v>379</v>
      </c>
      <c r="G2" s="1" t="s">
        <v>385</v>
      </c>
      <c r="H2" s="138" t="s">
        <v>165</v>
      </c>
      <c r="I2" s="138"/>
    </row>
    <row r="3" spans="1:9">
      <c r="A3" s="1">
        <v>1</v>
      </c>
      <c r="B3" s="235">
        <v>45048</v>
      </c>
      <c r="C3" s="1" t="s">
        <v>248</v>
      </c>
      <c r="E3" s="144">
        <v>5801796</v>
      </c>
      <c r="F3" s="1" t="s">
        <v>379</v>
      </c>
      <c r="G3" s="1" t="s">
        <v>294</v>
      </c>
      <c r="H3" s="138"/>
    </row>
    <row r="4" spans="1:9">
      <c r="A4" s="1">
        <v>2</v>
      </c>
      <c r="B4" s="235">
        <v>45049</v>
      </c>
      <c r="C4" s="1" t="s">
        <v>147</v>
      </c>
      <c r="D4" s="144">
        <v>10050810</v>
      </c>
      <c r="F4" s="1" t="s">
        <v>325</v>
      </c>
      <c r="G4" s="1" t="s">
        <v>294</v>
      </c>
      <c r="H4" s="138" t="s">
        <v>165</v>
      </c>
      <c r="I4" s="138"/>
    </row>
    <row r="5" spans="1:9">
      <c r="A5" s="1">
        <v>2</v>
      </c>
      <c r="B5" s="235">
        <v>45049</v>
      </c>
      <c r="C5" s="1" t="s">
        <v>248</v>
      </c>
      <c r="E5" s="144">
        <v>10050810</v>
      </c>
      <c r="F5" s="1" t="s">
        <v>325</v>
      </c>
      <c r="G5" s="1" t="s">
        <v>294</v>
      </c>
      <c r="H5" s="138"/>
    </row>
    <row r="6" spans="1:9">
      <c r="A6" s="1">
        <v>3</v>
      </c>
      <c r="B6" s="235">
        <v>45049</v>
      </c>
      <c r="C6" s="1" t="s">
        <v>147</v>
      </c>
      <c r="D6" s="144">
        <v>4644750</v>
      </c>
      <c r="F6" s="1" t="s">
        <v>320</v>
      </c>
      <c r="G6" s="1" t="s">
        <v>251</v>
      </c>
      <c r="H6" s="138" t="s">
        <v>165</v>
      </c>
      <c r="I6" s="138"/>
    </row>
    <row r="7" spans="1:9">
      <c r="A7" s="1">
        <v>3</v>
      </c>
      <c r="B7" s="235">
        <v>45049</v>
      </c>
      <c r="C7" s="1" t="s">
        <v>248</v>
      </c>
      <c r="E7" s="144">
        <v>4644750</v>
      </c>
      <c r="F7" s="1" t="s">
        <v>320</v>
      </c>
      <c r="G7" s="1" t="s">
        <v>251</v>
      </c>
      <c r="H7" s="138"/>
    </row>
    <row r="8" spans="1:9">
      <c r="A8" s="1">
        <v>4</v>
      </c>
      <c r="B8" s="235">
        <v>45049</v>
      </c>
      <c r="C8" s="1" t="s">
        <v>147</v>
      </c>
      <c r="D8" s="144">
        <v>5450720</v>
      </c>
      <c r="F8" s="1" t="s">
        <v>320</v>
      </c>
      <c r="G8" s="1" t="s">
        <v>251</v>
      </c>
      <c r="H8" s="138" t="s">
        <v>165</v>
      </c>
      <c r="I8" s="138"/>
    </row>
    <row r="9" spans="1:9">
      <c r="A9" s="1">
        <v>4</v>
      </c>
      <c r="B9" s="235">
        <v>45049</v>
      </c>
      <c r="C9" s="1" t="s">
        <v>248</v>
      </c>
      <c r="E9" s="144">
        <v>5450720</v>
      </c>
      <c r="F9" s="1" t="s">
        <v>320</v>
      </c>
      <c r="G9" s="1" t="s">
        <v>251</v>
      </c>
      <c r="H9" s="138"/>
    </row>
    <row r="10" spans="1:9">
      <c r="A10" s="1">
        <v>5</v>
      </c>
      <c r="B10" s="235">
        <v>45049</v>
      </c>
      <c r="C10" s="1" t="s">
        <v>147</v>
      </c>
      <c r="D10" s="144">
        <v>5897430</v>
      </c>
      <c r="F10" s="1" t="s">
        <v>320</v>
      </c>
      <c r="G10" s="1" t="s">
        <v>251</v>
      </c>
      <c r="H10" s="138" t="s">
        <v>165</v>
      </c>
      <c r="I10" s="138"/>
    </row>
    <row r="11" spans="1:9">
      <c r="A11" s="1">
        <v>5</v>
      </c>
      <c r="B11" s="235">
        <v>45049</v>
      </c>
      <c r="C11" s="1" t="s">
        <v>248</v>
      </c>
      <c r="E11" s="144">
        <v>5897430</v>
      </c>
      <c r="F11" s="1" t="s">
        <v>320</v>
      </c>
      <c r="G11" s="1" t="s">
        <v>251</v>
      </c>
      <c r="H11" s="138"/>
    </row>
    <row r="12" spans="1:9">
      <c r="A12" s="1">
        <v>6</v>
      </c>
      <c r="B12" s="235">
        <v>45049</v>
      </c>
      <c r="C12" s="1" t="s">
        <v>147</v>
      </c>
      <c r="D12" s="144">
        <v>14374800</v>
      </c>
      <c r="F12" s="1" t="s">
        <v>320</v>
      </c>
      <c r="G12" s="1" t="s">
        <v>251</v>
      </c>
      <c r="H12" s="138" t="s">
        <v>165</v>
      </c>
      <c r="I12" s="138"/>
    </row>
    <row r="13" spans="1:9">
      <c r="A13" s="1">
        <v>6</v>
      </c>
      <c r="B13" s="235">
        <v>45049</v>
      </c>
      <c r="C13" s="1" t="s">
        <v>248</v>
      </c>
      <c r="E13" s="144">
        <v>14374800</v>
      </c>
      <c r="F13" s="1" t="s">
        <v>320</v>
      </c>
      <c r="G13" s="1" t="s">
        <v>251</v>
      </c>
      <c r="H13" s="138"/>
    </row>
    <row r="14" spans="1:9">
      <c r="A14" s="1">
        <v>7</v>
      </c>
      <c r="B14" s="235">
        <v>45050</v>
      </c>
      <c r="C14" s="1" t="s">
        <v>147</v>
      </c>
      <c r="D14" s="144">
        <v>80441460</v>
      </c>
      <c r="F14" s="1" t="s">
        <v>346</v>
      </c>
      <c r="G14" s="1" t="s">
        <v>251</v>
      </c>
      <c r="H14" s="138" t="s">
        <v>165</v>
      </c>
      <c r="I14" s="138"/>
    </row>
    <row r="15" spans="1:9">
      <c r="A15" s="1">
        <v>7</v>
      </c>
      <c r="B15" s="235">
        <v>45050</v>
      </c>
      <c r="C15" s="1" t="s">
        <v>248</v>
      </c>
      <c r="E15" s="144">
        <v>80441460</v>
      </c>
      <c r="F15" s="1" t="s">
        <v>346</v>
      </c>
      <c r="G15" s="1" t="s">
        <v>251</v>
      </c>
      <c r="H15" s="138"/>
    </row>
    <row r="16" spans="1:9">
      <c r="A16" s="1">
        <v>8</v>
      </c>
      <c r="B16" s="235">
        <v>45050</v>
      </c>
      <c r="C16" s="1" t="s">
        <v>147</v>
      </c>
      <c r="D16" s="144">
        <v>8779100</v>
      </c>
      <c r="F16" s="1" t="s">
        <v>320</v>
      </c>
      <c r="G16" s="1" t="s">
        <v>251</v>
      </c>
      <c r="H16" s="138" t="s">
        <v>165</v>
      </c>
      <c r="I16" s="138"/>
    </row>
    <row r="17" spans="1:9">
      <c r="A17" s="1">
        <v>8</v>
      </c>
      <c r="B17" s="235">
        <v>45050</v>
      </c>
      <c r="C17" s="1" t="s">
        <v>248</v>
      </c>
      <c r="E17" s="144">
        <v>8779100</v>
      </c>
      <c r="F17" s="1" t="s">
        <v>320</v>
      </c>
      <c r="G17" s="1" t="s">
        <v>251</v>
      </c>
      <c r="H17" s="138"/>
    </row>
    <row r="18" spans="1:9">
      <c r="A18" s="1">
        <v>9</v>
      </c>
      <c r="B18" s="235">
        <v>45054</v>
      </c>
      <c r="C18" s="1" t="s">
        <v>147</v>
      </c>
      <c r="D18" s="144">
        <v>9325140</v>
      </c>
      <c r="F18" s="1" t="s">
        <v>612</v>
      </c>
      <c r="G18" s="1" t="s">
        <v>251</v>
      </c>
      <c r="H18" s="138" t="s">
        <v>165</v>
      </c>
      <c r="I18" s="138"/>
    </row>
    <row r="19" spans="1:9">
      <c r="A19" s="1">
        <v>9</v>
      </c>
      <c r="B19" s="235">
        <v>45054</v>
      </c>
      <c r="C19" s="1" t="s">
        <v>248</v>
      </c>
      <c r="E19" s="144">
        <v>9325140</v>
      </c>
      <c r="F19" s="1" t="s">
        <v>612</v>
      </c>
      <c r="G19" s="1" t="s">
        <v>251</v>
      </c>
      <c r="H19" s="138"/>
    </row>
    <row r="20" spans="1:9">
      <c r="A20" s="1">
        <v>10</v>
      </c>
      <c r="B20" s="235">
        <v>45054</v>
      </c>
      <c r="C20" s="1" t="s">
        <v>147</v>
      </c>
      <c r="D20" s="144">
        <v>36128400</v>
      </c>
      <c r="F20" s="1" t="s">
        <v>346</v>
      </c>
      <c r="G20" s="1" t="s">
        <v>251</v>
      </c>
      <c r="H20" s="138" t="s">
        <v>165</v>
      </c>
      <c r="I20" s="138"/>
    </row>
    <row r="21" spans="1:9">
      <c r="A21" s="1">
        <v>10</v>
      </c>
      <c r="B21" s="235">
        <v>45054</v>
      </c>
      <c r="C21" s="1" t="s">
        <v>248</v>
      </c>
      <c r="E21" s="144">
        <v>36128400</v>
      </c>
      <c r="F21" s="1" t="s">
        <v>346</v>
      </c>
      <c r="G21" s="1" t="s">
        <v>251</v>
      </c>
      <c r="H21" s="138"/>
    </row>
    <row r="22" spans="1:9">
      <c r="A22" s="1">
        <v>11</v>
      </c>
      <c r="B22" s="235">
        <v>45054</v>
      </c>
      <c r="C22" s="1" t="s">
        <v>147</v>
      </c>
      <c r="D22" s="144">
        <v>14497615</v>
      </c>
      <c r="F22" s="1" t="s">
        <v>376</v>
      </c>
      <c r="G22" s="1" t="s">
        <v>251</v>
      </c>
      <c r="H22" s="138" t="s">
        <v>165</v>
      </c>
      <c r="I22" s="138"/>
    </row>
    <row r="23" spans="1:9">
      <c r="A23" s="1">
        <v>11</v>
      </c>
      <c r="B23" s="235">
        <v>45054</v>
      </c>
      <c r="C23" s="1" t="s">
        <v>248</v>
      </c>
      <c r="E23" s="144">
        <v>14497615</v>
      </c>
      <c r="F23" s="1" t="s">
        <v>376</v>
      </c>
      <c r="G23" s="1" t="s">
        <v>251</v>
      </c>
      <c r="H23" s="138"/>
    </row>
    <row r="24" spans="1:9">
      <c r="A24" s="1">
        <v>12</v>
      </c>
      <c r="B24" s="235">
        <v>45054</v>
      </c>
      <c r="C24" s="1" t="s">
        <v>147</v>
      </c>
      <c r="D24" s="144">
        <v>38467880</v>
      </c>
      <c r="F24" s="1" t="s">
        <v>379</v>
      </c>
      <c r="G24" s="1" t="s">
        <v>251</v>
      </c>
      <c r="H24" s="138" t="s">
        <v>165</v>
      </c>
      <c r="I24" s="138"/>
    </row>
    <row r="25" spans="1:9">
      <c r="A25" s="1">
        <v>12</v>
      </c>
      <c r="B25" s="235">
        <v>45054</v>
      </c>
      <c r="C25" s="1" t="s">
        <v>248</v>
      </c>
      <c r="E25" s="144">
        <v>38467880</v>
      </c>
      <c r="F25" s="1" t="s">
        <v>379</v>
      </c>
      <c r="G25" s="1" t="s">
        <v>251</v>
      </c>
      <c r="H25" s="138"/>
    </row>
    <row r="26" spans="1:9">
      <c r="A26" s="1">
        <v>13</v>
      </c>
      <c r="B26" s="235">
        <v>45054</v>
      </c>
      <c r="C26" s="1" t="s">
        <v>147</v>
      </c>
      <c r="D26" s="144">
        <v>46281290</v>
      </c>
      <c r="F26" s="1" t="s">
        <v>481</v>
      </c>
      <c r="G26" s="1" t="s">
        <v>251</v>
      </c>
      <c r="H26" s="138" t="s">
        <v>165</v>
      </c>
      <c r="I26" s="138"/>
    </row>
    <row r="27" spans="1:9">
      <c r="A27" s="1">
        <v>13</v>
      </c>
      <c r="B27" s="235">
        <v>45054</v>
      </c>
      <c r="C27" s="1" t="s">
        <v>248</v>
      </c>
      <c r="E27" s="144">
        <v>46281290</v>
      </c>
      <c r="F27" s="1" t="s">
        <v>481</v>
      </c>
      <c r="G27" s="1" t="s">
        <v>251</v>
      </c>
      <c r="H27" s="138"/>
    </row>
    <row r="28" spans="1:9">
      <c r="A28" s="1">
        <v>14</v>
      </c>
      <c r="B28" s="235">
        <v>45055</v>
      </c>
      <c r="C28" s="1" t="s">
        <v>147</v>
      </c>
      <c r="D28" s="144">
        <v>109897920</v>
      </c>
      <c r="F28" s="1" t="s">
        <v>332</v>
      </c>
      <c r="G28" s="1" t="s">
        <v>251</v>
      </c>
      <c r="H28" s="138" t="s">
        <v>165</v>
      </c>
      <c r="I28" s="138"/>
    </row>
    <row r="29" spans="1:9">
      <c r="A29" s="1">
        <v>14</v>
      </c>
      <c r="B29" s="235">
        <v>45055</v>
      </c>
      <c r="C29" s="1" t="s">
        <v>248</v>
      </c>
      <c r="E29" s="144">
        <v>109897920</v>
      </c>
      <c r="F29" s="1" t="s">
        <v>332</v>
      </c>
      <c r="G29" s="1" t="s">
        <v>251</v>
      </c>
      <c r="H29" s="138"/>
    </row>
    <row r="30" spans="1:9">
      <c r="A30" s="1">
        <v>15</v>
      </c>
      <c r="B30" s="235">
        <v>45055</v>
      </c>
      <c r="C30" s="1" t="s">
        <v>147</v>
      </c>
      <c r="D30" s="144">
        <v>12531530</v>
      </c>
      <c r="F30" s="1" t="s">
        <v>362</v>
      </c>
      <c r="G30" s="1" t="s">
        <v>251</v>
      </c>
      <c r="H30" s="138" t="s">
        <v>165</v>
      </c>
      <c r="I30" s="138"/>
    </row>
    <row r="31" spans="1:9">
      <c r="A31" s="1">
        <v>15</v>
      </c>
      <c r="B31" s="235">
        <v>45055</v>
      </c>
      <c r="C31" s="1" t="s">
        <v>248</v>
      </c>
      <c r="E31" s="144">
        <v>12531530</v>
      </c>
      <c r="F31" s="1" t="s">
        <v>362</v>
      </c>
      <c r="G31" s="1" t="s">
        <v>251</v>
      </c>
      <c r="H31" s="138"/>
    </row>
    <row r="32" spans="1:9">
      <c r="A32" s="1">
        <v>16</v>
      </c>
      <c r="B32" s="235">
        <v>45055</v>
      </c>
      <c r="C32" s="1" t="s">
        <v>147</v>
      </c>
      <c r="D32" s="144">
        <v>5420250</v>
      </c>
      <c r="F32" s="1" t="s">
        <v>315</v>
      </c>
      <c r="G32" s="1" t="s">
        <v>251</v>
      </c>
      <c r="H32" s="138" t="s">
        <v>165</v>
      </c>
      <c r="I32" s="138"/>
    </row>
    <row r="33" spans="1:9">
      <c r="A33" s="1">
        <v>16</v>
      </c>
      <c r="B33" s="235">
        <v>45055</v>
      </c>
      <c r="C33" s="1" t="s">
        <v>248</v>
      </c>
      <c r="E33" s="144">
        <v>5420250</v>
      </c>
      <c r="F33" s="1" t="s">
        <v>315</v>
      </c>
      <c r="G33" s="1" t="s">
        <v>251</v>
      </c>
    </row>
    <row r="34" spans="1:9">
      <c r="A34" s="1">
        <v>17</v>
      </c>
      <c r="B34" s="235">
        <v>45055</v>
      </c>
      <c r="C34" s="1" t="s">
        <v>147</v>
      </c>
      <c r="D34" s="144">
        <v>26827719</v>
      </c>
      <c r="F34" s="1" t="s">
        <v>361</v>
      </c>
      <c r="G34" s="1" t="s">
        <v>251</v>
      </c>
      <c r="H34" s="138" t="s">
        <v>165</v>
      </c>
      <c r="I34" s="138"/>
    </row>
    <row r="35" spans="1:9">
      <c r="A35" s="1">
        <v>17</v>
      </c>
      <c r="B35" s="235">
        <v>45055</v>
      </c>
      <c r="C35" s="1" t="s">
        <v>248</v>
      </c>
      <c r="E35" s="144">
        <v>26827719</v>
      </c>
      <c r="F35" s="1" t="s">
        <v>361</v>
      </c>
      <c r="G35" s="1" t="s">
        <v>251</v>
      </c>
      <c r="H35" s="138"/>
    </row>
    <row r="36" spans="1:9">
      <c r="A36" s="1">
        <v>18</v>
      </c>
      <c r="B36" s="235">
        <v>45056</v>
      </c>
      <c r="C36" s="1" t="s">
        <v>147</v>
      </c>
      <c r="D36" s="144">
        <v>167116840</v>
      </c>
      <c r="F36" s="1" t="s">
        <v>354</v>
      </c>
      <c r="G36" s="1" t="s">
        <v>251</v>
      </c>
      <c r="H36" s="138" t="s">
        <v>165</v>
      </c>
      <c r="I36" s="138"/>
    </row>
    <row r="37" spans="1:9">
      <c r="A37" s="1">
        <v>18</v>
      </c>
      <c r="B37" s="235">
        <v>45056</v>
      </c>
      <c r="C37" s="1" t="s">
        <v>248</v>
      </c>
      <c r="E37" s="144">
        <v>167116840</v>
      </c>
      <c r="F37" s="1" t="s">
        <v>354</v>
      </c>
      <c r="G37" s="1" t="s">
        <v>251</v>
      </c>
      <c r="H37" s="138"/>
    </row>
    <row r="38" spans="1:9">
      <c r="A38" s="1">
        <v>19</v>
      </c>
      <c r="B38" s="235">
        <v>45056</v>
      </c>
      <c r="C38" s="1" t="s">
        <v>147</v>
      </c>
      <c r="D38" s="144">
        <v>36291200</v>
      </c>
      <c r="F38" s="1" t="s">
        <v>400</v>
      </c>
      <c r="G38" s="1" t="s">
        <v>251</v>
      </c>
      <c r="H38" s="138" t="s">
        <v>165</v>
      </c>
      <c r="I38" s="138"/>
    </row>
    <row r="39" spans="1:9">
      <c r="A39" s="1">
        <v>19</v>
      </c>
      <c r="B39" s="235">
        <v>45056</v>
      </c>
      <c r="C39" s="1" t="s">
        <v>248</v>
      </c>
      <c r="E39" s="144">
        <v>36291200</v>
      </c>
      <c r="F39" s="1" t="s">
        <v>400</v>
      </c>
      <c r="G39" s="1" t="s">
        <v>251</v>
      </c>
      <c r="H39" s="138"/>
    </row>
    <row r="40" spans="1:9">
      <c r="A40" s="1">
        <v>20</v>
      </c>
      <c r="B40" s="235">
        <v>45056</v>
      </c>
      <c r="C40" s="1" t="s">
        <v>147</v>
      </c>
      <c r="D40" s="144">
        <v>7791300</v>
      </c>
      <c r="F40" s="1" t="s">
        <v>613</v>
      </c>
      <c r="G40" s="1" t="s">
        <v>251</v>
      </c>
      <c r="H40" s="138" t="s">
        <v>165</v>
      </c>
      <c r="I40" s="138"/>
    </row>
    <row r="41" spans="1:9">
      <c r="A41" s="1">
        <v>20</v>
      </c>
      <c r="B41" s="235">
        <v>45056</v>
      </c>
      <c r="C41" s="1" t="s">
        <v>248</v>
      </c>
      <c r="E41" s="144">
        <v>7791300</v>
      </c>
      <c r="F41" s="1" t="s">
        <v>613</v>
      </c>
      <c r="G41" s="1" t="s">
        <v>251</v>
      </c>
      <c r="H41" s="138"/>
    </row>
    <row r="42" spans="1:9">
      <c r="A42" s="1">
        <v>21</v>
      </c>
      <c r="B42" s="235">
        <v>45056</v>
      </c>
      <c r="C42" s="1" t="s">
        <v>147</v>
      </c>
      <c r="D42" s="144">
        <v>69005640</v>
      </c>
      <c r="F42" s="1" t="s">
        <v>359</v>
      </c>
      <c r="G42" s="1" t="s">
        <v>251</v>
      </c>
      <c r="H42" s="138" t="s">
        <v>165</v>
      </c>
      <c r="I42" s="138"/>
    </row>
    <row r="43" spans="1:9">
      <c r="A43" s="1">
        <v>21</v>
      </c>
      <c r="B43" s="235">
        <v>45056</v>
      </c>
      <c r="C43" s="1" t="s">
        <v>248</v>
      </c>
      <c r="E43" s="144">
        <v>69005640</v>
      </c>
      <c r="F43" s="1" t="s">
        <v>359</v>
      </c>
      <c r="G43" s="1" t="s">
        <v>251</v>
      </c>
      <c r="H43" s="138"/>
    </row>
    <row r="44" spans="1:9">
      <c r="A44" s="1">
        <v>22</v>
      </c>
      <c r="B44" s="235">
        <v>45056</v>
      </c>
      <c r="C44" s="1" t="s">
        <v>147</v>
      </c>
      <c r="D44" s="144">
        <v>5613300</v>
      </c>
      <c r="F44" s="1" t="s">
        <v>353</v>
      </c>
      <c r="G44" s="1" t="s">
        <v>251</v>
      </c>
      <c r="H44" s="138" t="s">
        <v>165</v>
      </c>
      <c r="I44" s="138"/>
    </row>
    <row r="45" spans="1:9">
      <c r="A45" s="1">
        <v>22</v>
      </c>
      <c r="B45" s="235">
        <v>45056</v>
      </c>
      <c r="C45" s="1" t="s">
        <v>248</v>
      </c>
      <c r="E45" s="144">
        <v>5613300</v>
      </c>
      <c r="F45" s="1" t="s">
        <v>353</v>
      </c>
      <c r="G45" s="1" t="s">
        <v>251</v>
      </c>
      <c r="H45" s="138"/>
    </row>
    <row r="46" spans="1:9">
      <c r="A46" s="1">
        <v>23</v>
      </c>
      <c r="B46" s="235">
        <v>45056</v>
      </c>
      <c r="C46" s="1" t="s">
        <v>147</v>
      </c>
      <c r="D46" s="144">
        <v>2436940</v>
      </c>
      <c r="F46" s="1" t="s">
        <v>500</v>
      </c>
      <c r="G46" s="1" t="s">
        <v>251</v>
      </c>
      <c r="H46" s="138" t="s">
        <v>165</v>
      </c>
      <c r="I46" s="138"/>
    </row>
    <row r="47" spans="1:9">
      <c r="A47" s="1">
        <v>23</v>
      </c>
      <c r="B47" s="235">
        <v>45056</v>
      </c>
      <c r="C47" s="1" t="s">
        <v>248</v>
      </c>
      <c r="E47" s="144">
        <v>2436940</v>
      </c>
      <c r="F47" s="1" t="s">
        <v>500</v>
      </c>
      <c r="G47" s="1" t="s">
        <v>251</v>
      </c>
      <c r="H47" s="138"/>
    </row>
    <row r="48" spans="1:9">
      <c r="A48" s="1">
        <v>24</v>
      </c>
      <c r="B48" s="235">
        <v>45056</v>
      </c>
      <c r="C48" s="1" t="s">
        <v>147</v>
      </c>
      <c r="D48" s="144">
        <v>4411880</v>
      </c>
      <c r="F48" s="1" t="s">
        <v>500</v>
      </c>
      <c r="G48" s="1" t="s">
        <v>251</v>
      </c>
      <c r="H48" s="138" t="s">
        <v>165</v>
      </c>
      <c r="I48" s="138"/>
    </row>
    <row r="49" spans="1:9">
      <c r="A49" s="1">
        <v>24</v>
      </c>
      <c r="B49" s="235">
        <v>45056</v>
      </c>
      <c r="C49" s="1" t="s">
        <v>248</v>
      </c>
      <c r="E49" s="144">
        <v>4411880</v>
      </c>
      <c r="F49" s="1" t="s">
        <v>500</v>
      </c>
      <c r="G49" s="1" t="s">
        <v>251</v>
      </c>
      <c r="H49" s="138"/>
    </row>
    <row r="50" spans="1:9">
      <c r="A50" s="1">
        <v>25</v>
      </c>
      <c r="B50" s="235">
        <v>45056</v>
      </c>
      <c r="C50" s="1" t="s">
        <v>147</v>
      </c>
      <c r="D50" s="144">
        <v>19436450</v>
      </c>
      <c r="F50" s="1" t="s">
        <v>312</v>
      </c>
      <c r="G50" s="1" t="s">
        <v>251</v>
      </c>
      <c r="H50" s="138" t="s">
        <v>165</v>
      </c>
      <c r="I50" s="138"/>
    </row>
    <row r="51" spans="1:9">
      <c r="A51" s="1">
        <v>25</v>
      </c>
      <c r="B51" s="235">
        <v>45056</v>
      </c>
      <c r="C51" s="1" t="s">
        <v>248</v>
      </c>
      <c r="E51" s="144">
        <v>19436450</v>
      </c>
      <c r="F51" s="1" t="s">
        <v>312</v>
      </c>
      <c r="G51" s="1" t="s">
        <v>251</v>
      </c>
      <c r="H51" s="138"/>
    </row>
    <row r="52" spans="1:9">
      <c r="A52" s="1">
        <v>26</v>
      </c>
      <c r="B52" s="235">
        <v>45056</v>
      </c>
      <c r="C52" s="1" t="s">
        <v>147</v>
      </c>
      <c r="D52" s="144">
        <v>3409120</v>
      </c>
      <c r="F52" s="1" t="s">
        <v>311</v>
      </c>
      <c r="G52" s="1" t="s">
        <v>251</v>
      </c>
      <c r="H52" s="138" t="s">
        <v>165</v>
      </c>
      <c r="I52" s="138"/>
    </row>
    <row r="53" spans="1:9">
      <c r="A53" s="1">
        <v>26</v>
      </c>
      <c r="B53" s="235">
        <v>45056</v>
      </c>
      <c r="C53" s="1" t="s">
        <v>248</v>
      </c>
      <c r="E53" s="144">
        <v>3409120</v>
      </c>
      <c r="F53" s="1" t="s">
        <v>311</v>
      </c>
      <c r="G53" s="1" t="s">
        <v>251</v>
      </c>
      <c r="H53" s="138"/>
    </row>
    <row r="54" spans="1:9">
      <c r="A54" s="1">
        <v>27</v>
      </c>
      <c r="B54" s="235">
        <v>45056</v>
      </c>
      <c r="C54" s="1" t="s">
        <v>147</v>
      </c>
      <c r="D54" s="144">
        <v>97504404</v>
      </c>
      <c r="F54" s="1" t="s">
        <v>344</v>
      </c>
      <c r="G54" s="1" t="s">
        <v>251</v>
      </c>
      <c r="H54" s="138" t="s">
        <v>165</v>
      </c>
      <c r="I54" s="138"/>
    </row>
    <row r="55" spans="1:9">
      <c r="A55" s="1">
        <v>27</v>
      </c>
      <c r="B55" s="235">
        <v>45056</v>
      </c>
      <c r="C55" s="1" t="s">
        <v>248</v>
      </c>
      <c r="E55" s="144">
        <v>97504404</v>
      </c>
      <c r="F55" s="1" t="s">
        <v>344</v>
      </c>
      <c r="G55" s="1" t="s">
        <v>251</v>
      </c>
      <c r="H55" s="138"/>
    </row>
    <row r="56" spans="1:9">
      <c r="A56" s="1">
        <v>28</v>
      </c>
      <c r="B56" s="235">
        <v>45056</v>
      </c>
      <c r="C56" s="1" t="s">
        <v>147</v>
      </c>
      <c r="D56" s="144">
        <v>21534370</v>
      </c>
      <c r="F56" s="1" t="s">
        <v>501</v>
      </c>
      <c r="G56" s="1" t="s">
        <v>251</v>
      </c>
      <c r="H56" s="138" t="s">
        <v>165</v>
      </c>
      <c r="I56" s="138"/>
    </row>
    <row r="57" spans="1:9">
      <c r="A57" s="1">
        <v>28</v>
      </c>
      <c r="B57" s="235">
        <v>45056</v>
      </c>
      <c r="C57" s="1" t="s">
        <v>248</v>
      </c>
      <c r="E57" s="144">
        <v>21534370</v>
      </c>
      <c r="F57" s="1" t="s">
        <v>501</v>
      </c>
      <c r="G57" s="1" t="s">
        <v>251</v>
      </c>
      <c r="H57" s="138"/>
    </row>
    <row r="58" spans="1:9">
      <c r="A58" s="1">
        <v>29</v>
      </c>
      <c r="B58" s="235">
        <v>45056</v>
      </c>
      <c r="C58" s="1" t="s">
        <v>147</v>
      </c>
      <c r="D58" s="144">
        <v>126287700</v>
      </c>
      <c r="F58" s="1" t="s">
        <v>321</v>
      </c>
      <c r="G58" s="1" t="s">
        <v>251</v>
      </c>
      <c r="H58" s="138" t="s">
        <v>165</v>
      </c>
      <c r="I58" s="138"/>
    </row>
    <row r="59" spans="1:9">
      <c r="A59" s="1">
        <v>29</v>
      </c>
      <c r="B59" s="235">
        <v>45056</v>
      </c>
      <c r="C59" s="1" t="s">
        <v>248</v>
      </c>
      <c r="E59" s="144">
        <v>126287700</v>
      </c>
      <c r="F59" s="1" t="s">
        <v>321</v>
      </c>
      <c r="G59" s="1" t="s">
        <v>251</v>
      </c>
      <c r="H59" s="138"/>
    </row>
    <row r="60" spans="1:9">
      <c r="A60" s="1">
        <v>30</v>
      </c>
      <c r="B60" s="235">
        <v>45056</v>
      </c>
      <c r="C60" s="1" t="s">
        <v>147</v>
      </c>
      <c r="D60" s="144">
        <v>7387600</v>
      </c>
      <c r="F60" s="1" t="s">
        <v>321</v>
      </c>
      <c r="G60" s="1" t="s">
        <v>251</v>
      </c>
      <c r="H60" s="138" t="s">
        <v>165</v>
      </c>
      <c r="I60" s="138"/>
    </row>
    <row r="61" spans="1:9">
      <c r="A61" s="1">
        <v>30</v>
      </c>
      <c r="B61" s="235">
        <v>45056</v>
      </c>
      <c r="C61" s="1" t="s">
        <v>248</v>
      </c>
      <c r="E61" s="144">
        <v>7387600</v>
      </c>
      <c r="F61" s="1" t="s">
        <v>321</v>
      </c>
      <c r="G61" s="1" t="s">
        <v>251</v>
      </c>
      <c r="H61" s="138"/>
    </row>
    <row r="62" spans="1:9">
      <c r="A62" s="1">
        <v>31</v>
      </c>
      <c r="B62" s="235">
        <v>45056</v>
      </c>
      <c r="C62" s="1" t="s">
        <v>147</v>
      </c>
      <c r="D62" s="144">
        <v>9520940</v>
      </c>
      <c r="F62" s="1" t="s">
        <v>318</v>
      </c>
      <c r="G62" s="1" t="s">
        <v>251</v>
      </c>
      <c r="H62" s="138" t="s">
        <v>165</v>
      </c>
      <c r="I62" s="138"/>
    </row>
    <row r="63" spans="1:9">
      <c r="A63" s="1">
        <v>31</v>
      </c>
      <c r="B63" s="235">
        <v>45056</v>
      </c>
      <c r="C63" s="1" t="s">
        <v>248</v>
      </c>
      <c r="E63" s="144">
        <v>9520940</v>
      </c>
      <c r="F63" s="1" t="s">
        <v>318</v>
      </c>
      <c r="G63" s="1" t="s">
        <v>251</v>
      </c>
      <c r="H63" s="138"/>
    </row>
    <row r="64" spans="1:9">
      <c r="A64" s="1">
        <v>32</v>
      </c>
      <c r="B64" s="235">
        <v>45056</v>
      </c>
      <c r="C64" s="1" t="s">
        <v>147</v>
      </c>
      <c r="D64" s="144">
        <v>26176700</v>
      </c>
      <c r="F64" s="1" t="s">
        <v>318</v>
      </c>
      <c r="G64" s="1" t="s">
        <v>251</v>
      </c>
      <c r="H64" s="138" t="s">
        <v>165</v>
      </c>
      <c r="I64" s="138"/>
    </row>
    <row r="65" spans="1:9">
      <c r="A65" s="1">
        <v>32</v>
      </c>
      <c r="B65" s="235">
        <v>45056</v>
      </c>
      <c r="C65" s="1" t="s">
        <v>248</v>
      </c>
      <c r="E65" s="144">
        <v>26176700</v>
      </c>
      <c r="F65" s="1" t="s">
        <v>318</v>
      </c>
      <c r="G65" s="1" t="s">
        <v>251</v>
      </c>
      <c r="H65" s="138"/>
    </row>
    <row r="66" spans="1:9">
      <c r="A66" s="1">
        <v>33</v>
      </c>
      <c r="B66" s="235">
        <v>45056</v>
      </c>
      <c r="C66" s="1" t="s">
        <v>147</v>
      </c>
      <c r="D66" s="144">
        <v>7865220</v>
      </c>
      <c r="F66" s="1" t="s">
        <v>232</v>
      </c>
      <c r="G66" s="1" t="s">
        <v>251</v>
      </c>
      <c r="H66" s="138" t="s">
        <v>165</v>
      </c>
      <c r="I66" s="138"/>
    </row>
    <row r="67" spans="1:9">
      <c r="A67" s="1">
        <v>33</v>
      </c>
      <c r="B67" s="235">
        <v>45056</v>
      </c>
      <c r="C67" s="1" t="s">
        <v>248</v>
      </c>
      <c r="E67" s="144">
        <v>7865220</v>
      </c>
      <c r="F67" s="1" t="s">
        <v>232</v>
      </c>
      <c r="G67" s="1" t="s">
        <v>251</v>
      </c>
      <c r="H67" s="138"/>
    </row>
    <row r="68" spans="1:9">
      <c r="A68" s="1">
        <v>34</v>
      </c>
      <c r="B68" s="235">
        <v>45056</v>
      </c>
      <c r="C68" s="1" t="s">
        <v>147</v>
      </c>
      <c r="D68" s="144">
        <v>5174918</v>
      </c>
      <c r="F68" s="1" t="s">
        <v>360</v>
      </c>
      <c r="G68" s="1" t="s">
        <v>251</v>
      </c>
      <c r="H68" s="138" t="s">
        <v>165</v>
      </c>
      <c r="I68" s="138"/>
    </row>
    <row r="69" spans="1:9">
      <c r="A69" s="1">
        <v>34</v>
      </c>
      <c r="B69" s="235">
        <v>45056</v>
      </c>
      <c r="C69" s="1" t="s">
        <v>248</v>
      </c>
      <c r="E69" s="144">
        <v>5174918</v>
      </c>
      <c r="F69" s="1" t="s">
        <v>360</v>
      </c>
      <c r="G69" s="1" t="s">
        <v>251</v>
      </c>
      <c r="H69" s="138"/>
    </row>
    <row r="70" spans="1:9">
      <c r="A70" s="1">
        <v>35</v>
      </c>
      <c r="B70" s="235">
        <v>45056</v>
      </c>
      <c r="C70" s="1" t="s">
        <v>147</v>
      </c>
      <c r="D70" s="144">
        <v>8624990</v>
      </c>
      <c r="F70" s="1" t="s">
        <v>319</v>
      </c>
      <c r="G70" s="1" t="s">
        <v>251</v>
      </c>
      <c r="H70" s="138" t="s">
        <v>165</v>
      </c>
      <c r="I70" s="138"/>
    </row>
    <row r="71" spans="1:9">
      <c r="A71" s="1">
        <v>35</v>
      </c>
      <c r="B71" s="235">
        <v>45056</v>
      </c>
      <c r="C71" s="1" t="s">
        <v>248</v>
      </c>
      <c r="E71" s="144">
        <v>8624990</v>
      </c>
      <c r="F71" s="1" t="s">
        <v>319</v>
      </c>
      <c r="G71" s="1" t="s">
        <v>251</v>
      </c>
      <c r="H71" s="138"/>
    </row>
    <row r="72" spans="1:9">
      <c r="A72" s="1">
        <v>36</v>
      </c>
      <c r="B72" s="235">
        <v>45056</v>
      </c>
      <c r="C72" s="1" t="s">
        <v>147</v>
      </c>
      <c r="D72" s="144">
        <v>3410440</v>
      </c>
      <c r="F72" s="1" t="s">
        <v>397</v>
      </c>
      <c r="G72" s="1" t="s">
        <v>251</v>
      </c>
      <c r="H72" s="138" t="s">
        <v>165</v>
      </c>
      <c r="I72" s="138"/>
    </row>
    <row r="73" spans="1:9">
      <c r="A73" s="1">
        <v>36</v>
      </c>
      <c r="B73" s="235">
        <v>45056</v>
      </c>
      <c r="C73" s="1" t="s">
        <v>248</v>
      </c>
      <c r="E73" s="144">
        <v>3410440</v>
      </c>
      <c r="F73" s="1" t="s">
        <v>397</v>
      </c>
      <c r="G73" s="1" t="s">
        <v>251</v>
      </c>
      <c r="H73" s="138"/>
    </row>
    <row r="74" spans="1:9">
      <c r="A74" s="1">
        <v>37</v>
      </c>
      <c r="B74" s="235">
        <v>45056</v>
      </c>
      <c r="C74" s="1" t="s">
        <v>147</v>
      </c>
      <c r="D74" s="144">
        <v>51898550</v>
      </c>
      <c r="F74" s="1" t="s">
        <v>533</v>
      </c>
      <c r="G74" s="1" t="s">
        <v>251</v>
      </c>
      <c r="H74" s="138" t="s">
        <v>165</v>
      </c>
      <c r="I74" s="138"/>
    </row>
    <row r="75" spans="1:9">
      <c r="A75" s="1">
        <v>37</v>
      </c>
      <c r="B75" s="235">
        <v>45056</v>
      </c>
      <c r="C75" s="1" t="s">
        <v>248</v>
      </c>
      <c r="E75" s="144">
        <v>51898550</v>
      </c>
      <c r="F75" s="1" t="s">
        <v>533</v>
      </c>
      <c r="G75" s="1" t="s">
        <v>251</v>
      </c>
      <c r="H75" s="138"/>
    </row>
    <row r="76" spans="1:9">
      <c r="A76" s="1">
        <v>38</v>
      </c>
      <c r="B76" s="235">
        <v>45056</v>
      </c>
      <c r="C76" s="1" t="s">
        <v>147</v>
      </c>
      <c r="D76" s="144">
        <v>1442980</v>
      </c>
      <c r="F76" s="1" t="s">
        <v>526</v>
      </c>
      <c r="G76" s="1" t="s">
        <v>251</v>
      </c>
      <c r="H76" s="138" t="s">
        <v>165</v>
      </c>
      <c r="I76" s="138"/>
    </row>
    <row r="77" spans="1:9">
      <c r="A77" s="1">
        <v>38</v>
      </c>
      <c r="B77" s="235">
        <v>45056</v>
      </c>
      <c r="C77" s="1" t="s">
        <v>248</v>
      </c>
      <c r="E77" s="144">
        <v>1442980</v>
      </c>
      <c r="F77" s="1" t="s">
        <v>526</v>
      </c>
      <c r="G77" s="1" t="s">
        <v>251</v>
      </c>
      <c r="H77" s="138"/>
    </row>
    <row r="78" spans="1:9">
      <c r="A78" s="1">
        <v>39</v>
      </c>
      <c r="B78" s="235">
        <v>45056</v>
      </c>
      <c r="C78" s="1" t="s">
        <v>147</v>
      </c>
      <c r="D78" s="144">
        <v>787050</v>
      </c>
      <c r="F78" s="1" t="s">
        <v>526</v>
      </c>
      <c r="G78" s="1" t="s">
        <v>251</v>
      </c>
      <c r="H78" s="138" t="s">
        <v>165</v>
      </c>
    </row>
    <row r="79" spans="1:9">
      <c r="A79" s="1">
        <v>39</v>
      </c>
      <c r="B79" s="235">
        <v>45056</v>
      </c>
      <c r="C79" s="1" t="s">
        <v>248</v>
      </c>
      <c r="E79" s="144">
        <v>787050</v>
      </c>
      <c r="F79" s="1" t="s">
        <v>526</v>
      </c>
      <c r="G79" s="1" t="s">
        <v>251</v>
      </c>
      <c r="H79" s="138"/>
    </row>
    <row r="80" spans="1:9">
      <c r="A80" s="1">
        <v>40</v>
      </c>
      <c r="B80" s="235">
        <v>45056</v>
      </c>
      <c r="C80" s="1" t="s">
        <v>147</v>
      </c>
      <c r="D80" s="144">
        <v>39634760</v>
      </c>
      <c r="F80" s="1" t="s">
        <v>308</v>
      </c>
      <c r="G80" s="1" t="s">
        <v>251</v>
      </c>
      <c r="H80" s="138" t="s">
        <v>165</v>
      </c>
    </row>
    <row r="81" spans="1:8">
      <c r="A81" s="1">
        <v>40</v>
      </c>
      <c r="B81" s="235">
        <v>45056</v>
      </c>
      <c r="C81" s="1" t="s">
        <v>248</v>
      </c>
      <c r="E81" s="144">
        <v>39634760</v>
      </c>
      <c r="F81" s="1" t="s">
        <v>308</v>
      </c>
      <c r="G81" s="1" t="s">
        <v>251</v>
      </c>
      <c r="H81" s="138"/>
    </row>
    <row r="82" spans="1:8">
      <c r="A82" s="1">
        <v>41</v>
      </c>
      <c r="B82" s="235">
        <v>45056</v>
      </c>
      <c r="C82" s="1" t="s">
        <v>147</v>
      </c>
      <c r="D82" s="144">
        <v>7550070</v>
      </c>
      <c r="F82" s="1" t="s">
        <v>456</v>
      </c>
      <c r="G82" s="1" t="s">
        <v>251</v>
      </c>
      <c r="H82" s="138" t="s">
        <v>165</v>
      </c>
    </row>
    <row r="83" spans="1:8">
      <c r="A83" s="1">
        <v>41</v>
      </c>
      <c r="B83" s="235">
        <v>45056</v>
      </c>
      <c r="C83" s="1" t="s">
        <v>248</v>
      </c>
      <c r="E83" s="144">
        <v>7550070</v>
      </c>
      <c r="F83" s="1" t="s">
        <v>456</v>
      </c>
      <c r="G83" s="1" t="s">
        <v>251</v>
      </c>
      <c r="H83" s="138"/>
    </row>
    <row r="84" spans="1:8">
      <c r="A84" s="1">
        <v>42</v>
      </c>
      <c r="B84" s="235">
        <v>45056</v>
      </c>
      <c r="C84" s="1" t="s">
        <v>147</v>
      </c>
      <c r="D84" s="144">
        <v>8903400</v>
      </c>
      <c r="F84" s="1" t="s">
        <v>358</v>
      </c>
      <c r="G84" s="1" t="s">
        <v>251</v>
      </c>
      <c r="H84" s="138" t="s">
        <v>165</v>
      </c>
    </row>
    <row r="85" spans="1:8">
      <c r="A85" s="1">
        <v>42</v>
      </c>
      <c r="B85" s="235">
        <v>45056</v>
      </c>
      <c r="C85" s="1" t="s">
        <v>248</v>
      </c>
      <c r="E85" s="144">
        <v>8903400</v>
      </c>
      <c r="F85" s="1" t="s">
        <v>358</v>
      </c>
      <c r="G85" s="1" t="s">
        <v>251</v>
      </c>
      <c r="H85" s="138"/>
    </row>
    <row r="86" spans="1:8">
      <c r="A86" s="1">
        <v>43</v>
      </c>
      <c r="B86" s="235">
        <v>45057</v>
      </c>
      <c r="C86" s="1" t="s">
        <v>147</v>
      </c>
      <c r="D86" s="144">
        <v>12344090</v>
      </c>
      <c r="F86" s="1" t="s">
        <v>128</v>
      </c>
      <c r="G86" s="1" t="s">
        <v>251</v>
      </c>
      <c r="H86" s="138" t="s">
        <v>165</v>
      </c>
    </row>
    <row r="87" spans="1:8">
      <c r="A87" s="1">
        <v>43</v>
      </c>
      <c r="B87" s="235">
        <v>45057</v>
      </c>
      <c r="C87" s="1" t="s">
        <v>248</v>
      </c>
      <c r="E87" s="144">
        <v>12344090</v>
      </c>
      <c r="F87" s="1" t="s">
        <v>128</v>
      </c>
      <c r="G87" s="1" t="s">
        <v>251</v>
      </c>
      <c r="H87" s="138"/>
    </row>
    <row r="88" spans="1:8">
      <c r="A88" s="1">
        <v>44</v>
      </c>
      <c r="B88" s="235">
        <v>45057</v>
      </c>
      <c r="C88" s="1" t="s">
        <v>147</v>
      </c>
      <c r="D88" s="144">
        <v>136154590</v>
      </c>
      <c r="F88" s="1" t="s">
        <v>357</v>
      </c>
      <c r="G88" s="1" t="s">
        <v>251</v>
      </c>
      <c r="H88" s="138" t="s">
        <v>165</v>
      </c>
    </row>
    <row r="89" spans="1:8">
      <c r="A89" s="1">
        <v>44</v>
      </c>
      <c r="B89" s="235">
        <v>45057</v>
      </c>
      <c r="C89" s="1" t="s">
        <v>248</v>
      </c>
      <c r="E89" s="144">
        <v>136154590</v>
      </c>
      <c r="F89" s="1" t="s">
        <v>357</v>
      </c>
      <c r="G89" s="1" t="s">
        <v>251</v>
      </c>
      <c r="H89" s="138"/>
    </row>
    <row r="90" spans="1:8">
      <c r="A90" s="1">
        <v>45</v>
      </c>
      <c r="B90" s="235">
        <v>45058</v>
      </c>
      <c r="C90" s="1" t="s">
        <v>147</v>
      </c>
      <c r="D90" s="144">
        <v>11422840</v>
      </c>
      <c r="F90" s="1" t="s">
        <v>532</v>
      </c>
      <c r="G90" s="1" t="s">
        <v>251</v>
      </c>
      <c r="H90" s="138" t="s">
        <v>165</v>
      </c>
    </row>
    <row r="91" spans="1:8">
      <c r="A91" s="1">
        <v>45</v>
      </c>
      <c r="B91" s="235">
        <v>45058</v>
      </c>
      <c r="C91" s="1" t="s">
        <v>248</v>
      </c>
      <c r="E91" s="144">
        <v>11422840</v>
      </c>
      <c r="F91" s="1" t="s">
        <v>532</v>
      </c>
      <c r="G91" s="1" t="s">
        <v>251</v>
      </c>
      <c r="H91" s="138"/>
    </row>
    <row r="92" spans="1:8">
      <c r="A92" s="1">
        <v>46</v>
      </c>
      <c r="B92" s="235">
        <v>45061</v>
      </c>
      <c r="C92" s="1" t="s">
        <v>147</v>
      </c>
      <c r="D92" s="144">
        <v>396973390</v>
      </c>
      <c r="F92" s="1" t="s">
        <v>343</v>
      </c>
      <c r="G92" s="1" t="s">
        <v>251</v>
      </c>
      <c r="H92" s="138" t="s">
        <v>165</v>
      </c>
    </row>
    <row r="93" spans="1:8">
      <c r="A93" s="1">
        <v>46</v>
      </c>
      <c r="B93" s="235">
        <v>45061</v>
      </c>
      <c r="C93" s="1" t="s">
        <v>248</v>
      </c>
      <c r="E93" s="144">
        <v>396973390</v>
      </c>
      <c r="F93" s="1" t="s">
        <v>343</v>
      </c>
      <c r="G93" s="1" t="s">
        <v>251</v>
      </c>
      <c r="H93" s="138"/>
    </row>
    <row r="94" spans="1:8">
      <c r="A94" s="1">
        <v>47</v>
      </c>
      <c r="B94" s="235">
        <v>45061</v>
      </c>
      <c r="C94" s="1" t="s">
        <v>147</v>
      </c>
      <c r="D94" s="144">
        <v>320801580</v>
      </c>
      <c r="F94" s="1" t="s">
        <v>317</v>
      </c>
      <c r="G94" s="1" t="s">
        <v>251</v>
      </c>
      <c r="H94" s="138" t="s">
        <v>165</v>
      </c>
    </row>
    <row r="95" spans="1:8">
      <c r="A95" s="1">
        <v>47</v>
      </c>
      <c r="B95" s="235">
        <v>45061</v>
      </c>
      <c r="C95" s="1" t="s">
        <v>248</v>
      </c>
      <c r="E95" s="144">
        <v>320801580</v>
      </c>
      <c r="F95" s="1" t="s">
        <v>317</v>
      </c>
      <c r="G95" s="1" t="s">
        <v>251</v>
      </c>
      <c r="H95" s="138"/>
    </row>
    <row r="96" spans="1:8">
      <c r="A96" s="1">
        <v>48</v>
      </c>
      <c r="B96" s="235">
        <v>45058</v>
      </c>
      <c r="C96" s="1" t="s">
        <v>147</v>
      </c>
      <c r="D96" s="144">
        <v>880000</v>
      </c>
      <c r="F96" s="1" t="s">
        <v>477</v>
      </c>
      <c r="G96" s="1" t="s">
        <v>251</v>
      </c>
      <c r="H96" s="138" t="s">
        <v>165</v>
      </c>
    </row>
    <row r="97" spans="1:8">
      <c r="A97" s="1">
        <v>48</v>
      </c>
      <c r="B97" s="235">
        <v>45058</v>
      </c>
      <c r="C97" s="1" t="s">
        <v>248</v>
      </c>
      <c r="E97" s="144">
        <v>880000</v>
      </c>
      <c r="F97" s="1" t="s">
        <v>477</v>
      </c>
      <c r="G97" s="1" t="s">
        <v>251</v>
      </c>
      <c r="H97" s="138"/>
    </row>
    <row r="98" spans="1:8">
      <c r="A98" s="1">
        <v>49</v>
      </c>
      <c r="B98" s="235">
        <v>45058</v>
      </c>
      <c r="C98" s="1" t="s">
        <v>147</v>
      </c>
      <c r="D98" s="144">
        <v>297000</v>
      </c>
      <c r="F98" s="1" t="s">
        <v>502</v>
      </c>
      <c r="G98" s="1" t="s">
        <v>251</v>
      </c>
      <c r="H98" s="138" t="s">
        <v>165</v>
      </c>
    </row>
    <row r="99" spans="1:8">
      <c r="A99" s="1">
        <v>49</v>
      </c>
      <c r="B99" s="235">
        <v>45058</v>
      </c>
      <c r="C99" s="1" t="s">
        <v>248</v>
      </c>
      <c r="E99" s="144">
        <v>297000</v>
      </c>
      <c r="F99" s="1" t="s">
        <v>502</v>
      </c>
      <c r="G99" s="1" t="s">
        <v>251</v>
      </c>
      <c r="H99" s="138"/>
    </row>
    <row r="100" spans="1:8">
      <c r="A100" s="1">
        <v>50</v>
      </c>
      <c r="B100" s="235">
        <v>45048</v>
      </c>
      <c r="C100" s="1" t="s">
        <v>147</v>
      </c>
      <c r="D100" s="144">
        <v>242007</v>
      </c>
      <c r="F100" s="1" t="s">
        <v>344</v>
      </c>
      <c r="G100" s="1" t="s">
        <v>251</v>
      </c>
      <c r="H100" s="138" t="s">
        <v>165</v>
      </c>
    </row>
    <row r="101" spans="1:8">
      <c r="A101" s="1">
        <v>50</v>
      </c>
      <c r="B101" s="235">
        <v>45048</v>
      </c>
      <c r="C101" s="1" t="s">
        <v>248</v>
      </c>
      <c r="E101" s="144">
        <v>242007</v>
      </c>
      <c r="F101" s="1" t="s">
        <v>344</v>
      </c>
      <c r="G101" s="1" t="s">
        <v>251</v>
      </c>
      <c r="H101" s="138"/>
    </row>
    <row r="102" spans="1:8">
      <c r="A102" s="1">
        <v>51</v>
      </c>
      <c r="B102" s="235">
        <v>45048</v>
      </c>
      <c r="C102" s="1" t="s">
        <v>147</v>
      </c>
      <c r="D102" s="144">
        <v>324345</v>
      </c>
      <c r="F102" s="1" t="s">
        <v>332</v>
      </c>
      <c r="G102" s="1" t="s">
        <v>251</v>
      </c>
      <c r="H102" s="138" t="s">
        <v>165</v>
      </c>
    </row>
    <row r="103" spans="1:8">
      <c r="A103" s="1">
        <v>51</v>
      </c>
      <c r="B103" s="235">
        <v>45048</v>
      </c>
      <c r="C103" s="1" t="s">
        <v>248</v>
      </c>
      <c r="E103" s="144">
        <v>324345</v>
      </c>
      <c r="F103" s="1" t="s">
        <v>332</v>
      </c>
      <c r="G103" s="1" t="s">
        <v>251</v>
      </c>
      <c r="H103" s="138"/>
    </row>
    <row r="104" spans="1:8">
      <c r="A104" s="1">
        <v>52</v>
      </c>
      <c r="B104" s="235">
        <v>45048</v>
      </c>
      <c r="C104" s="1" t="s">
        <v>147</v>
      </c>
      <c r="D104" s="144">
        <v>400</v>
      </c>
      <c r="F104" s="1" t="s">
        <v>500</v>
      </c>
      <c r="G104" s="1" t="s">
        <v>251</v>
      </c>
      <c r="H104" s="138" t="s">
        <v>165</v>
      </c>
    </row>
    <row r="105" spans="1:8">
      <c r="A105" s="1">
        <v>52</v>
      </c>
      <c r="B105" s="235">
        <v>45048</v>
      </c>
      <c r="C105" s="1" t="s">
        <v>248</v>
      </c>
      <c r="E105" s="144">
        <v>400</v>
      </c>
      <c r="F105" s="1" t="s">
        <v>500</v>
      </c>
      <c r="G105" s="1" t="s">
        <v>251</v>
      </c>
      <c r="H105" s="138"/>
    </row>
    <row r="106" spans="1:8">
      <c r="A106" s="1">
        <v>53</v>
      </c>
      <c r="B106" s="235">
        <v>45048</v>
      </c>
      <c r="C106" s="1" t="s">
        <v>147</v>
      </c>
      <c r="D106" s="144">
        <v>9779</v>
      </c>
      <c r="F106" s="1" t="s">
        <v>500</v>
      </c>
      <c r="G106" s="1" t="s">
        <v>251</v>
      </c>
      <c r="H106" s="138" t="s">
        <v>165</v>
      </c>
    </row>
    <row r="107" spans="1:8">
      <c r="A107" s="1">
        <v>53</v>
      </c>
      <c r="B107" s="235">
        <v>45048</v>
      </c>
      <c r="C107" s="1" t="s">
        <v>248</v>
      </c>
      <c r="E107" s="144">
        <v>9779</v>
      </c>
      <c r="F107" s="1" t="s">
        <v>500</v>
      </c>
      <c r="G107" s="1" t="s">
        <v>251</v>
      </c>
      <c r="H107" s="138"/>
    </row>
    <row r="108" spans="1:8">
      <c r="A108" s="1">
        <v>54</v>
      </c>
      <c r="B108" s="235">
        <v>45048</v>
      </c>
      <c r="C108" s="1" t="s">
        <v>147</v>
      </c>
      <c r="D108" s="144">
        <v>154148</v>
      </c>
      <c r="F108" s="1" t="s">
        <v>501</v>
      </c>
      <c r="G108" s="1" t="s">
        <v>251</v>
      </c>
      <c r="H108" s="138" t="s">
        <v>165</v>
      </c>
    </row>
    <row r="109" spans="1:8">
      <c r="A109" s="1">
        <v>54</v>
      </c>
      <c r="B109" s="235">
        <v>45048</v>
      </c>
      <c r="C109" s="1" t="s">
        <v>248</v>
      </c>
      <c r="E109" s="144">
        <v>154148</v>
      </c>
      <c r="F109" s="1" t="s">
        <v>501</v>
      </c>
      <c r="G109" s="1" t="s">
        <v>251</v>
      </c>
    </row>
    <row r="110" spans="1:8">
      <c r="A110" s="1">
        <v>55</v>
      </c>
      <c r="B110" s="235">
        <v>45055</v>
      </c>
      <c r="C110" s="1" t="s">
        <v>147</v>
      </c>
      <c r="D110" s="144">
        <v>2388109</v>
      </c>
      <c r="F110" s="1" t="s">
        <v>357</v>
      </c>
      <c r="G110" s="1" t="s">
        <v>251</v>
      </c>
      <c r="H110" s="138" t="s">
        <v>165</v>
      </c>
    </row>
    <row r="111" spans="1:8">
      <c r="A111" s="1">
        <v>55</v>
      </c>
      <c r="B111" s="235">
        <v>45055</v>
      </c>
      <c r="C111" s="1" t="s">
        <v>248</v>
      </c>
      <c r="E111" s="144">
        <v>2388109</v>
      </c>
      <c r="F111" s="1" t="s">
        <v>357</v>
      </c>
      <c r="G111" s="1" t="s">
        <v>251</v>
      </c>
      <c r="H111" s="138"/>
    </row>
    <row r="112" spans="1:8">
      <c r="A112" s="1">
        <v>56</v>
      </c>
      <c r="B112" s="235">
        <v>45058</v>
      </c>
      <c r="C112" s="1" t="s">
        <v>147</v>
      </c>
      <c r="D112" s="144">
        <v>8569</v>
      </c>
      <c r="F112" s="1" t="s">
        <v>532</v>
      </c>
      <c r="G112" s="1" t="s">
        <v>251</v>
      </c>
      <c r="H112" s="138" t="s">
        <v>165</v>
      </c>
    </row>
    <row r="113" spans="1:8">
      <c r="A113" s="1">
        <v>56</v>
      </c>
      <c r="B113" s="235">
        <v>45058</v>
      </c>
      <c r="C113" s="1" t="s">
        <v>248</v>
      </c>
      <c r="E113" s="144">
        <v>8569</v>
      </c>
      <c r="F113" s="1" t="s">
        <v>532</v>
      </c>
      <c r="G113" s="1" t="s">
        <v>251</v>
      </c>
      <c r="H113" s="138"/>
    </row>
    <row r="114" spans="1:8">
      <c r="A114" s="1">
        <v>57</v>
      </c>
      <c r="B114" s="235">
        <v>45048</v>
      </c>
      <c r="C114" s="1" t="s">
        <v>147</v>
      </c>
      <c r="D114" s="144">
        <v>8218</v>
      </c>
      <c r="F114" s="1" t="s">
        <v>311</v>
      </c>
      <c r="G114" s="1" t="s">
        <v>251</v>
      </c>
      <c r="H114" s="138" t="s">
        <v>165</v>
      </c>
    </row>
    <row r="115" spans="1:8">
      <c r="A115" s="1">
        <v>57</v>
      </c>
      <c r="B115" s="235">
        <v>45048</v>
      </c>
      <c r="C115" s="1" t="s">
        <v>248</v>
      </c>
      <c r="E115" s="144">
        <v>8218</v>
      </c>
      <c r="F115" s="1" t="s">
        <v>311</v>
      </c>
      <c r="G115" s="1" t="s">
        <v>251</v>
      </c>
      <c r="H115" s="138"/>
    </row>
    <row r="116" spans="1:8">
      <c r="A116" s="1">
        <v>58</v>
      </c>
      <c r="B116" s="235">
        <v>45050</v>
      </c>
      <c r="C116" s="1" t="s">
        <v>147</v>
      </c>
      <c r="D116" s="144">
        <v>14518240</v>
      </c>
      <c r="F116" s="1" t="s">
        <v>491</v>
      </c>
      <c r="G116" s="1" t="s">
        <v>251</v>
      </c>
      <c r="H116" s="138" t="s">
        <v>165</v>
      </c>
    </row>
    <row r="117" spans="1:8">
      <c r="A117" s="1">
        <v>58</v>
      </c>
      <c r="B117" s="235">
        <v>45050</v>
      </c>
      <c r="C117" s="1" t="s">
        <v>248</v>
      </c>
      <c r="E117" s="144">
        <v>14518240</v>
      </c>
      <c r="F117" s="1" t="s">
        <v>491</v>
      </c>
      <c r="G117" s="1" t="s">
        <v>251</v>
      </c>
      <c r="H117" s="138"/>
    </row>
    <row r="118" spans="1:8">
      <c r="A118" s="1">
        <v>59</v>
      </c>
      <c r="B118" s="235">
        <v>45056</v>
      </c>
      <c r="C118" s="1" t="s">
        <v>147</v>
      </c>
      <c r="D118" s="144">
        <v>1943370</v>
      </c>
      <c r="F118" s="1" t="s">
        <v>311</v>
      </c>
      <c r="G118" s="1" t="s">
        <v>251</v>
      </c>
      <c r="H118" s="138" t="s">
        <v>165</v>
      </c>
    </row>
    <row r="119" spans="1:8">
      <c r="A119" s="1">
        <v>59</v>
      </c>
      <c r="B119" s="235">
        <v>45056</v>
      </c>
      <c r="C119" s="1" t="s">
        <v>248</v>
      </c>
      <c r="E119" s="144">
        <v>1943370</v>
      </c>
      <c r="F119" s="1" t="s">
        <v>311</v>
      </c>
      <c r="G119" s="1" t="s">
        <v>251</v>
      </c>
    </row>
    <row r="120" spans="1:8">
      <c r="B120" s="235"/>
      <c r="H120" s="138"/>
    </row>
    <row r="121" spans="1:8">
      <c r="B121" s="235"/>
      <c r="H121" s="138"/>
    </row>
    <row r="122" spans="1:8">
      <c r="B122" s="235"/>
      <c r="H122" s="138"/>
    </row>
    <row r="123" spans="1:8">
      <c r="B123" s="235"/>
    </row>
    <row r="124" spans="1:8">
      <c r="B124" s="235"/>
      <c r="H124" s="138"/>
    </row>
    <row r="125" spans="1:8">
      <c r="B125" s="235"/>
      <c r="H125" s="138"/>
    </row>
    <row r="126" spans="1:8">
      <c r="B126" s="235"/>
      <c r="H126" s="138"/>
    </row>
    <row r="127" spans="1:8">
      <c r="B127" s="235"/>
    </row>
    <row r="128" spans="1:8">
      <c r="B128" s="235"/>
      <c r="H128" s="138"/>
    </row>
    <row r="129" spans="2:8">
      <c r="B129" s="235"/>
    </row>
    <row r="130" spans="2:8">
      <c r="B130" s="235"/>
      <c r="H130" s="138"/>
    </row>
    <row r="131" spans="2:8">
      <c r="B131" s="235"/>
    </row>
    <row r="132" spans="2:8">
      <c r="B132" s="235"/>
    </row>
    <row r="133" spans="2:8">
      <c r="B133" s="235"/>
    </row>
    <row r="134" spans="2:8">
      <c r="B134" s="235"/>
    </row>
    <row r="135" spans="2:8">
      <c r="B135" s="235"/>
    </row>
    <row r="136" spans="2:8">
      <c r="B136" s="235"/>
    </row>
    <row r="137" spans="2:8">
      <c r="B137" s="235"/>
    </row>
    <row r="138" spans="2:8">
      <c r="B138" s="235"/>
    </row>
    <row r="139" spans="2:8">
      <c r="B139" s="235"/>
    </row>
    <row r="140" spans="2:8">
      <c r="B140" s="235"/>
    </row>
    <row r="141" spans="2:8">
      <c r="B141" s="235"/>
    </row>
    <row r="142" spans="2:8">
      <c r="B142" s="235"/>
    </row>
    <row r="143" spans="2:8">
      <c r="B143" s="235"/>
    </row>
    <row r="144" spans="2:8">
      <c r="B144" s="235"/>
    </row>
    <row r="145" spans="2:2">
      <c r="B145" s="235"/>
    </row>
    <row r="146" spans="2:2">
      <c r="B146" s="235"/>
    </row>
    <row r="147" spans="2:2">
      <c r="B147" s="235"/>
    </row>
    <row r="148" spans="2:2">
      <c r="B148" s="235"/>
    </row>
    <row r="149" spans="2:2">
      <c r="B149" s="235"/>
    </row>
    <row r="150" spans="2:2">
      <c r="B150" s="235"/>
    </row>
    <row r="151" spans="2:2">
      <c r="B151" s="235"/>
    </row>
    <row r="152" spans="2:2">
      <c r="B152" s="235"/>
    </row>
    <row r="153" spans="2:2">
      <c r="B153" s="235"/>
    </row>
    <row r="154" spans="2:2">
      <c r="B154" s="235"/>
    </row>
    <row r="155" spans="2:2">
      <c r="B155" s="235"/>
    </row>
    <row r="156" spans="2:2">
      <c r="B156" s="235"/>
    </row>
    <row r="157" spans="2:2">
      <c r="B157" s="235"/>
    </row>
    <row r="158" spans="2:2">
      <c r="B158" s="235"/>
    </row>
    <row r="159" spans="2:2">
      <c r="B159" s="235"/>
    </row>
    <row r="160" spans="2:2">
      <c r="B160" s="235"/>
    </row>
    <row r="161" spans="2:2">
      <c r="B161" s="235"/>
    </row>
    <row r="162" spans="2:2">
      <c r="B162" s="235"/>
    </row>
    <row r="163" spans="2:2">
      <c r="B163" s="235"/>
    </row>
    <row r="164" spans="2:2">
      <c r="B164" s="235"/>
    </row>
    <row r="165" spans="2:2">
      <c r="B165" s="235"/>
    </row>
    <row r="166" spans="2:2">
      <c r="B166" s="235"/>
    </row>
    <row r="167" spans="2:2">
      <c r="B167" s="235"/>
    </row>
    <row r="168" spans="2:2">
      <c r="B168" s="235"/>
    </row>
    <row r="169" spans="2:2">
      <c r="B169" s="235"/>
    </row>
    <row r="170" spans="2:2">
      <c r="B170" s="235"/>
    </row>
    <row r="171" spans="2:2">
      <c r="B171" s="235"/>
    </row>
    <row r="172" spans="2:2">
      <c r="B172" s="235"/>
    </row>
    <row r="173" spans="2:2">
      <c r="B173" s="235"/>
    </row>
    <row r="174" spans="2:2">
      <c r="B174" s="235"/>
    </row>
    <row r="175" spans="2:2">
      <c r="B175" s="235"/>
    </row>
    <row r="176" spans="2:2">
      <c r="B176" s="235"/>
    </row>
    <row r="177" spans="2:2">
      <c r="B177" s="235"/>
    </row>
    <row r="178" spans="2:2">
      <c r="B178" s="235"/>
    </row>
    <row r="179" spans="2:2">
      <c r="B179" s="235"/>
    </row>
    <row r="180" spans="2:2">
      <c r="B180" s="235"/>
    </row>
    <row r="181" spans="2:2">
      <c r="B181" s="235"/>
    </row>
    <row r="182" spans="2:2">
      <c r="B182" s="235"/>
    </row>
    <row r="183" spans="2:2">
      <c r="B183" s="235"/>
    </row>
    <row r="184" spans="2:2">
      <c r="B184" s="235"/>
    </row>
    <row r="185" spans="2:2">
      <c r="B185" s="235"/>
    </row>
    <row r="186" spans="2:2">
      <c r="B186" s="235"/>
    </row>
    <row r="187" spans="2:2">
      <c r="B187" s="235"/>
    </row>
    <row r="188" spans="2:2">
      <c r="B188" s="235"/>
    </row>
    <row r="189" spans="2:2">
      <c r="B189" s="235"/>
    </row>
    <row r="190" spans="2:2">
      <c r="B190" s="235"/>
    </row>
    <row r="191" spans="2:2">
      <c r="B191" s="235"/>
    </row>
    <row r="192" spans="2:2">
      <c r="B192" s="235"/>
    </row>
    <row r="193" spans="2:2">
      <c r="B193" s="235"/>
    </row>
    <row r="194" spans="2:2">
      <c r="B194" s="235"/>
    </row>
    <row r="195" spans="2:2">
      <c r="B195" s="235"/>
    </row>
    <row r="196" spans="2:2">
      <c r="B196" s="235"/>
    </row>
    <row r="197" spans="2:2">
      <c r="B197" s="235"/>
    </row>
    <row r="198" spans="2:2">
      <c r="B198" s="235"/>
    </row>
    <row r="199" spans="2:2">
      <c r="B199" s="235"/>
    </row>
    <row r="200" spans="2:2">
      <c r="B200" s="235"/>
    </row>
    <row r="201" spans="2:2">
      <c r="B201" s="235"/>
    </row>
    <row r="202" spans="2:2">
      <c r="B202" s="235"/>
    </row>
    <row r="203" spans="2:2">
      <c r="B203" s="235"/>
    </row>
    <row r="204" spans="2:2">
      <c r="B204" s="235"/>
    </row>
    <row r="205" spans="2:2">
      <c r="B205" s="235"/>
    </row>
    <row r="206" spans="2:2">
      <c r="B206" s="235"/>
    </row>
    <row r="207" spans="2:2">
      <c r="B207" s="235"/>
    </row>
    <row r="208" spans="2:2">
      <c r="B208" s="235"/>
    </row>
    <row r="209" spans="2:2">
      <c r="B209" s="235"/>
    </row>
    <row r="210" spans="2:2">
      <c r="B210" s="235"/>
    </row>
    <row r="211" spans="2:2">
      <c r="B211" s="235"/>
    </row>
    <row r="212" spans="2:2">
      <c r="B212" s="235"/>
    </row>
    <row r="213" spans="2:2">
      <c r="B213" s="235"/>
    </row>
    <row r="214" spans="2:2">
      <c r="B214" s="235"/>
    </row>
    <row r="215" spans="2:2">
      <c r="B215" s="235"/>
    </row>
    <row r="216" spans="2:2">
      <c r="B216" s="235"/>
    </row>
    <row r="217" spans="2:2">
      <c r="B217" s="235"/>
    </row>
    <row r="218" spans="2:2">
      <c r="B218" s="235"/>
    </row>
    <row r="219" spans="2:2">
      <c r="B219" s="235"/>
    </row>
    <row r="220" spans="2:2">
      <c r="B220" s="235"/>
    </row>
    <row r="221" spans="2:2">
      <c r="B221" s="235"/>
    </row>
    <row r="222" spans="2:2">
      <c r="B222" s="235"/>
    </row>
    <row r="223" spans="2:2">
      <c r="B223" s="235"/>
    </row>
    <row r="224" spans="2:2">
      <c r="B224" s="235"/>
    </row>
    <row r="225" spans="2:2">
      <c r="B225" s="235"/>
    </row>
    <row r="226" spans="2:2">
      <c r="B226" s="235"/>
    </row>
    <row r="227" spans="2:2">
      <c r="B227" s="235"/>
    </row>
    <row r="228" spans="2:2">
      <c r="B228" s="235"/>
    </row>
    <row r="229" spans="2:2">
      <c r="B229" s="235"/>
    </row>
    <row r="230" spans="2:2">
      <c r="B230" s="235"/>
    </row>
    <row r="231" spans="2:2">
      <c r="B231" s="235"/>
    </row>
    <row r="232" spans="2:2">
      <c r="B232" s="235"/>
    </row>
    <row r="233" spans="2:2">
      <c r="B233" s="235"/>
    </row>
    <row r="234" spans="2:2">
      <c r="B234" s="235"/>
    </row>
    <row r="235" spans="2:2">
      <c r="B235" s="235"/>
    </row>
    <row r="236" spans="2:2">
      <c r="B236" s="235"/>
    </row>
    <row r="237" spans="2:2">
      <c r="B237" s="235"/>
    </row>
    <row r="238" spans="2:2">
      <c r="B238" s="235"/>
    </row>
    <row r="239" spans="2:2">
      <c r="B239" s="235"/>
    </row>
    <row r="240" spans="2:2">
      <c r="B240" s="235"/>
    </row>
  </sheetData>
  <sortState ref="A2:H119">
    <sortCondition ref="A2:A119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98" workbookViewId="0">
      <selection activeCell="C199" sqref="C199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0" width="9" style="1"/>
    <col min="11" max="11" width="16" style="1" bestFit="1" customWidth="1"/>
    <col min="12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45069</v>
      </c>
      <c r="C2" s="1" t="s">
        <v>398</v>
      </c>
      <c r="D2" s="144">
        <v>403205</v>
      </c>
      <c r="F2" s="1" t="s">
        <v>325</v>
      </c>
      <c r="G2" s="1" t="s">
        <v>386</v>
      </c>
      <c r="H2" s="1" t="s">
        <v>165</v>
      </c>
      <c r="I2" s="138"/>
    </row>
    <row r="3" spans="1:9">
      <c r="A3" s="1">
        <v>1</v>
      </c>
      <c r="B3" s="235">
        <v>45069</v>
      </c>
      <c r="C3" s="1" t="s">
        <v>248</v>
      </c>
      <c r="E3" s="144">
        <v>403205</v>
      </c>
      <c r="F3" s="1" t="s">
        <v>325</v>
      </c>
      <c r="G3" s="1" t="s">
        <v>386</v>
      </c>
      <c r="I3" s="138"/>
    </row>
    <row r="4" spans="1:9">
      <c r="A4" s="1">
        <v>2</v>
      </c>
      <c r="B4" s="235">
        <v>45069</v>
      </c>
      <c r="C4" s="1" t="s">
        <v>146</v>
      </c>
      <c r="D4" s="144">
        <v>16610</v>
      </c>
      <c r="F4" s="1" t="s">
        <v>325</v>
      </c>
      <c r="G4" s="1" t="s">
        <v>386</v>
      </c>
      <c r="H4" s="1" t="s">
        <v>165</v>
      </c>
    </row>
    <row r="5" spans="1:9">
      <c r="A5" s="1">
        <v>2</v>
      </c>
      <c r="B5" s="235">
        <v>45069</v>
      </c>
      <c r="C5" s="1" t="s">
        <v>248</v>
      </c>
      <c r="E5" s="144">
        <v>16610</v>
      </c>
      <c r="F5" s="1" t="s">
        <v>325</v>
      </c>
      <c r="G5" s="1" t="s">
        <v>386</v>
      </c>
    </row>
    <row r="6" spans="1:9">
      <c r="A6" s="1">
        <v>3</v>
      </c>
      <c r="B6" s="235">
        <v>45069</v>
      </c>
      <c r="C6" s="1" t="s">
        <v>146</v>
      </c>
      <c r="D6" s="144">
        <v>289817</v>
      </c>
      <c r="F6" s="1" t="s">
        <v>332</v>
      </c>
      <c r="G6" s="1" t="s">
        <v>386</v>
      </c>
      <c r="H6" s="1" t="s">
        <v>165</v>
      </c>
      <c r="I6" s="138"/>
    </row>
    <row r="7" spans="1:9">
      <c r="A7" s="1">
        <v>3</v>
      </c>
      <c r="B7" s="235">
        <v>45069</v>
      </c>
      <c r="C7" s="1" t="s">
        <v>248</v>
      </c>
      <c r="E7" s="144">
        <v>289817</v>
      </c>
      <c r="F7" s="1" t="s">
        <v>332</v>
      </c>
      <c r="G7" s="1" t="s">
        <v>386</v>
      </c>
      <c r="I7" s="138"/>
    </row>
    <row r="8" spans="1:9">
      <c r="A8" s="1">
        <v>4</v>
      </c>
      <c r="B8" s="235">
        <v>45069</v>
      </c>
      <c r="C8" s="1" t="s">
        <v>146</v>
      </c>
      <c r="D8" s="144">
        <v>9051</v>
      </c>
      <c r="F8" s="1" t="s">
        <v>379</v>
      </c>
      <c r="G8" s="1" t="s">
        <v>386</v>
      </c>
      <c r="H8" s="1" t="s">
        <v>165</v>
      </c>
    </row>
    <row r="9" spans="1:9">
      <c r="A9" s="1">
        <v>4</v>
      </c>
      <c r="B9" s="235">
        <v>45069</v>
      </c>
      <c r="C9" s="1" t="s">
        <v>248</v>
      </c>
      <c r="E9" s="144">
        <v>9051</v>
      </c>
      <c r="F9" s="1" t="s">
        <v>379</v>
      </c>
      <c r="G9" s="1" t="s">
        <v>386</v>
      </c>
    </row>
    <row r="10" spans="1:9">
      <c r="A10" s="1">
        <v>5</v>
      </c>
      <c r="B10" s="235">
        <v>45069</v>
      </c>
      <c r="C10" s="1" t="s">
        <v>146</v>
      </c>
      <c r="D10" s="144">
        <v>1660</v>
      </c>
      <c r="F10" s="1" t="s">
        <v>320</v>
      </c>
      <c r="G10" s="1" t="s">
        <v>386</v>
      </c>
      <c r="H10" s="1" t="s">
        <v>165</v>
      </c>
      <c r="I10" s="138"/>
    </row>
    <row r="11" spans="1:9">
      <c r="A11" s="1">
        <v>5</v>
      </c>
      <c r="B11" s="235">
        <v>45069</v>
      </c>
      <c r="C11" s="1" t="s">
        <v>248</v>
      </c>
      <c r="E11" s="144">
        <v>1660</v>
      </c>
      <c r="F11" s="1" t="s">
        <v>320</v>
      </c>
      <c r="G11" s="1" t="s">
        <v>386</v>
      </c>
      <c r="I11" s="138"/>
    </row>
    <row r="12" spans="1:9">
      <c r="A12" s="1">
        <v>6</v>
      </c>
      <c r="B12" s="235">
        <v>45069</v>
      </c>
      <c r="C12" s="1" t="s">
        <v>146</v>
      </c>
      <c r="D12" s="144">
        <v>9590</v>
      </c>
      <c r="F12" s="1" t="s">
        <v>320</v>
      </c>
      <c r="G12" s="1" t="s">
        <v>386</v>
      </c>
      <c r="H12" s="1" t="s">
        <v>165</v>
      </c>
    </row>
    <row r="13" spans="1:9">
      <c r="A13" s="1">
        <v>6</v>
      </c>
      <c r="B13" s="235">
        <v>45069</v>
      </c>
      <c r="C13" s="1" t="s">
        <v>248</v>
      </c>
      <c r="E13" s="144">
        <v>9590</v>
      </c>
      <c r="F13" s="1" t="s">
        <v>320</v>
      </c>
      <c r="G13" s="1" t="s">
        <v>386</v>
      </c>
    </row>
    <row r="14" spans="1:9">
      <c r="A14" s="1">
        <v>7</v>
      </c>
      <c r="B14" s="235">
        <v>45069</v>
      </c>
      <c r="C14" s="1" t="s">
        <v>146</v>
      </c>
      <c r="D14" s="144">
        <v>8240</v>
      </c>
      <c r="F14" s="1" t="s">
        <v>320</v>
      </c>
      <c r="G14" s="1" t="s">
        <v>386</v>
      </c>
      <c r="H14" s="1" t="s">
        <v>165</v>
      </c>
      <c r="I14" s="138"/>
    </row>
    <row r="15" spans="1:9">
      <c r="A15" s="1">
        <v>7</v>
      </c>
      <c r="B15" s="235">
        <v>45069</v>
      </c>
      <c r="C15" s="1" t="s">
        <v>248</v>
      </c>
      <c r="E15" s="144">
        <v>8240</v>
      </c>
      <c r="F15" s="1" t="s">
        <v>320</v>
      </c>
      <c r="G15" s="1" t="s">
        <v>386</v>
      </c>
      <c r="I15" s="138"/>
    </row>
    <row r="16" spans="1:9">
      <c r="A16" s="1">
        <v>8</v>
      </c>
      <c r="B16" s="235">
        <v>45069</v>
      </c>
      <c r="C16" s="1" t="s">
        <v>146</v>
      </c>
      <c r="D16" s="144">
        <v>40293</v>
      </c>
      <c r="F16" s="1" t="s">
        <v>320</v>
      </c>
      <c r="G16" s="1" t="s">
        <v>386</v>
      </c>
      <c r="H16" s="1" t="s">
        <v>165</v>
      </c>
    </row>
    <row r="17" spans="1:9">
      <c r="A17" s="1">
        <v>8</v>
      </c>
      <c r="B17" s="235">
        <v>45069</v>
      </c>
      <c r="C17" s="1" t="s">
        <v>248</v>
      </c>
      <c r="E17" s="144">
        <v>40293</v>
      </c>
      <c r="F17" s="1" t="s">
        <v>320</v>
      </c>
      <c r="G17" s="1" t="s">
        <v>386</v>
      </c>
    </row>
    <row r="18" spans="1:9">
      <c r="A18" s="1">
        <v>9</v>
      </c>
      <c r="B18" s="235">
        <v>45069</v>
      </c>
      <c r="C18" s="1" t="s">
        <v>146</v>
      </c>
      <c r="D18" s="144">
        <v>200178</v>
      </c>
      <c r="F18" s="1" t="s">
        <v>320</v>
      </c>
      <c r="G18" s="1" t="s">
        <v>386</v>
      </c>
      <c r="H18" s="1" t="s">
        <v>165</v>
      </c>
      <c r="I18" s="138"/>
    </row>
    <row r="19" spans="1:9">
      <c r="A19" s="1">
        <v>9</v>
      </c>
      <c r="B19" s="235">
        <v>45069</v>
      </c>
      <c r="C19" s="1" t="s">
        <v>248</v>
      </c>
      <c r="E19" s="144">
        <v>200178</v>
      </c>
      <c r="F19" s="1" t="s">
        <v>320</v>
      </c>
      <c r="G19" s="1" t="s">
        <v>386</v>
      </c>
      <c r="I19" s="138"/>
    </row>
    <row r="20" spans="1:9">
      <c r="A20" s="1">
        <v>10</v>
      </c>
      <c r="B20" s="235">
        <v>45069</v>
      </c>
      <c r="C20" s="1" t="s">
        <v>146</v>
      </c>
      <c r="D20" s="144">
        <v>232969</v>
      </c>
      <c r="F20" s="1" t="s">
        <v>320</v>
      </c>
      <c r="G20" s="1" t="s">
        <v>386</v>
      </c>
      <c r="H20" s="1" t="s">
        <v>165</v>
      </c>
    </row>
    <row r="21" spans="1:9">
      <c r="A21" s="1">
        <v>10</v>
      </c>
      <c r="B21" s="235">
        <v>45069</v>
      </c>
      <c r="C21" s="1" t="s">
        <v>248</v>
      </c>
      <c r="E21" s="144">
        <v>232969</v>
      </c>
      <c r="F21" s="1" t="s">
        <v>320</v>
      </c>
      <c r="G21" s="1" t="s">
        <v>386</v>
      </c>
      <c r="I21" s="138"/>
    </row>
    <row r="22" spans="1:9">
      <c r="A22" s="1">
        <v>11</v>
      </c>
      <c r="B22" s="235">
        <v>45070</v>
      </c>
      <c r="C22" s="1" t="s">
        <v>146</v>
      </c>
      <c r="D22" s="144">
        <v>28864</v>
      </c>
      <c r="F22" s="1" t="s">
        <v>315</v>
      </c>
      <c r="G22" s="1" t="s">
        <v>386</v>
      </c>
      <c r="H22" s="1" t="s">
        <v>165</v>
      </c>
      <c r="I22" s="138"/>
    </row>
    <row r="23" spans="1:9">
      <c r="A23" s="1">
        <v>11</v>
      </c>
      <c r="B23" s="235">
        <v>45070</v>
      </c>
      <c r="C23" s="1" t="s">
        <v>248</v>
      </c>
      <c r="E23" s="144">
        <v>28864</v>
      </c>
      <c r="F23" s="1" t="s">
        <v>315</v>
      </c>
      <c r="G23" s="1" t="s">
        <v>386</v>
      </c>
    </row>
    <row r="24" spans="1:9">
      <c r="A24" s="1">
        <v>12</v>
      </c>
      <c r="B24" s="235">
        <v>45070</v>
      </c>
      <c r="C24" s="1" t="s">
        <v>146</v>
      </c>
      <c r="D24" s="144">
        <v>1180</v>
      </c>
      <c r="F24" s="1" t="s">
        <v>315</v>
      </c>
      <c r="G24" s="1" t="s">
        <v>386</v>
      </c>
      <c r="H24" s="1" t="s">
        <v>165</v>
      </c>
      <c r="I24" s="138"/>
    </row>
    <row r="25" spans="1:9">
      <c r="A25" s="1">
        <v>12</v>
      </c>
      <c r="B25" s="235">
        <v>45070</v>
      </c>
      <c r="C25" s="1" t="s">
        <v>248</v>
      </c>
      <c r="E25" s="144">
        <v>1180</v>
      </c>
      <c r="F25" s="1" t="s">
        <v>315</v>
      </c>
      <c r="G25" s="1" t="s">
        <v>386</v>
      </c>
      <c r="I25" s="138"/>
    </row>
    <row r="26" spans="1:9">
      <c r="A26" s="1">
        <v>13</v>
      </c>
      <c r="B26" s="235">
        <v>45071</v>
      </c>
      <c r="C26" s="1" t="s">
        <v>146</v>
      </c>
      <c r="D26" s="144">
        <v>46577</v>
      </c>
      <c r="F26" s="1" t="s">
        <v>353</v>
      </c>
      <c r="G26" s="1" t="s">
        <v>386</v>
      </c>
      <c r="H26" s="1" t="s">
        <v>165</v>
      </c>
    </row>
    <row r="27" spans="1:9">
      <c r="A27" s="1">
        <v>13</v>
      </c>
      <c r="B27" s="235">
        <v>45071</v>
      </c>
      <c r="C27" s="1" t="s">
        <v>248</v>
      </c>
      <c r="E27" s="144">
        <v>46577</v>
      </c>
      <c r="F27" s="1" t="s">
        <v>353</v>
      </c>
      <c r="G27" s="1" t="s">
        <v>386</v>
      </c>
    </row>
    <row r="28" spans="1:9">
      <c r="A28" s="1">
        <v>14</v>
      </c>
      <c r="B28" s="235">
        <v>45071</v>
      </c>
      <c r="C28" s="1" t="s">
        <v>146</v>
      </c>
      <c r="D28" s="144">
        <v>27082</v>
      </c>
      <c r="F28" s="1" t="s">
        <v>397</v>
      </c>
      <c r="G28" s="1" t="s">
        <v>386</v>
      </c>
      <c r="H28" s="1" t="s">
        <v>165</v>
      </c>
      <c r="I28" s="138"/>
    </row>
    <row r="29" spans="1:9">
      <c r="A29" s="1">
        <v>14</v>
      </c>
      <c r="B29" s="235">
        <v>45071</v>
      </c>
      <c r="C29" s="1" t="s">
        <v>248</v>
      </c>
      <c r="E29" s="144">
        <v>27082</v>
      </c>
      <c r="F29" s="1" t="s">
        <v>397</v>
      </c>
      <c r="G29" s="1" t="s">
        <v>386</v>
      </c>
      <c r="I29" s="138"/>
    </row>
    <row r="30" spans="1:9">
      <c r="A30" s="1">
        <v>15</v>
      </c>
      <c r="B30" s="235">
        <v>45071</v>
      </c>
      <c r="C30" s="1" t="s">
        <v>146</v>
      </c>
      <c r="D30" s="144">
        <v>1110</v>
      </c>
      <c r="F30" s="1" t="s">
        <v>397</v>
      </c>
      <c r="G30" s="1" t="s">
        <v>386</v>
      </c>
      <c r="H30" s="1" t="s">
        <v>165</v>
      </c>
      <c r="I30" s="138"/>
    </row>
    <row r="31" spans="1:9">
      <c r="A31" s="1">
        <v>15</v>
      </c>
      <c r="B31" s="235">
        <v>45071</v>
      </c>
      <c r="C31" s="1" t="s">
        <v>248</v>
      </c>
      <c r="E31" s="144">
        <v>1110</v>
      </c>
      <c r="F31" s="1" t="s">
        <v>397</v>
      </c>
      <c r="G31" s="1" t="s">
        <v>386</v>
      </c>
    </row>
    <row r="32" spans="1:9">
      <c r="A32" s="1">
        <v>16</v>
      </c>
      <c r="B32" s="235">
        <v>45071</v>
      </c>
      <c r="C32" s="1" t="s">
        <v>146</v>
      </c>
      <c r="D32" s="144">
        <v>123442</v>
      </c>
      <c r="F32" s="1" t="s">
        <v>346</v>
      </c>
      <c r="G32" s="1" t="s">
        <v>386</v>
      </c>
      <c r="H32" s="1" t="s">
        <v>165</v>
      </c>
    </row>
    <row r="33" spans="1:9">
      <c r="A33" s="1">
        <v>16</v>
      </c>
      <c r="B33" s="235">
        <v>45071</v>
      </c>
      <c r="C33" s="1" t="s">
        <v>248</v>
      </c>
      <c r="E33" s="144">
        <v>123442</v>
      </c>
      <c r="F33" s="1" t="s">
        <v>346</v>
      </c>
      <c r="G33" s="1" t="s">
        <v>386</v>
      </c>
      <c r="I33" s="138"/>
    </row>
    <row r="34" spans="1:9">
      <c r="A34" s="1">
        <v>17</v>
      </c>
      <c r="B34" s="235">
        <v>45071</v>
      </c>
      <c r="C34" s="1" t="s">
        <v>146</v>
      </c>
      <c r="D34" s="144">
        <v>341462</v>
      </c>
      <c r="F34" s="1" t="s">
        <v>346</v>
      </c>
      <c r="G34" s="1" t="s">
        <v>386</v>
      </c>
      <c r="H34" s="1" t="s">
        <v>165</v>
      </c>
      <c r="I34" s="138"/>
    </row>
    <row r="35" spans="1:9">
      <c r="A35" s="1">
        <v>17</v>
      </c>
      <c r="B35" s="235">
        <v>45071</v>
      </c>
      <c r="C35" s="1" t="s">
        <v>248</v>
      </c>
      <c r="E35" s="144">
        <v>341462</v>
      </c>
      <c r="F35" s="1" t="s">
        <v>346</v>
      </c>
      <c r="G35" s="1" t="s">
        <v>386</v>
      </c>
    </row>
    <row r="36" spans="1:9">
      <c r="A36" s="1">
        <v>18</v>
      </c>
      <c r="B36" s="235">
        <v>45071</v>
      </c>
      <c r="C36" s="1" t="s">
        <v>146</v>
      </c>
      <c r="D36" s="144">
        <v>5080</v>
      </c>
      <c r="F36" s="1" t="s">
        <v>346</v>
      </c>
      <c r="G36" s="1" t="s">
        <v>386</v>
      </c>
      <c r="H36" s="1" t="s">
        <v>165</v>
      </c>
    </row>
    <row r="37" spans="1:9">
      <c r="A37" s="1">
        <v>18</v>
      </c>
      <c r="B37" s="235">
        <v>45071</v>
      </c>
      <c r="C37" s="1" t="s">
        <v>248</v>
      </c>
      <c r="E37" s="144">
        <v>5080</v>
      </c>
      <c r="F37" s="1" t="s">
        <v>346</v>
      </c>
      <c r="G37" s="1" t="s">
        <v>386</v>
      </c>
      <c r="I37" s="138"/>
    </row>
    <row r="38" spans="1:9">
      <c r="A38" s="1">
        <v>19</v>
      </c>
      <c r="B38" s="235">
        <v>45071</v>
      </c>
      <c r="C38" s="1" t="s">
        <v>146</v>
      </c>
      <c r="D38" s="144">
        <v>14060</v>
      </c>
      <c r="F38" s="1" t="s">
        <v>346</v>
      </c>
      <c r="G38" s="1" t="s">
        <v>386</v>
      </c>
      <c r="H38" s="1" t="s">
        <v>165</v>
      </c>
      <c r="I38" s="138"/>
    </row>
    <row r="39" spans="1:9">
      <c r="A39" s="1">
        <v>19</v>
      </c>
      <c r="B39" s="235">
        <v>45071</v>
      </c>
      <c r="C39" s="1" t="s">
        <v>248</v>
      </c>
      <c r="E39" s="144">
        <v>14060</v>
      </c>
      <c r="F39" s="1" t="s">
        <v>346</v>
      </c>
      <c r="G39" s="1" t="s">
        <v>386</v>
      </c>
    </row>
    <row r="40" spans="1:9">
      <c r="A40" s="1">
        <v>20</v>
      </c>
      <c r="B40" s="235">
        <v>45071</v>
      </c>
      <c r="C40" s="1" t="s">
        <v>146</v>
      </c>
      <c r="D40" s="144">
        <v>3267536</v>
      </c>
      <c r="F40" s="1" t="s">
        <v>345</v>
      </c>
      <c r="G40" s="1" t="s">
        <v>386</v>
      </c>
      <c r="H40" s="1" t="s">
        <v>165</v>
      </c>
    </row>
    <row r="41" spans="1:9">
      <c r="A41" s="1">
        <v>20</v>
      </c>
      <c r="B41" s="235">
        <v>45071</v>
      </c>
      <c r="C41" s="1" t="s">
        <v>248</v>
      </c>
      <c r="E41" s="144">
        <v>3267536</v>
      </c>
      <c r="F41" s="1" t="s">
        <v>345</v>
      </c>
      <c r="G41" s="1" t="s">
        <v>386</v>
      </c>
      <c r="I41" s="138"/>
    </row>
    <row r="42" spans="1:9">
      <c r="A42" s="1">
        <v>21</v>
      </c>
      <c r="B42" s="235">
        <v>45072</v>
      </c>
      <c r="C42" s="1" t="s">
        <v>146</v>
      </c>
      <c r="D42" s="144">
        <v>23330</v>
      </c>
      <c r="F42" s="1" t="s">
        <v>379</v>
      </c>
      <c r="G42" s="1" t="s">
        <v>386</v>
      </c>
      <c r="H42" s="1" t="s">
        <v>165</v>
      </c>
    </row>
    <row r="43" spans="1:9">
      <c r="A43" s="1">
        <v>21</v>
      </c>
      <c r="B43" s="235">
        <v>45072</v>
      </c>
      <c r="C43" s="1" t="s">
        <v>248</v>
      </c>
      <c r="E43" s="144">
        <v>23330</v>
      </c>
      <c r="F43" s="1" t="s">
        <v>379</v>
      </c>
      <c r="G43" s="1" t="s">
        <v>386</v>
      </c>
    </row>
    <row r="44" spans="1:9">
      <c r="A44" s="1">
        <v>22</v>
      </c>
      <c r="B44" s="235">
        <v>45072</v>
      </c>
      <c r="C44" s="1" t="s">
        <v>146</v>
      </c>
      <c r="D44" s="144">
        <v>566544</v>
      </c>
      <c r="F44" s="1" t="s">
        <v>379</v>
      </c>
      <c r="G44" s="1" t="s">
        <v>386</v>
      </c>
      <c r="H44" s="1" t="s">
        <v>165</v>
      </c>
      <c r="I44" s="138"/>
    </row>
    <row r="45" spans="1:9">
      <c r="A45" s="1">
        <v>22</v>
      </c>
      <c r="B45" s="235">
        <v>45072</v>
      </c>
      <c r="C45" s="1" t="s">
        <v>248</v>
      </c>
      <c r="E45" s="144">
        <v>566544</v>
      </c>
      <c r="F45" s="1" t="s">
        <v>379</v>
      </c>
      <c r="G45" s="1" t="s">
        <v>386</v>
      </c>
    </row>
    <row r="46" spans="1:9">
      <c r="A46" s="1">
        <v>23</v>
      </c>
      <c r="B46" s="235">
        <v>45072</v>
      </c>
      <c r="C46" s="1" t="s">
        <v>146</v>
      </c>
      <c r="D46" s="144">
        <v>228721</v>
      </c>
      <c r="F46" s="1" t="s">
        <v>481</v>
      </c>
      <c r="G46" s="1" t="s">
        <v>386</v>
      </c>
      <c r="H46" s="1" t="s">
        <v>165</v>
      </c>
    </row>
    <row r="47" spans="1:9">
      <c r="A47" s="1">
        <v>23</v>
      </c>
      <c r="B47" s="235">
        <v>45072</v>
      </c>
      <c r="C47" s="1" t="s">
        <v>248</v>
      </c>
      <c r="E47" s="144">
        <v>228721</v>
      </c>
      <c r="F47" s="1" t="s">
        <v>481</v>
      </c>
      <c r="G47" s="1" t="s">
        <v>386</v>
      </c>
    </row>
    <row r="48" spans="1:9">
      <c r="A48" s="1">
        <v>24</v>
      </c>
      <c r="B48" s="235">
        <v>45076</v>
      </c>
      <c r="C48" s="1" t="s">
        <v>146</v>
      </c>
      <c r="D48" s="144">
        <v>508719</v>
      </c>
      <c r="F48" s="1" t="s">
        <v>354</v>
      </c>
      <c r="G48" s="1" t="s">
        <v>386</v>
      </c>
      <c r="H48" s="1" t="s">
        <v>165</v>
      </c>
      <c r="I48" s="138"/>
    </row>
    <row r="49" spans="1:9">
      <c r="A49" s="1">
        <v>24</v>
      </c>
      <c r="B49" s="235">
        <v>45076</v>
      </c>
      <c r="C49" s="1" t="s">
        <v>248</v>
      </c>
      <c r="E49" s="144">
        <v>508719</v>
      </c>
      <c r="F49" s="1" t="s">
        <v>354</v>
      </c>
      <c r="G49" s="1" t="s">
        <v>386</v>
      </c>
    </row>
    <row r="50" spans="1:9">
      <c r="A50" s="1">
        <v>25</v>
      </c>
      <c r="B50" s="235">
        <v>45076</v>
      </c>
      <c r="C50" s="1" t="s">
        <v>146</v>
      </c>
      <c r="D50" s="144">
        <v>74966</v>
      </c>
      <c r="F50" s="1" t="s">
        <v>612</v>
      </c>
      <c r="G50" s="1" t="s">
        <v>386</v>
      </c>
      <c r="H50" s="1" t="s">
        <v>165</v>
      </c>
    </row>
    <row r="51" spans="1:9">
      <c r="A51" s="1">
        <v>25</v>
      </c>
      <c r="B51" s="235">
        <v>45076</v>
      </c>
      <c r="C51" s="1" t="s">
        <v>248</v>
      </c>
      <c r="E51" s="144">
        <v>74966</v>
      </c>
      <c r="F51" s="1" t="s">
        <v>612</v>
      </c>
      <c r="G51" s="1" t="s">
        <v>386</v>
      </c>
      <c r="I51" s="138"/>
    </row>
    <row r="52" spans="1:9">
      <c r="A52" s="1">
        <v>26</v>
      </c>
      <c r="B52" s="235">
        <v>45076</v>
      </c>
      <c r="C52" s="1" t="s">
        <v>146</v>
      </c>
      <c r="D52" s="144">
        <v>147280</v>
      </c>
      <c r="F52" s="1" t="s">
        <v>501</v>
      </c>
      <c r="G52" s="1" t="s">
        <v>386</v>
      </c>
      <c r="H52" s="1" t="s">
        <v>165</v>
      </c>
    </row>
    <row r="53" spans="1:9">
      <c r="A53" s="1">
        <v>26</v>
      </c>
      <c r="B53" s="235">
        <v>45076</v>
      </c>
      <c r="C53" s="1" t="s">
        <v>248</v>
      </c>
      <c r="E53" s="144">
        <v>147280</v>
      </c>
      <c r="F53" s="1" t="s">
        <v>501</v>
      </c>
      <c r="G53" s="1" t="s">
        <v>386</v>
      </c>
    </row>
    <row r="54" spans="1:9">
      <c r="A54" s="1">
        <v>27</v>
      </c>
      <c r="B54" s="235">
        <v>45077</v>
      </c>
      <c r="C54" s="1" t="s">
        <v>146</v>
      </c>
      <c r="D54" s="144">
        <v>252945</v>
      </c>
      <c r="F54" s="1" t="s">
        <v>400</v>
      </c>
      <c r="G54" s="1" t="s">
        <v>386</v>
      </c>
      <c r="H54" s="1" t="s">
        <v>165</v>
      </c>
    </row>
    <row r="55" spans="1:9">
      <c r="A55" s="1">
        <v>27</v>
      </c>
      <c r="B55" s="235">
        <v>45077</v>
      </c>
      <c r="C55" s="1" t="s">
        <v>248</v>
      </c>
      <c r="E55" s="144">
        <v>252945</v>
      </c>
      <c r="F55" s="1" t="s">
        <v>400</v>
      </c>
      <c r="G55" s="1" t="s">
        <v>386</v>
      </c>
    </row>
    <row r="56" spans="1:9">
      <c r="A56" s="1">
        <v>28</v>
      </c>
      <c r="B56" s="235">
        <v>45077</v>
      </c>
      <c r="C56" s="1" t="s">
        <v>146</v>
      </c>
      <c r="D56" s="144">
        <v>10410</v>
      </c>
      <c r="F56" s="1" t="s">
        <v>400</v>
      </c>
      <c r="G56" s="1" t="s">
        <v>386</v>
      </c>
      <c r="H56" s="1" t="s">
        <v>165</v>
      </c>
    </row>
    <row r="57" spans="1:9">
      <c r="A57" s="1">
        <v>28</v>
      </c>
      <c r="B57" s="235">
        <v>45077</v>
      </c>
      <c r="C57" s="1" t="s">
        <v>248</v>
      </c>
      <c r="E57" s="144">
        <v>10410</v>
      </c>
      <c r="F57" s="1" t="s">
        <v>400</v>
      </c>
      <c r="G57" s="1" t="s">
        <v>386</v>
      </c>
    </row>
    <row r="58" spans="1:9">
      <c r="A58" s="1">
        <v>29</v>
      </c>
      <c r="B58" s="235">
        <v>45077</v>
      </c>
      <c r="C58" s="1" t="s">
        <v>146</v>
      </c>
      <c r="D58" s="144">
        <v>189629</v>
      </c>
      <c r="F58" s="1" t="s">
        <v>312</v>
      </c>
      <c r="G58" s="1" t="s">
        <v>386</v>
      </c>
      <c r="H58" s="1" t="s">
        <v>165</v>
      </c>
    </row>
    <row r="59" spans="1:9">
      <c r="A59" s="1">
        <v>29</v>
      </c>
      <c r="B59" s="235">
        <v>45077</v>
      </c>
      <c r="C59" s="1" t="s">
        <v>248</v>
      </c>
      <c r="E59" s="144">
        <v>189629</v>
      </c>
      <c r="F59" s="1" t="s">
        <v>312</v>
      </c>
      <c r="G59" s="1" t="s">
        <v>386</v>
      </c>
    </row>
    <row r="60" spans="1:9">
      <c r="A60" s="1">
        <v>30</v>
      </c>
      <c r="B60" s="235">
        <v>45077</v>
      </c>
      <c r="C60" s="1" t="s">
        <v>146</v>
      </c>
      <c r="D60" s="144">
        <v>7810</v>
      </c>
      <c r="F60" s="1" t="s">
        <v>312</v>
      </c>
      <c r="G60" s="1" t="s">
        <v>386</v>
      </c>
      <c r="H60" s="1" t="s">
        <v>165</v>
      </c>
    </row>
    <row r="61" spans="1:9">
      <c r="A61" s="1">
        <v>30</v>
      </c>
      <c r="B61" s="235">
        <v>45077</v>
      </c>
      <c r="C61" s="1" t="s">
        <v>248</v>
      </c>
      <c r="E61" s="144">
        <v>7810</v>
      </c>
      <c r="F61" s="1" t="s">
        <v>312</v>
      </c>
      <c r="G61" s="1" t="s">
        <v>386</v>
      </c>
    </row>
    <row r="62" spans="1:9">
      <c r="A62" s="1">
        <v>31</v>
      </c>
      <c r="B62" s="235">
        <v>45077</v>
      </c>
      <c r="C62" s="1" t="s">
        <v>146</v>
      </c>
      <c r="D62" s="144">
        <v>1964281</v>
      </c>
      <c r="F62" s="1" t="s">
        <v>321</v>
      </c>
      <c r="G62" s="1" t="s">
        <v>386</v>
      </c>
      <c r="H62" s="1" t="s">
        <v>165</v>
      </c>
    </row>
    <row r="63" spans="1:9">
      <c r="A63" s="1">
        <v>31</v>
      </c>
      <c r="B63" s="235">
        <v>45077</v>
      </c>
      <c r="C63" s="1" t="s">
        <v>248</v>
      </c>
      <c r="E63" s="144">
        <v>1964281</v>
      </c>
      <c r="F63" s="1" t="s">
        <v>321</v>
      </c>
      <c r="G63" s="1" t="s">
        <v>386</v>
      </c>
    </row>
    <row r="64" spans="1:9">
      <c r="A64" s="1">
        <v>32</v>
      </c>
      <c r="B64" s="235">
        <v>45077</v>
      </c>
      <c r="C64" s="1" t="s">
        <v>146</v>
      </c>
      <c r="D64" s="144">
        <v>1546908</v>
      </c>
      <c r="F64" s="1" t="s">
        <v>321</v>
      </c>
      <c r="G64" s="1" t="s">
        <v>386</v>
      </c>
      <c r="H64" s="1" t="s">
        <v>165</v>
      </c>
    </row>
    <row r="65" spans="1:8">
      <c r="A65" s="1">
        <v>32</v>
      </c>
      <c r="B65" s="235">
        <v>45077</v>
      </c>
      <c r="C65" s="1" t="s">
        <v>248</v>
      </c>
      <c r="E65" s="144">
        <v>1546908</v>
      </c>
      <c r="F65" s="1" t="s">
        <v>321</v>
      </c>
      <c r="G65" s="1" t="s">
        <v>386</v>
      </c>
    </row>
    <row r="66" spans="1:8">
      <c r="A66" s="1">
        <v>33</v>
      </c>
      <c r="B66" s="235">
        <v>45077</v>
      </c>
      <c r="C66" s="1" t="s">
        <v>146</v>
      </c>
      <c r="D66" s="144">
        <v>156453</v>
      </c>
      <c r="F66" s="1" t="s">
        <v>321</v>
      </c>
      <c r="G66" s="1" t="s">
        <v>386</v>
      </c>
      <c r="H66" s="1" t="s">
        <v>165</v>
      </c>
    </row>
    <row r="67" spans="1:8">
      <c r="A67" s="1">
        <v>33</v>
      </c>
      <c r="B67" s="235">
        <v>45077</v>
      </c>
      <c r="C67" s="1" t="s">
        <v>248</v>
      </c>
      <c r="E67" s="144">
        <v>156453</v>
      </c>
      <c r="F67" s="1" t="s">
        <v>321</v>
      </c>
      <c r="G67" s="1" t="s">
        <v>386</v>
      </c>
    </row>
    <row r="68" spans="1:8">
      <c r="A68" s="1">
        <v>34</v>
      </c>
      <c r="B68" s="235">
        <v>45077</v>
      </c>
      <c r="C68" s="1" t="s">
        <v>146</v>
      </c>
      <c r="D68" s="144">
        <v>124608</v>
      </c>
      <c r="F68" s="1" t="s">
        <v>321</v>
      </c>
      <c r="G68" s="1" t="s">
        <v>386</v>
      </c>
      <c r="H68" s="1" t="s">
        <v>165</v>
      </c>
    </row>
    <row r="69" spans="1:8">
      <c r="A69" s="1">
        <v>34</v>
      </c>
      <c r="B69" s="235">
        <v>45077</v>
      </c>
      <c r="C69" s="1" t="s">
        <v>248</v>
      </c>
      <c r="E69" s="144">
        <v>124608</v>
      </c>
      <c r="F69" s="1" t="s">
        <v>321</v>
      </c>
      <c r="G69" s="1" t="s">
        <v>386</v>
      </c>
    </row>
    <row r="70" spans="1:8">
      <c r="A70" s="1">
        <v>35</v>
      </c>
      <c r="B70" s="235">
        <v>45077</v>
      </c>
      <c r="C70" s="1" t="s">
        <v>146</v>
      </c>
      <c r="D70" s="144">
        <v>80930</v>
      </c>
      <c r="F70" s="1" t="s">
        <v>321</v>
      </c>
      <c r="G70" s="1" t="s">
        <v>386</v>
      </c>
      <c r="H70" s="1" t="s">
        <v>165</v>
      </c>
    </row>
    <row r="71" spans="1:8">
      <c r="A71" s="1">
        <v>35</v>
      </c>
      <c r="B71" s="235">
        <v>45077</v>
      </c>
      <c r="C71" s="1" t="s">
        <v>248</v>
      </c>
      <c r="E71" s="144">
        <v>80930</v>
      </c>
      <c r="F71" s="1" t="s">
        <v>321</v>
      </c>
      <c r="G71" s="1" t="s">
        <v>386</v>
      </c>
    </row>
    <row r="72" spans="1:8">
      <c r="A72" s="1">
        <v>36</v>
      </c>
      <c r="B72" s="235">
        <v>45077</v>
      </c>
      <c r="C72" s="1" t="s">
        <v>146</v>
      </c>
      <c r="D72" s="144">
        <v>63720</v>
      </c>
      <c r="F72" s="1" t="s">
        <v>321</v>
      </c>
      <c r="G72" s="1" t="s">
        <v>386</v>
      </c>
      <c r="H72" s="1" t="s">
        <v>165</v>
      </c>
    </row>
    <row r="73" spans="1:8">
      <c r="A73" s="1">
        <v>36</v>
      </c>
      <c r="B73" s="235">
        <v>45077</v>
      </c>
      <c r="C73" s="1" t="s">
        <v>248</v>
      </c>
      <c r="E73" s="144">
        <v>63720</v>
      </c>
      <c r="F73" s="1" t="s">
        <v>321</v>
      </c>
      <c r="G73" s="1" t="s">
        <v>386</v>
      </c>
    </row>
    <row r="74" spans="1:8">
      <c r="A74" s="1">
        <v>37</v>
      </c>
      <c r="B74" s="235">
        <v>45077</v>
      </c>
      <c r="C74" s="1" t="s">
        <v>146</v>
      </c>
      <c r="D74" s="144">
        <v>61281</v>
      </c>
      <c r="F74" s="1" t="s">
        <v>321</v>
      </c>
      <c r="G74" s="1" t="s">
        <v>386</v>
      </c>
      <c r="H74" s="1" t="s">
        <v>165</v>
      </c>
    </row>
    <row r="75" spans="1:8">
      <c r="A75" s="1">
        <v>37</v>
      </c>
      <c r="B75" s="235">
        <v>45077</v>
      </c>
      <c r="C75" s="1" t="s">
        <v>248</v>
      </c>
      <c r="E75" s="144">
        <v>61281</v>
      </c>
      <c r="F75" s="1" t="s">
        <v>321</v>
      </c>
      <c r="G75" s="1" t="s">
        <v>386</v>
      </c>
    </row>
    <row r="76" spans="1:8">
      <c r="A76" s="1">
        <v>38</v>
      </c>
      <c r="B76" s="235">
        <v>45077</v>
      </c>
      <c r="C76" s="1" t="s">
        <v>146</v>
      </c>
      <c r="D76" s="144">
        <v>34936</v>
      </c>
      <c r="F76" s="1" t="s">
        <v>321</v>
      </c>
      <c r="G76" s="1" t="s">
        <v>386</v>
      </c>
      <c r="H76" s="1" t="s">
        <v>165</v>
      </c>
    </row>
    <row r="77" spans="1:8">
      <c r="A77" s="1">
        <v>38</v>
      </c>
      <c r="B77" s="235">
        <v>45077</v>
      </c>
      <c r="C77" s="1" t="s">
        <v>248</v>
      </c>
      <c r="E77" s="144">
        <v>34936</v>
      </c>
      <c r="F77" s="1" t="s">
        <v>321</v>
      </c>
      <c r="G77" s="1" t="s">
        <v>386</v>
      </c>
    </row>
    <row r="78" spans="1:8">
      <c r="A78" s="1">
        <v>39</v>
      </c>
      <c r="B78" s="235">
        <v>45077</v>
      </c>
      <c r="C78" s="1" t="s">
        <v>146</v>
      </c>
      <c r="D78" s="144">
        <v>6440</v>
      </c>
      <c r="F78" s="1" t="s">
        <v>321</v>
      </c>
      <c r="G78" s="1" t="s">
        <v>386</v>
      </c>
      <c r="H78" s="1" t="s">
        <v>165</v>
      </c>
    </row>
    <row r="79" spans="1:8">
      <c r="A79" s="1">
        <v>39</v>
      </c>
      <c r="B79" s="235">
        <v>45077</v>
      </c>
      <c r="C79" s="1" t="s">
        <v>248</v>
      </c>
      <c r="E79" s="144">
        <v>6440</v>
      </c>
      <c r="F79" s="1" t="s">
        <v>321</v>
      </c>
      <c r="G79" s="1" t="s">
        <v>386</v>
      </c>
    </row>
    <row r="80" spans="1:8">
      <c r="A80" s="1">
        <v>40</v>
      </c>
      <c r="B80" s="235">
        <v>45077</v>
      </c>
      <c r="C80" s="1" t="s">
        <v>146</v>
      </c>
      <c r="D80" s="144">
        <v>5134</v>
      </c>
      <c r="F80" s="1" t="s">
        <v>321</v>
      </c>
      <c r="G80" s="1" t="s">
        <v>386</v>
      </c>
      <c r="H80" s="1" t="s">
        <v>165</v>
      </c>
    </row>
    <row r="81" spans="1:8">
      <c r="A81" s="1">
        <v>40</v>
      </c>
      <c r="B81" s="235">
        <v>45077</v>
      </c>
      <c r="C81" s="1" t="s">
        <v>248</v>
      </c>
      <c r="E81" s="144">
        <v>5134</v>
      </c>
      <c r="F81" s="1" t="s">
        <v>321</v>
      </c>
      <c r="G81" s="1" t="s">
        <v>386</v>
      </c>
    </row>
    <row r="82" spans="1:8">
      <c r="A82" s="1">
        <v>41</v>
      </c>
      <c r="B82" s="235">
        <v>45077</v>
      </c>
      <c r="C82" s="1" t="s">
        <v>146</v>
      </c>
      <c r="D82" s="144">
        <v>2520</v>
      </c>
      <c r="F82" s="1" t="s">
        <v>321</v>
      </c>
      <c r="G82" s="1" t="s">
        <v>386</v>
      </c>
      <c r="H82" s="1" t="s">
        <v>165</v>
      </c>
    </row>
    <row r="83" spans="1:8">
      <c r="A83" s="1">
        <v>41</v>
      </c>
      <c r="B83" s="235">
        <v>45077</v>
      </c>
      <c r="C83" s="1" t="s">
        <v>248</v>
      </c>
      <c r="E83" s="144">
        <v>2520</v>
      </c>
      <c r="F83" s="1" t="s">
        <v>321</v>
      </c>
      <c r="G83" s="1" t="s">
        <v>386</v>
      </c>
    </row>
    <row r="84" spans="1:8">
      <c r="A84" s="1">
        <v>42</v>
      </c>
      <c r="B84" s="235">
        <v>45077</v>
      </c>
      <c r="C84" s="1" t="s">
        <v>146</v>
      </c>
      <c r="D84" s="144">
        <v>1430</v>
      </c>
      <c r="F84" s="1" t="s">
        <v>321</v>
      </c>
      <c r="G84" s="1" t="s">
        <v>386</v>
      </c>
      <c r="H84" s="1" t="s">
        <v>165</v>
      </c>
    </row>
    <row r="85" spans="1:8">
      <c r="A85" s="1">
        <v>42</v>
      </c>
      <c r="B85" s="235">
        <v>45077</v>
      </c>
      <c r="C85" s="1" t="s">
        <v>248</v>
      </c>
      <c r="E85" s="144">
        <v>1430</v>
      </c>
      <c r="F85" s="1" t="s">
        <v>321</v>
      </c>
      <c r="G85" s="1" t="s">
        <v>386</v>
      </c>
    </row>
    <row r="86" spans="1:8">
      <c r="A86" s="1">
        <v>43</v>
      </c>
      <c r="B86" s="235">
        <v>45077</v>
      </c>
      <c r="C86" s="1" t="s">
        <v>146</v>
      </c>
      <c r="D86" s="144">
        <v>9592</v>
      </c>
      <c r="F86" s="1" t="s">
        <v>500</v>
      </c>
      <c r="G86" s="1" t="s">
        <v>386</v>
      </c>
      <c r="H86" s="1" t="s">
        <v>165</v>
      </c>
    </row>
    <row r="87" spans="1:8">
      <c r="A87" s="1">
        <v>43</v>
      </c>
      <c r="B87" s="235">
        <v>45077</v>
      </c>
      <c r="C87" s="1" t="s">
        <v>248</v>
      </c>
      <c r="E87" s="144">
        <v>9592</v>
      </c>
      <c r="F87" s="1" t="s">
        <v>500</v>
      </c>
      <c r="G87" s="1" t="s">
        <v>386</v>
      </c>
    </row>
    <row r="88" spans="1:8">
      <c r="A88" s="1">
        <v>44</v>
      </c>
      <c r="B88" s="235">
        <v>45077</v>
      </c>
      <c r="C88" s="1" t="s">
        <v>146</v>
      </c>
      <c r="D88" s="144">
        <v>390</v>
      </c>
      <c r="F88" s="1" t="s">
        <v>500</v>
      </c>
      <c r="G88" s="1" t="s">
        <v>386</v>
      </c>
      <c r="H88" s="1" t="s">
        <v>165</v>
      </c>
    </row>
    <row r="89" spans="1:8">
      <c r="A89" s="1">
        <v>44</v>
      </c>
      <c r="B89" s="235">
        <v>45077</v>
      </c>
      <c r="C89" s="1" t="s">
        <v>248</v>
      </c>
      <c r="E89" s="144">
        <v>390</v>
      </c>
      <c r="F89" s="1" t="s">
        <v>500</v>
      </c>
      <c r="G89" s="1" t="s">
        <v>386</v>
      </c>
    </row>
    <row r="90" spans="1:8">
      <c r="A90" s="1">
        <v>45</v>
      </c>
      <c r="B90" s="235">
        <v>45077</v>
      </c>
      <c r="C90" s="1" t="s">
        <v>146</v>
      </c>
      <c r="D90" s="144">
        <v>17413</v>
      </c>
      <c r="F90" s="1" t="s">
        <v>318</v>
      </c>
      <c r="G90" s="1" t="s">
        <v>386</v>
      </c>
      <c r="H90" s="1" t="s">
        <v>165</v>
      </c>
    </row>
    <row r="91" spans="1:8">
      <c r="A91" s="1">
        <v>45</v>
      </c>
      <c r="B91" s="235">
        <v>45077</v>
      </c>
      <c r="C91" s="1" t="s">
        <v>248</v>
      </c>
      <c r="E91" s="144">
        <v>17413</v>
      </c>
      <c r="F91" s="1" t="s">
        <v>318</v>
      </c>
      <c r="G91" s="1" t="s">
        <v>386</v>
      </c>
    </row>
    <row r="92" spans="1:8">
      <c r="A92" s="1">
        <v>46</v>
      </c>
      <c r="B92" s="235">
        <v>45077</v>
      </c>
      <c r="C92" s="1" t="s">
        <v>146</v>
      </c>
      <c r="D92" s="144">
        <v>710</v>
      </c>
      <c r="F92" s="1" t="s">
        <v>318</v>
      </c>
      <c r="G92" s="1" t="s">
        <v>386</v>
      </c>
      <c r="H92" s="1" t="s">
        <v>165</v>
      </c>
    </row>
    <row r="93" spans="1:8">
      <c r="A93" s="1">
        <v>46</v>
      </c>
      <c r="B93" s="235">
        <v>45077</v>
      </c>
      <c r="C93" s="1" t="s">
        <v>248</v>
      </c>
      <c r="E93" s="144">
        <v>710</v>
      </c>
      <c r="F93" s="1" t="s">
        <v>318</v>
      </c>
      <c r="G93" s="1" t="s">
        <v>386</v>
      </c>
    </row>
    <row r="94" spans="1:8">
      <c r="A94" s="1">
        <v>47</v>
      </c>
      <c r="B94" s="235">
        <v>45077</v>
      </c>
      <c r="C94" s="1" t="s">
        <v>146</v>
      </c>
      <c r="D94" s="144">
        <v>8054</v>
      </c>
      <c r="F94" s="1" t="s">
        <v>311</v>
      </c>
      <c r="G94" s="1" t="s">
        <v>386</v>
      </c>
      <c r="H94" s="1" t="s">
        <v>165</v>
      </c>
    </row>
    <row r="95" spans="1:8">
      <c r="A95" s="1">
        <v>47</v>
      </c>
      <c r="B95" s="235">
        <v>45077</v>
      </c>
      <c r="C95" s="1" t="s">
        <v>248</v>
      </c>
      <c r="E95" s="144">
        <v>8054</v>
      </c>
      <c r="F95" s="1" t="s">
        <v>311</v>
      </c>
      <c r="G95" s="1" t="s">
        <v>386</v>
      </c>
    </row>
    <row r="96" spans="1:8">
      <c r="A96" s="1">
        <v>48</v>
      </c>
      <c r="B96" s="235">
        <v>45077</v>
      </c>
      <c r="C96" s="1" t="s">
        <v>146</v>
      </c>
      <c r="D96" s="144">
        <v>12659025</v>
      </c>
      <c r="F96" s="1" t="s">
        <v>343</v>
      </c>
      <c r="G96" s="1" t="s">
        <v>386</v>
      </c>
      <c r="H96" s="1" t="s">
        <v>165</v>
      </c>
    </row>
    <row r="97" spans="1:8">
      <c r="A97" s="1">
        <v>48</v>
      </c>
      <c r="B97" s="235">
        <v>45077</v>
      </c>
      <c r="C97" s="1" t="s">
        <v>248</v>
      </c>
      <c r="E97" s="144">
        <v>12659025</v>
      </c>
      <c r="F97" s="1" t="s">
        <v>343</v>
      </c>
      <c r="G97" s="1" t="s">
        <v>386</v>
      </c>
    </row>
    <row r="98" spans="1:8">
      <c r="A98" s="1">
        <v>49</v>
      </c>
      <c r="B98" s="235">
        <v>45077</v>
      </c>
      <c r="C98" s="1" t="s">
        <v>146</v>
      </c>
      <c r="D98" s="144">
        <v>3245</v>
      </c>
      <c r="F98" s="1" t="s">
        <v>526</v>
      </c>
      <c r="G98" s="1" t="s">
        <v>386</v>
      </c>
      <c r="H98" s="1" t="s">
        <v>165</v>
      </c>
    </row>
    <row r="99" spans="1:8">
      <c r="A99" s="1">
        <v>49</v>
      </c>
      <c r="B99" s="235">
        <v>45077</v>
      </c>
      <c r="C99" s="1" t="s">
        <v>248</v>
      </c>
      <c r="E99" s="144">
        <v>3245</v>
      </c>
      <c r="F99" s="1" t="s">
        <v>526</v>
      </c>
      <c r="G99" s="1" t="s">
        <v>386</v>
      </c>
    </row>
    <row r="100" spans="1:8">
      <c r="A100" s="1">
        <v>50</v>
      </c>
      <c r="B100" s="235">
        <v>45077</v>
      </c>
      <c r="C100" s="1" t="s">
        <v>146</v>
      </c>
      <c r="D100" s="144">
        <v>130</v>
      </c>
      <c r="F100" s="1" t="s">
        <v>526</v>
      </c>
      <c r="G100" s="1" t="s">
        <v>386</v>
      </c>
      <c r="H100" s="1" t="s">
        <v>165</v>
      </c>
    </row>
    <row r="101" spans="1:8">
      <c r="A101" s="1">
        <v>50</v>
      </c>
      <c r="B101" s="235">
        <v>45077</v>
      </c>
      <c r="C101" s="1" t="s">
        <v>248</v>
      </c>
      <c r="E101" s="144">
        <v>130</v>
      </c>
      <c r="F101" s="1" t="s">
        <v>526</v>
      </c>
      <c r="G101" s="1" t="s">
        <v>386</v>
      </c>
    </row>
    <row r="102" spans="1:8">
      <c r="A102" s="1">
        <v>51</v>
      </c>
      <c r="B102" s="235">
        <v>45077</v>
      </c>
      <c r="C102" s="1" t="s">
        <v>146</v>
      </c>
      <c r="D102" s="144">
        <v>46453</v>
      </c>
      <c r="F102" s="1" t="s">
        <v>318</v>
      </c>
      <c r="G102" s="1" t="s">
        <v>386</v>
      </c>
      <c r="H102" s="1" t="s">
        <v>165</v>
      </c>
    </row>
    <row r="103" spans="1:8">
      <c r="A103" s="1">
        <v>51</v>
      </c>
      <c r="B103" s="235">
        <v>45077</v>
      </c>
      <c r="C103" s="1" t="s">
        <v>248</v>
      </c>
      <c r="E103" s="144">
        <v>46453</v>
      </c>
      <c r="F103" s="1" t="s">
        <v>318</v>
      </c>
      <c r="G103" s="1" t="s">
        <v>386</v>
      </c>
    </row>
    <row r="104" spans="1:8">
      <c r="A104" s="1">
        <v>52</v>
      </c>
      <c r="B104" s="235">
        <v>45077</v>
      </c>
      <c r="C104" s="1" t="s">
        <v>146</v>
      </c>
      <c r="D104" s="144">
        <v>1910</v>
      </c>
      <c r="F104" s="1" t="s">
        <v>318</v>
      </c>
      <c r="G104" s="1" t="s">
        <v>386</v>
      </c>
      <c r="H104" s="1" t="s">
        <v>165</v>
      </c>
    </row>
    <row r="105" spans="1:8">
      <c r="A105" s="1">
        <v>52</v>
      </c>
      <c r="B105" s="235">
        <v>45077</v>
      </c>
      <c r="C105" s="1" t="s">
        <v>248</v>
      </c>
      <c r="E105" s="144">
        <v>1910</v>
      </c>
      <c r="F105" s="1" t="s">
        <v>318</v>
      </c>
      <c r="G105" s="1" t="s">
        <v>386</v>
      </c>
    </row>
    <row r="106" spans="1:8">
      <c r="A106" s="1">
        <v>53</v>
      </c>
      <c r="B106" s="235">
        <v>45077</v>
      </c>
      <c r="C106" s="1" t="s">
        <v>146</v>
      </c>
      <c r="D106" s="144">
        <v>365471</v>
      </c>
      <c r="F106" s="1" t="s">
        <v>317</v>
      </c>
      <c r="G106" s="1" t="s">
        <v>386</v>
      </c>
      <c r="H106" s="1" t="s">
        <v>165</v>
      </c>
    </row>
    <row r="107" spans="1:8">
      <c r="A107" s="1">
        <v>53</v>
      </c>
      <c r="B107" s="235">
        <v>45077</v>
      </c>
      <c r="C107" s="1" t="s">
        <v>248</v>
      </c>
      <c r="E107" s="144">
        <v>365471</v>
      </c>
      <c r="F107" s="1" t="s">
        <v>317</v>
      </c>
      <c r="G107" s="1" t="s">
        <v>386</v>
      </c>
    </row>
    <row r="108" spans="1:8">
      <c r="A108" s="1">
        <v>54</v>
      </c>
      <c r="B108" s="235">
        <v>45077</v>
      </c>
      <c r="C108" s="1" t="s">
        <v>146</v>
      </c>
      <c r="D108" s="144">
        <v>447831</v>
      </c>
      <c r="F108" s="1" t="s">
        <v>308</v>
      </c>
      <c r="G108" s="1" t="s">
        <v>386</v>
      </c>
      <c r="H108" s="1" t="s">
        <v>165</v>
      </c>
    </row>
    <row r="109" spans="1:8">
      <c r="A109" s="1">
        <v>54</v>
      </c>
      <c r="B109" s="235">
        <v>45077</v>
      </c>
      <c r="C109" s="1" t="s">
        <v>248</v>
      </c>
      <c r="E109" s="144">
        <v>447831</v>
      </c>
      <c r="F109" s="1" t="s">
        <v>308</v>
      </c>
      <c r="G109" s="1" t="s">
        <v>386</v>
      </c>
    </row>
    <row r="110" spans="1:8">
      <c r="A110" s="1">
        <v>55</v>
      </c>
      <c r="B110" s="235">
        <v>45077</v>
      </c>
      <c r="C110" s="1" t="s">
        <v>146</v>
      </c>
      <c r="D110" s="144">
        <v>6055388</v>
      </c>
      <c r="F110" s="1" t="s">
        <v>317</v>
      </c>
      <c r="G110" s="1" t="s">
        <v>386</v>
      </c>
      <c r="H110" s="1" t="s">
        <v>165</v>
      </c>
    </row>
    <row r="111" spans="1:8">
      <c r="A111" s="1">
        <v>55</v>
      </c>
      <c r="B111" s="235">
        <v>45077</v>
      </c>
      <c r="C111" s="1" t="s">
        <v>248</v>
      </c>
      <c r="E111" s="144">
        <v>6055388</v>
      </c>
      <c r="F111" s="1" t="s">
        <v>317</v>
      </c>
      <c r="G111" s="1" t="s">
        <v>386</v>
      </c>
    </row>
    <row r="112" spans="1:8">
      <c r="A112" s="1">
        <v>56</v>
      </c>
      <c r="B112" s="235">
        <v>45077</v>
      </c>
      <c r="C112" s="1" t="s">
        <v>146</v>
      </c>
      <c r="D112" s="144">
        <v>828938</v>
      </c>
      <c r="F112" s="1" t="s">
        <v>317</v>
      </c>
      <c r="G112" s="1" t="s">
        <v>386</v>
      </c>
      <c r="H112" s="1" t="s">
        <v>165</v>
      </c>
    </row>
    <row r="113" spans="1:8">
      <c r="A113" s="1">
        <v>56</v>
      </c>
      <c r="B113" s="235">
        <v>45077</v>
      </c>
      <c r="C113" s="1" t="s">
        <v>248</v>
      </c>
      <c r="E113" s="144">
        <v>828938</v>
      </c>
      <c r="F113" s="1" t="s">
        <v>317</v>
      </c>
      <c r="G113" s="1" t="s">
        <v>386</v>
      </c>
    </row>
    <row r="114" spans="1:8">
      <c r="A114" s="1">
        <v>57</v>
      </c>
      <c r="B114" s="235">
        <v>45077</v>
      </c>
      <c r="C114" s="1" t="s">
        <v>146</v>
      </c>
      <c r="D114" s="144">
        <v>254797</v>
      </c>
      <c r="F114" s="1" t="s">
        <v>615</v>
      </c>
      <c r="G114" s="1" t="s">
        <v>386</v>
      </c>
      <c r="H114" s="1" t="s">
        <v>165</v>
      </c>
    </row>
    <row r="115" spans="1:8">
      <c r="A115" s="1">
        <v>57</v>
      </c>
      <c r="B115" s="235">
        <v>45077</v>
      </c>
      <c r="C115" s="1" t="s">
        <v>248</v>
      </c>
      <c r="E115" s="144">
        <v>254797</v>
      </c>
      <c r="F115" s="1" t="s">
        <v>615</v>
      </c>
      <c r="G115" s="1" t="s">
        <v>386</v>
      </c>
    </row>
    <row r="116" spans="1:8">
      <c r="A116" s="1">
        <v>58</v>
      </c>
      <c r="B116" s="235">
        <v>45048</v>
      </c>
      <c r="C116" s="1" t="s">
        <v>146</v>
      </c>
      <c r="D116" s="144">
        <v>242007</v>
      </c>
      <c r="F116" s="1" t="s">
        <v>344</v>
      </c>
      <c r="G116" s="1" t="s">
        <v>386</v>
      </c>
      <c r="H116" s="1" t="s">
        <v>165</v>
      </c>
    </row>
    <row r="117" spans="1:8">
      <c r="A117" s="1">
        <v>58</v>
      </c>
      <c r="B117" s="235">
        <v>45048</v>
      </c>
      <c r="C117" s="1" t="s">
        <v>248</v>
      </c>
      <c r="E117" s="144">
        <v>242007</v>
      </c>
      <c r="F117" s="1" t="s">
        <v>344</v>
      </c>
      <c r="G117" s="1" t="s">
        <v>386</v>
      </c>
    </row>
    <row r="118" spans="1:8">
      <c r="A118" s="1">
        <v>59</v>
      </c>
      <c r="B118" s="235">
        <v>45048</v>
      </c>
      <c r="C118" s="1" t="s">
        <v>146</v>
      </c>
      <c r="D118" s="144">
        <v>324345</v>
      </c>
      <c r="F118" s="1" t="s">
        <v>332</v>
      </c>
      <c r="G118" s="1" t="s">
        <v>386</v>
      </c>
      <c r="H118" s="1" t="s">
        <v>165</v>
      </c>
    </row>
    <row r="119" spans="1:8">
      <c r="A119" s="1">
        <v>59</v>
      </c>
      <c r="B119" s="235">
        <v>45048</v>
      </c>
      <c r="C119" s="1" t="s">
        <v>248</v>
      </c>
      <c r="E119" s="144">
        <v>324345</v>
      </c>
      <c r="F119" s="1" t="s">
        <v>332</v>
      </c>
      <c r="G119" s="1" t="s">
        <v>386</v>
      </c>
    </row>
    <row r="120" spans="1:8">
      <c r="A120" s="1">
        <v>60</v>
      </c>
      <c r="B120" s="235">
        <v>45048</v>
      </c>
      <c r="C120" s="1" t="s">
        <v>146</v>
      </c>
      <c r="D120" s="144">
        <v>400</v>
      </c>
      <c r="F120" s="1" t="s">
        <v>500</v>
      </c>
      <c r="G120" s="1" t="s">
        <v>386</v>
      </c>
      <c r="H120" s="1" t="s">
        <v>165</v>
      </c>
    </row>
    <row r="121" spans="1:8">
      <c r="A121" s="1">
        <v>60</v>
      </c>
      <c r="B121" s="235">
        <v>45048</v>
      </c>
      <c r="C121" s="1" t="s">
        <v>248</v>
      </c>
      <c r="E121" s="144">
        <v>400</v>
      </c>
      <c r="F121" s="1" t="s">
        <v>500</v>
      </c>
      <c r="G121" s="1" t="s">
        <v>386</v>
      </c>
    </row>
    <row r="122" spans="1:8">
      <c r="A122" s="1">
        <v>61</v>
      </c>
      <c r="B122" s="235">
        <v>45048</v>
      </c>
      <c r="C122" s="1" t="s">
        <v>146</v>
      </c>
      <c r="D122" s="144">
        <v>9779</v>
      </c>
      <c r="F122" s="1" t="s">
        <v>500</v>
      </c>
      <c r="G122" s="1" t="s">
        <v>386</v>
      </c>
      <c r="H122" s="1" t="s">
        <v>165</v>
      </c>
    </row>
    <row r="123" spans="1:8">
      <c r="A123" s="1">
        <v>61</v>
      </c>
      <c r="B123" s="235">
        <v>45048</v>
      </c>
      <c r="C123" s="1" t="s">
        <v>248</v>
      </c>
      <c r="E123" s="144">
        <v>9779</v>
      </c>
      <c r="F123" s="1" t="s">
        <v>500</v>
      </c>
      <c r="G123" s="1" t="s">
        <v>386</v>
      </c>
    </row>
    <row r="124" spans="1:8">
      <c r="A124" s="1">
        <v>62</v>
      </c>
      <c r="B124" s="235">
        <v>45048</v>
      </c>
      <c r="C124" s="1" t="s">
        <v>146</v>
      </c>
      <c r="D124" s="144">
        <v>154148</v>
      </c>
      <c r="F124" s="1" t="s">
        <v>501</v>
      </c>
      <c r="G124" s="1" t="s">
        <v>386</v>
      </c>
      <c r="H124" s="1" t="s">
        <v>165</v>
      </c>
    </row>
    <row r="125" spans="1:8">
      <c r="A125" s="1">
        <v>62</v>
      </c>
      <c r="B125" s="235">
        <v>45048</v>
      </c>
      <c r="C125" s="1" t="s">
        <v>248</v>
      </c>
      <c r="E125" s="144">
        <v>154148</v>
      </c>
      <c r="F125" s="1" t="s">
        <v>501</v>
      </c>
      <c r="G125" s="1" t="s">
        <v>386</v>
      </c>
    </row>
    <row r="126" spans="1:8">
      <c r="A126" s="1">
        <v>63</v>
      </c>
      <c r="B126" s="235">
        <v>45077</v>
      </c>
      <c r="C126" s="1" t="s">
        <v>146</v>
      </c>
      <c r="D126" s="144">
        <v>1815000</v>
      </c>
      <c r="F126" s="1" t="s">
        <v>352</v>
      </c>
      <c r="G126" s="1" t="s">
        <v>386</v>
      </c>
      <c r="H126" s="1" t="s">
        <v>165</v>
      </c>
    </row>
    <row r="127" spans="1:8">
      <c r="A127" s="1">
        <v>63</v>
      </c>
      <c r="B127" s="235">
        <v>45077</v>
      </c>
      <c r="C127" s="1" t="s">
        <v>248</v>
      </c>
      <c r="E127" s="144">
        <v>1815000</v>
      </c>
      <c r="F127" s="1" t="s">
        <v>352</v>
      </c>
      <c r="G127" s="1" t="s">
        <v>386</v>
      </c>
    </row>
    <row r="128" spans="1:8">
      <c r="A128" s="1">
        <v>64</v>
      </c>
      <c r="B128" s="235">
        <v>45070</v>
      </c>
      <c r="C128" s="1" t="s">
        <v>146</v>
      </c>
      <c r="D128" s="144">
        <v>1420</v>
      </c>
      <c r="F128" s="1" t="s">
        <v>491</v>
      </c>
      <c r="G128" s="1" t="s">
        <v>386</v>
      </c>
      <c r="H128" s="1" t="s">
        <v>165</v>
      </c>
    </row>
    <row r="129" spans="1:8">
      <c r="A129" s="1">
        <v>64</v>
      </c>
      <c r="B129" s="235">
        <v>45070</v>
      </c>
      <c r="C129" s="1" t="s">
        <v>248</v>
      </c>
      <c r="E129" s="144">
        <v>1420</v>
      </c>
      <c r="F129" s="1" t="s">
        <v>491</v>
      </c>
      <c r="G129" s="1" t="s">
        <v>386</v>
      </c>
    </row>
    <row r="130" spans="1:8">
      <c r="A130" s="1">
        <v>65</v>
      </c>
      <c r="B130" s="235">
        <v>45070</v>
      </c>
      <c r="C130" s="1" t="s">
        <v>146</v>
      </c>
      <c r="D130" s="144">
        <v>34529</v>
      </c>
      <c r="F130" s="1" t="s">
        <v>491</v>
      </c>
      <c r="G130" s="1" t="s">
        <v>386</v>
      </c>
      <c r="H130" s="1" t="s">
        <v>165</v>
      </c>
    </row>
    <row r="131" spans="1:8">
      <c r="A131" s="1">
        <v>65</v>
      </c>
      <c r="B131" s="235">
        <v>45070</v>
      </c>
      <c r="C131" s="1" t="s">
        <v>248</v>
      </c>
      <c r="E131" s="144">
        <v>34529</v>
      </c>
      <c r="F131" s="1" t="s">
        <v>491</v>
      </c>
      <c r="G131" s="1" t="s">
        <v>386</v>
      </c>
    </row>
    <row r="133" spans="1:8">
      <c r="E133" s="144">
        <v>2072506047</v>
      </c>
    </row>
  </sheetData>
  <sortState ref="A2:H131">
    <sortCondition ref="A2:A13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44785</v>
      </c>
      <c r="C2" s="1" t="s">
        <v>147</v>
      </c>
      <c r="D2" s="144">
        <v>297000</v>
      </c>
      <c r="F2" s="1" t="s">
        <v>502</v>
      </c>
      <c r="G2" s="1" t="s">
        <v>385</v>
      </c>
      <c r="H2" s="138" t="s">
        <v>165</v>
      </c>
      <c r="I2" s="138"/>
    </row>
    <row r="3" spans="1:9">
      <c r="A3" s="1">
        <v>1</v>
      </c>
      <c r="B3" s="235">
        <v>44785</v>
      </c>
      <c r="C3" s="1" t="s">
        <v>510</v>
      </c>
      <c r="E3" s="144">
        <v>297000</v>
      </c>
      <c r="F3" s="1" t="s">
        <v>502</v>
      </c>
      <c r="G3" s="1" t="s">
        <v>385</v>
      </c>
      <c r="H3" s="138"/>
    </row>
    <row r="4" spans="1:9">
      <c r="A4" s="1">
        <v>2</v>
      </c>
      <c r="B4" s="235">
        <v>44789</v>
      </c>
      <c r="C4" s="1" t="s">
        <v>147</v>
      </c>
      <c r="D4" s="144">
        <v>880000</v>
      </c>
      <c r="F4" s="1" t="s">
        <v>477</v>
      </c>
      <c r="G4" s="1" t="s">
        <v>385</v>
      </c>
      <c r="H4" s="138" t="s">
        <v>165</v>
      </c>
      <c r="I4" s="138"/>
    </row>
    <row r="5" spans="1:9">
      <c r="A5" s="1">
        <v>2</v>
      </c>
      <c r="B5" s="235">
        <v>44789</v>
      </c>
      <c r="C5" s="1" t="s">
        <v>510</v>
      </c>
      <c r="E5" s="144">
        <v>880000</v>
      </c>
      <c r="F5" s="1" t="s">
        <v>477</v>
      </c>
      <c r="G5" s="1" t="s">
        <v>385</v>
      </c>
    </row>
    <row r="6" spans="1:9">
      <c r="A6" s="1">
        <v>3</v>
      </c>
      <c r="B6" s="235">
        <v>44774</v>
      </c>
      <c r="C6" s="1" t="s">
        <v>147</v>
      </c>
      <c r="D6" s="144">
        <v>1128115</v>
      </c>
      <c r="F6" s="1" t="s">
        <v>317</v>
      </c>
      <c r="G6" s="1" t="s">
        <v>385</v>
      </c>
      <c r="H6" s="138" t="s">
        <v>165</v>
      </c>
      <c r="I6" s="138"/>
    </row>
    <row r="7" spans="1:9">
      <c r="A7" s="1">
        <v>3</v>
      </c>
      <c r="B7" s="235">
        <v>44774</v>
      </c>
      <c r="C7" s="1" t="s">
        <v>510</v>
      </c>
      <c r="E7" s="144">
        <v>1128115</v>
      </c>
      <c r="F7" s="1" t="s">
        <v>317</v>
      </c>
      <c r="G7" s="1" t="s">
        <v>385</v>
      </c>
      <c r="H7" s="138"/>
    </row>
    <row r="8" spans="1:9">
      <c r="A8" s="1">
        <v>4</v>
      </c>
      <c r="B8" s="235">
        <v>44774</v>
      </c>
      <c r="C8" s="1" t="s">
        <v>147</v>
      </c>
      <c r="D8" s="144">
        <v>12243</v>
      </c>
      <c r="F8" s="1" t="s">
        <v>500</v>
      </c>
      <c r="G8" s="1" t="s">
        <v>385</v>
      </c>
      <c r="H8" s="138" t="s">
        <v>165</v>
      </c>
      <c r="I8" s="138"/>
    </row>
    <row r="9" spans="1:9">
      <c r="A9" s="1">
        <v>4</v>
      </c>
      <c r="B9" s="235">
        <v>44774</v>
      </c>
      <c r="C9" s="1" t="s">
        <v>510</v>
      </c>
      <c r="E9" s="144">
        <v>12243</v>
      </c>
      <c r="F9" s="1" t="s">
        <v>500</v>
      </c>
      <c r="G9" s="1" t="s">
        <v>385</v>
      </c>
      <c r="H9" s="138"/>
    </row>
    <row r="10" spans="1:9">
      <c r="A10" s="1">
        <v>5</v>
      </c>
      <c r="B10" s="235">
        <v>44774</v>
      </c>
      <c r="C10" s="1" t="s">
        <v>147</v>
      </c>
      <c r="D10" s="144">
        <v>470</v>
      </c>
      <c r="F10" s="1" t="s">
        <v>500</v>
      </c>
      <c r="G10" s="1" t="s">
        <v>385</v>
      </c>
      <c r="H10" s="138" t="s">
        <v>165</v>
      </c>
      <c r="I10" s="138"/>
    </row>
    <row r="11" spans="1:9">
      <c r="A11" s="1">
        <v>5</v>
      </c>
      <c r="B11" s="235">
        <v>44774</v>
      </c>
      <c r="C11" s="1" t="s">
        <v>510</v>
      </c>
      <c r="E11" s="144">
        <v>470</v>
      </c>
      <c r="F11" s="1" t="s">
        <v>500</v>
      </c>
      <c r="G11" s="1" t="s">
        <v>385</v>
      </c>
      <c r="H11" s="138"/>
    </row>
    <row r="12" spans="1:9">
      <c r="A12" s="1">
        <v>6</v>
      </c>
      <c r="B12" s="235">
        <v>44774</v>
      </c>
      <c r="C12" s="1" t="s">
        <v>147</v>
      </c>
      <c r="D12" s="144">
        <v>3128769</v>
      </c>
      <c r="F12" s="1" t="s">
        <v>311</v>
      </c>
      <c r="G12" s="1" t="s">
        <v>385</v>
      </c>
      <c r="H12" s="138" t="s">
        <v>165</v>
      </c>
      <c r="I12" s="138"/>
    </row>
    <row r="13" spans="1:9">
      <c r="A13" s="1">
        <v>6</v>
      </c>
      <c r="B13" s="235">
        <v>44774</v>
      </c>
      <c r="C13" s="1" t="s">
        <v>510</v>
      </c>
      <c r="E13" s="144">
        <v>3128769</v>
      </c>
      <c r="F13" s="1" t="s">
        <v>311</v>
      </c>
      <c r="G13" s="1" t="s">
        <v>385</v>
      </c>
      <c r="H13" s="138"/>
    </row>
    <row r="14" spans="1:9">
      <c r="A14" s="1">
        <v>7</v>
      </c>
      <c r="B14" s="235">
        <v>44777</v>
      </c>
      <c r="C14" s="1" t="s">
        <v>147</v>
      </c>
      <c r="D14" s="144">
        <v>1435543</v>
      </c>
      <c r="F14" s="1" t="s">
        <v>357</v>
      </c>
      <c r="G14" s="1" t="s">
        <v>385</v>
      </c>
      <c r="H14" s="138" t="s">
        <v>165</v>
      </c>
      <c r="I14" s="138"/>
    </row>
    <row r="15" spans="1:9">
      <c r="A15" s="1">
        <v>7</v>
      </c>
      <c r="B15" s="235">
        <v>44777</v>
      </c>
      <c r="C15" s="1" t="s">
        <v>510</v>
      </c>
      <c r="E15" s="144">
        <v>1435543</v>
      </c>
      <c r="F15" s="1" t="s">
        <v>357</v>
      </c>
      <c r="G15" s="1" t="s">
        <v>385</v>
      </c>
      <c r="H15" s="138"/>
    </row>
    <row r="16" spans="1:9">
      <c r="A16" s="1">
        <v>8</v>
      </c>
      <c r="B16" s="235">
        <v>44776</v>
      </c>
      <c r="C16" s="1" t="s">
        <v>147</v>
      </c>
      <c r="D16" s="144">
        <v>4965290</v>
      </c>
      <c r="F16" s="1" t="s">
        <v>491</v>
      </c>
      <c r="G16" s="1" t="s">
        <v>385</v>
      </c>
      <c r="H16" s="138" t="s">
        <v>165</v>
      </c>
      <c r="I16" s="138"/>
    </row>
    <row r="17" spans="1:9">
      <c r="A17" s="1">
        <v>8</v>
      </c>
      <c r="B17" s="235">
        <v>44776</v>
      </c>
      <c r="C17" s="1" t="s">
        <v>510</v>
      </c>
      <c r="E17" s="144">
        <v>4965290</v>
      </c>
      <c r="F17" s="1" t="s">
        <v>491</v>
      </c>
      <c r="G17" s="1" t="s">
        <v>385</v>
      </c>
      <c r="H17" s="138"/>
    </row>
    <row r="18" spans="1:9">
      <c r="B18" s="235"/>
      <c r="H18" s="138"/>
      <c r="I18" s="138"/>
    </row>
    <row r="19" spans="1:9">
      <c r="B19" s="235"/>
      <c r="H19" s="138"/>
    </row>
    <row r="20" spans="1:9">
      <c r="B20" s="235"/>
      <c r="H20" s="138"/>
      <c r="I20" s="138"/>
    </row>
    <row r="21" spans="1:9">
      <c r="B21" s="235"/>
      <c r="H21" s="138"/>
    </row>
    <row r="22" spans="1:9">
      <c r="B22" s="235"/>
      <c r="H22" s="138"/>
      <c r="I22" s="138"/>
    </row>
    <row r="23" spans="1:9">
      <c r="B23" s="235"/>
      <c r="H23" s="138"/>
    </row>
    <row r="24" spans="1:9">
      <c r="B24" s="235"/>
      <c r="H24" s="138"/>
      <c r="I24" s="138"/>
    </row>
    <row r="25" spans="1:9">
      <c r="B25" s="235"/>
      <c r="H25" s="138"/>
    </row>
    <row r="26" spans="1:9">
      <c r="B26" s="235"/>
      <c r="H26" s="138"/>
      <c r="I26" s="138"/>
    </row>
    <row r="27" spans="1:9">
      <c r="B27" s="235"/>
    </row>
    <row r="28" spans="1:9">
      <c r="B28" s="235"/>
      <c r="H28" s="138"/>
      <c r="I28" s="138"/>
    </row>
    <row r="29" spans="1:9">
      <c r="B29" s="235"/>
      <c r="H29" s="138"/>
    </row>
    <row r="30" spans="1:9">
      <c r="B30" s="235"/>
      <c r="H30" s="138"/>
      <c r="I30" s="138"/>
    </row>
    <row r="31" spans="1:9">
      <c r="B31" s="235"/>
      <c r="H31" s="138"/>
    </row>
    <row r="32" spans="1:9">
      <c r="B32" s="235"/>
      <c r="H32" s="138"/>
      <c r="I32" s="138"/>
    </row>
    <row r="33" spans="2:9">
      <c r="B33" s="235"/>
      <c r="H33" s="138"/>
    </row>
    <row r="34" spans="2:9">
      <c r="B34" s="235"/>
      <c r="H34" s="138"/>
      <c r="I34" s="138"/>
    </row>
    <row r="35" spans="2:9">
      <c r="B35" s="235"/>
      <c r="H35" s="138"/>
    </row>
    <row r="36" spans="2:9">
      <c r="B36" s="235"/>
      <c r="H36" s="138"/>
      <c r="I36" s="138"/>
    </row>
    <row r="37" spans="2:9">
      <c r="B37" s="235"/>
      <c r="H37" s="138"/>
    </row>
    <row r="38" spans="2:9">
      <c r="B38" s="235"/>
      <c r="H38" s="138"/>
      <c r="I38" s="138"/>
    </row>
    <row r="39" spans="2:9">
      <c r="B39" s="235"/>
      <c r="H39" s="138"/>
    </row>
    <row r="40" spans="2:9">
      <c r="B40" s="235"/>
      <c r="H40" s="138"/>
      <c r="I40" s="138"/>
    </row>
    <row r="41" spans="2:9">
      <c r="B41" s="235"/>
      <c r="H41" s="138"/>
    </row>
    <row r="42" spans="2:9">
      <c r="B42" s="235"/>
      <c r="H42" s="138"/>
      <c r="I42" s="138"/>
    </row>
    <row r="43" spans="2:9">
      <c r="B43" s="235"/>
    </row>
    <row r="44" spans="2:9">
      <c r="B44" s="235"/>
      <c r="H44" s="138"/>
      <c r="I44" s="138"/>
    </row>
    <row r="45" spans="2:9">
      <c r="B45" s="235"/>
      <c r="H45" s="138"/>
    </row>
    <row r="46" spans="2:9">
      <c r="B46" s="235"/>
      <c r="H46" s="138"/>
      <c r="I46" s="138"/>
    </row>
    <row r="47" spans="2:9">
      <c r="B47" s="235"/>
      <c r="H47" s="138"/>
    </row>
    <row r="48" spans="2:9">
      <c r="B48" s="235"/>
      <c r="H48" s="138"/>
      <c r="I48" s="138"/>
    </row>
    <row r="49" spans="2:9">
      <c r="B49" s="235"/>
      <c r="H49" s="138"/>
    </row>
    <row r="50" spans="2:9">
      <c r="B50" s="235"/>
      <c r="H50" s="138"/>
      <c r="I50" s="138"/>
    </row>
    <row r="51" spans="2:9">
      <c r="B51" s="235"/>
      <c r="H51" s="138"/>
    </row>
    <row r="52" spans="2:9">
      <c r="B52" s="235"/>
      <c r="H52" s="138"/>
      <c r="I52" s="138"/>
    </row>
    <row r="53" spans="2:9">
      <c r="B53" s="235"/>
      <c r="H53" s="138"/>
    </row>
    <row r="54" spans="2:9">
      <c r="B54" s="235"/>
      <c r="H54" s="138"/>
      <c r="I54" s="138"/>
    </row>
    <row r="55" spans="2:9">
      <c r="B55" s="235"/>
      <c r="H55" s="138"/>
    </row>
    <row r="56" spans="2:9">
      <c r="B56" s="235"/>
      <c r="H56" s="138"/>
      <c r="I56" s="138"/>
    </row>
    <row r="57" spans="2:9">
      <c r="B57" s="235"/>
      <c r="H57" s="138"/>
    </row>
    <row r="58" spans="2:9">
      <c r="B58" s="235"/>
      <c r="H58" s="138"/>
      <c r="I58" s="138"/>
    </row>
    <row r="59" spans="2:9">
      <c r="B59" s="235"/>
    </row>
    <row r="60" spans="2:9">
      <c r="B60" s="235"/>
      <c r="H60" s="138"/>
      <c r="I60" s="138"/>
    </row>
    <row r="61" spans="2:9">
      <c r="B61" s="235"/>
      <c r="H61" s="138"/>
    </row>
    <row r="62" spans="2:9">
      <c r="B62" s="235"/>
      <c r="H62" s="138"/>
      <c r="I62" s="138"/>
    </row>
    <row r="63" spans="2:9">
      <c r="B63" s="235"/>
      <c r="H63" s="138"/>
    </row>
    <row r="64" spans="2:9">
      <c r="B64" s="235"/>
      <c r="H64" s="138"/>
      <c r="I64" s="138"/>
    </row>
    <row r="65" spans="2:9">
      <c r="B65" s="235"/>
      <c r="H65" s="138"/>
    </row>
    <row r="66" spans="2:9">
      <c r="B66" s="235"/>
      <c r="H66" s="138"/>
      <c r="I66" s="138"/>
    </row>
    <row r="67" spans="2:9">
      <c r="B67" s="235"/>
    </row>
    <row r="68" spans="2:9">
      <c r="B68" s="235"/>
      <c r="H68" s="138"/>
      <c r="I68" s="138"/>
    </row>
    <row r="69" spans="2:9">
      <c r="B69" s="235"/>
      <c r="H69" s="138"/>
    </row>
    <row r="70" spans="2:9">
      <c r="B70" s="235"/>
      <c r="H70" s="138"/>
      <c r="I70" s="138"/>
    </row>
    <row r="71" spans="2:9">
      <c r="B71" s="235"/>
      <c r="H71" s="138"/>
    </row>
    <row r="72" spans="2:9">
      <c r="B72" s="235"/>
      <c r="H72" s="138"/>
      <c r="I72" s="138"/>
    </row>
    <row r="73" spans="2:9">
      <c r="B73" s="235"/>
      <c r="H73" s="138"/>
    </row>
    <row r="74" spans="2:9">
      <c r="B74" s="235"/>
      <c r="H74" s="138"/>
      <c r="I74" s="138"/>
    </row>
    <row r="75" spans="2:9">
      <c r="B75" s="235"/>
    </row>
    <row r="76" spans="2:9">
      <c r="B76" s="235"/>
      <c r="H76" s="138"/>
      <c r="I76" s="138"/>
    </row>
    <row r="77" spans="2:9">
      <c r="B77" s="235"/>
      <c r="H77" s="138"/>
    </row>
    <row r="78" spans="2:9">
      <c r="B78" s="235"/>
      <c r="H78" s="138"/>
    </row>
    <row r="79" spans="2:9">
      <c r="B79" s="235"/>
      <c r="H79" s="138"/>
    </row>
    <row r="80" spans="2:9">
      <c r="B80" s="235"/>
      <c r="H80" s="138"/>
    </row>
    <row r="81" spans="2:8">
      <c r="B81" s="235"/>
      <c r="H81" s="138"/>
    </row>
    <row r="82" spans="2:8">
      <c r="B82" s="235"/>
      <c r="H82" s="138"/>
    </row>
    <row r="83" spans="2:8">
      <c r="B83" s="235"/>
      <c r="H83" s="138"/>
    </row>
    <row r="84" spans="2:8">
      <c r="B84" s="235"/>
      <c r="H84" s="138"/>
    </row>
    <row r="85" spans="2:8">
      <c r="B85" s="235"/>
      <c r="H85" s="138"/>
    </row>
    <row r="86" spans="2:8">
      <c r="B86" s="235"/>
      <c r="H86" s="138"/>
    </row>
    <row r="87" spans="2:8">
      <c r="B87" s="235"/>
      <c r="H87" s="138"/>
    </row>
    <row r="88" spans="2:8">
      <c r="B88" s="235"/>
      <c r="H88" s="138"/>
    </row>
    <row r="89" spans="2:8">
      <c r="B89" s="235"/>
      <c r="H89" s="138"/>
    </row>
    <row r="90" spans="2:8">
      <c r="B90" s="235"/>
      <c r="H90" s="138"/>
    </row>
    <row r="91" spans="2:8">
      <c r="B91" s="235"/>
    </row>
    <row r="92" spans="2:8">
      <c r="B92" s="235"/>
      <c r="H92" s="138"/>
    </row>
    <row r="93" spans="2:8">
      <c r="B93" s="235"/>
      <c r="H93" s="138"/>
    </row>
    <row r="94" spans="2:8">
      <c r="B94" s="235"/>
      <c r="H94" s="138"/>
    </row>
    <row r="95" spans="2:8">
      <c r="B95" s="235"/>
      <c r="H95" s="138"/>
    </row>
    <row r="96" spans="2:8">
      <c r="B96" s="235"/>
      <c r="H96" s="138"/>
    </row>
    <row r="97" spans="2:8">
      <c r="B97" s="235"/>
      <c r="H97" s="138"/>
    </row>
    <row r="98" spans="2:8">
      <c r="B98" s="235"/>
      <c r="H98" s="138"/>
    </row>
    <row r="99" spans="2:8">
      <c r="B99" s="235"/>
      <c r="H99" s="138"/>
    </row>
    <row r="100" spans="2:8">
      <c r="B100" s="235"/>
      <c r="H100" s="138"/>
    </row>
    <row r="101" spans="2:8">
      <c r="B101" s="235"/>
      <c r="H101" s="138"/>
    </row>
    <row r="102" spans="2:8">
      <c r="B102" s="235"/>
      <c r="H102" s="138"/>
    </row>
    <row r="103" spans="2:8">
      <c r="B103" s="235"/>
      <c r="H103" s="138"/>
    </row>
    <row r="104" spans="2:8">
      <c r="B104" s="235"/>
      <c r="H104" s="138"/>
    </row>
    <row r="105" spans="2:8">
      <c r="B105" s="235"/>
      <c r="H105" s="138"/>
    </row>
    <row r="106" spans="2:8">
      <c r="B106" s="235"/>
      <c r="H106" s="138"/>
    </row>
    <row r="107" spans="2:8">
      <c r="B107" s="235"/>
    </row>
    <row r="108" spans="2:8">
      <c r="B108" s="235"/>
      <c r="H108" s="138"/>
    </row>
    <row r="109" spans="2:8">
      <c r="B109" s="235"/>
      <c r="H109" s="138"/>
    </row>
    <row r="110" spans="2:8">
      <c r="B110" s="235"/>
      <c r="H110" s="138"/>
    </row>
    <row r="111" spans="2:8">
      <c r="B111" s="235"/>
      <c r="H111" s="138"/>
    </row>
    <row r="112" spans="2:8">
      <c r="B112" s="235"/>
      <c r="H112" s="138"/>
    </row>
    <row r="113" spans="2:8">
      <c r="B113" s="235"/>
    </row>
    <row r="114" spans="2:8">
      <c r="B114" s="235"/>
      <c r="H114" s="138"/>
    </row>
    <row r="115" spans="2:8">
      <c r="B115" s="235"/>
      <c r="H115" s="138"/>
    </row>
    <row r="116" spans="2:8">
      <c r="B116" s="235"/>
      <c r="H116" s="138"/>
    </row>
    <row r="117" spans="2:8">
      <c r="B117" s="235"/>
    </row>
    <row r="118" spans="2:8">
      <c r="B118" s="235"/>
      <c r="H118" s="138"/>
    </row>
    <row r="119" spans="2:8">
      <c r="B119" s="235"/>
      <c r="H119" s="138"/>
    </row>
    <row r="120" spans="2:8">
      <c r="B120" s="235"/>
      <c r="H120" s="138"/>
    </row>
    <row r="121" spans="2:8">
      <c r="B121" s="235"/>
    </row>
    <row r="122" spans="2:8">
      <c r="B122" s="235"/>
      <c r="H122" s="138"/>
    </row>
    <row r="123" spans="2:8">
      <c r="B123" s="235"/>
    </row>
    <row r="124" spans="2:8">
      <c r="B124" s="235"/>
      <c r="H124" s="138"/>
    </row>
    <row r="125" spans="2:8">
      <c r="B125" s="235"/>
    </row>
    <row r="126" spans="2:8">
      <c r="B126" s="235"/>
      <c r="H126" s="138"/>
    </row>
    <row r="127" spans="2:8">
      <c r="B127" s="235"/>
    </row>
    <row r="128" spans="2:8">
      <c r="B128" s="235"/>
      <c r="H128" s="138"/>
    </row>
    <row r="129" spans="2:8">
      <c r="B129" s="235"/>
    </row>
    <row r="130" spans="2:8">
      <c r="B130" s="235"/>
      <c r="H130" s="138"/>
    </row>
    <row r="131" spans="2:8">
      <c r="B131" s="235"/>
    </row>
    <row r="132" spans="2:8">
      <c r="B132" s="235"/>
    </row>
    <row r="133" spans="2:8">
      <c r="B133" s="235"/>
    </row>
    <row r="134" spans="2:8">
      <c r="B134" s="235"/>
    </row>
    <row r="135" spans="2:8">
      <c r="B135" s="235"/>
    </row>
    <row r="136" spans="2:8">
      <c r="B136" s="235"/>
    </row>
    <row r="137" spans="2:8">
      <c r="B137" s="235"/>
    </row>
    <row r="138" spans="2:8">
      <c r="B138" s="235"/>
    </row>
    <row r="139" spans="2:8">
      <c r="B139" s="235"/>
    </row>
    <row r="140" spans="2:8">
      <c r="B140" s="235"/>
    </row>
    <row r="141" spans="2:8">
      <c r="B141" s="235"/>
    </row>
    <row r="142" spans="2:8">
      <c r="B142" s="235"/>
    </row>
    <row r="143" spans="2:8">
      <c r="B143" s="235"/>
    </row>
    <row r="144" spans="2:8">
      <c r="B144" s="235"/>
    </row>
    <row r="145" spans="2:2">
      <c r="B145" s="235"/>
    </row>
    <row r="146" spans="2:2">
      <c r="B146" s="235"/>
    </row>
    <row r="147" spans="2:2">
      <c r="B147" s="235"/>
    </row>
    <row r="148" spans="2:2">
      <c r="B148" s="235"/>
    </row>
    <row r="149" spans="2:2">
      <c r="B149" s="235"/>
    </row>
    <row r="150" spans="2:2">
      <c r="B150" s="235"/>
    </row>
    <row r="151" spans="2:2">
      <c r="B151" s="235"/>
    </row>
    <row r="152" spans="2:2">
      <c r="B152" s="235"/>
    </row>
    <row r="153" spans="2:2">
      <c r="B153" s="235"/>
    </row>
    <row r="154" spans="2:2">
      <c r="B154" s="235"/>
    </row>
    <row r="155" spans="2:2">
      <c r="B155" s="235"/>
    </row>
    <row r="156" spans="2:2">
      <c r="B156" s="235"/>
    </row>
    <row r="157" spans="2:2">
      <c r="B157" s="235"/>
    </row>
    <row r="158" spans="2:2">
      <c r="B158" s="235"/>
    </row>
    <row r="159" spans="2:2">
      <c r="B159" s="235"/>
    </row>
    <row r="160" spans="2:2">
      <c r="B160" s="235"/>
    </row>
    <row r="161" spans="2:2">
      <c r="B161" s="235"/>
    </row>
    <row r="162" spans="2:2">
      <c r="B162" s="235"/>
    </row>
    <row r="163" spans="2:2">
      <c r="B163" s="235"/>
    </row>
    <row r="164" spans="2:2">
      <c r="B164" s="235"/>
    </row>
    <row r="165" spans="2:2">
      <c r="B165" s="235"/>
    </row>
    <row r="166" spans="2:2">
      <c r="B166" s="235"/>
    </row>
    <row r="167" spans="2:2">
      <c r="B167" s="235"/>
    </row>
    <row r="168" spans="2:2">
      <c r="B168" s="235"/>
    </row>
    <row r="169" spans="2:2">
      <c r="B169" s="235"/>
    </row>
    <row r="170" spans="2:2">
      <c r="B170" s="235"/>
    </row>
    <row r="171" spans="2:2">
      <c r="B171" s="235"/>
    </row>
    <row r="172" spans="2:2">
      <c r="B172" s="235"/>
    </row>
    <row r="173" spans="2:2">
      <c r="B173" s="235"/>
    </row>
    <row r="174" spans="2:2">
      <c r="B174" s="235"/>
    </row>
    <row r="175" spans="2:2">
      <c r="B175" s="235"/>
    </row>
    <row r="176" spans="2:2">
      <c r="B176" s="235"/>
    </row>
    <row r="177" spans="2:2">
      <c r="B177" s="235"/>
    </row>
    <row r="178" spans="2:2">
      <c r="B178" s="235"/>
    </row>
    <row r="179" spans="2:2">
      <c r="B179" s="235"/>
    </row>
    <row r="180" spans="2:2">
      <c r="B180" s="235"/>
    </row>
    <row r="181" spans="2:2">
      <c r="B181" s="235"/>
    </row>
    <row r="182" spans="2:2">
      <c r="B182" s="235"/>
    </row>
    <row r="183" spans="2:2">
      <c r="B183" s="235"/>
    </row>
    <row r="184" spans="2:2">
      <c r="B184" s="235"/>
    </row>
    <row r="185" spans="2:2">
      <c r="B185" s="235"/>
    </row>
    <row r="186" spans="2:2">
      <c r="B186" s="235"/>
    </row>
    <row r="187" spans="2:2">
      <c r="B187" s="235"/>
    </row>
    <row r="188" spans="2:2">
      <c r="B188" s="235"/>
    </row>
    <row r="189" spans="2:2">
      <c r="B189" s="235"/>
    </row>
    <row r="190" spans="2:2">
      <c r="B190" s="235"/>
    </row>
    <row r="191" spans="2:2">
      <c r="B191" s="235"/>
    </row>
    <row r="192" spans="2:2">
      <c r="B192" s="235"/>
    </row>
    <row r="193" spans="2:2">
      <c r="B193" s="235"/>
    </row>
    <row r="194" spans="2:2">
      <c r="B194" s="235"/>
    </row>
    <row r="195" spans="2:2">
      <c r="B195" s="235"/>
    </row>
    <row r="196" spans="2:2">
      <c r="B196" s="235"/>
    </row>
    <row r="197" spans="2:2">
      <c r="B197" s="235"/>
    </row>
    <row r="198" spans="2:2">
      <c r="B198" s="235"/>
    </row>
    <row r="199" spans="2:2">
      <c r="B199" s="235"/>
    </row>
    <row r="200" spans="2:2">
      <c r="B200" s="235"/>
    </row>
    <row r="201" spans="2:2">
      <c r="B201" s="235"/>
    </row>
    <row r="202" spans="2:2">
      <c r="B202" s="235"/>
    </row>
    <row r="203" spans="2:2">
      <c r="B203" s="235"/>
    </row>
    <row r="204" spans="2:2">
      <c r="B204" s="235"/>
    </row>
    <row r="205" spans="2:2">
      <c r="B205" s="235"/>
    </row>
    <row r="206" spans="2:2">
      <c r="B206" s="235"/>
    </row>
    <row r="207" spans="2:2">
      <c r="B207" s="235"/>
    </row>
    <row r="208" spans="2:2">
      <c r="B208" s="235"/>
    </row>
    <row r="209" spans="2:2">
      <c r="B209" s="235"/>
    </row>
    <row r="210" spans="2:2">
      <c r="B210" s="235"/>
    </row>
    <row r="211" spans="2:2">
      <c r="B211" s="235"/>
    </row>
    <row r="212" spans="2:2">
      <c r="B212" s="235"/>
    </row>
    <row r="213" spans="2:2">
      <c r="B213" s="235"/>
    </row>
    <row r="214" spans="2:2">
      <c r="B214" s="235"/>
    </row>
    <row r="215" spans="2:2">
      <c r="B215" s="235"/>
    </row>
    <row r="216" spans="2:2">
      <c r="B216" s="235"/>
    </row>
    <row r="217" spans="2:2">
      <c r="B217" s="235"/>
    </row>
    <row r="218" spans="2:2">
      <c r="B218" s="235"/>
    </row>
    <row r="219" spans="2:2">
      <c r="B219" s="235"/>
    </row>
    <row r="220" spans="2:2">
      <c r="B220" s="235"/>
    </row>
    <row r="221" spans="2:2">
      <c r="B221" s="235"/>
    </row>
    <row r="222" spans="2:2">
      <c r="B222" s="235"/>
    </row>
    <row r="223" spans="2:2">
      <c r="B223" s="235"/>
    </row>
    <row r="224" spans="2:2">
      <c r="B224" s="235"/>
    </row>
    <row r="225" spans="2:2">
      <c r="B225" s="235"/>
    </row>
    <row r="226" spans="2:2">
      <c r="B226" s="235"/>
    </row>
    <row r="227" spans="2:2">
      <c r="B227" s="235"/>
    </row>
    <row r="228" spans="2:2">
      <c r="B228" s="235"/>
    </row>
    <row r="229" spans="2:2">
      <c r="B229" s="235"/>
    </row>
    <row r="230" spans="2:2">
      <c r="B230" s="235"/>
    </row>
    <row r="231" spans="2:2">
      <c r="B231" s="235"/>
    </row>
    <row r="232" spans="2:2">
      <c r="B232" s="235"/>
    </row>
    <row r="233" spans="2:2">
      <c r="B233" s="235"/>
    </row>
    <row r="234" spans="2:2">
      <c r="B234" s="235"/>
    </row>
    <row r="235" spans="2:2">
      <c r="B235" s="235"/>
    </row>
    <row r="236" spans="2:2">
      <c r="B236" s="235"/>
    </row>
    <row r="237" spans="2:2">
      <c r="B237" s="235"/>
    </row>
    <row r="238" spans="2:2">
      <c r="B238" s="235"/>
    </row>
    <row r="239" spans="2:2">
      <c r="B239" s="235"/>
    </row>
    <row r="240" spans="2:2">
      <c r="B240" s="235"/>
    </row>
  </sheetData>
  <sortState ref="A2:H17">
    <sortCondition ref="A2:A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2023-06-08T07:00:24Z</dcterms:modified>
</cp:coreProperties>
</file>